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5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6.xml" ContentType="application/vnd.openxmlformats-officedocument.spreadsheetml.pivotTab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dev\HPC\gameoflife\"/>
    </mc:Choice>
  </mc:AlternateContent>
  <xr:revisionPtr revIDLastSave="0" documentId="13_ncr:1_{8FEA3B36-94A4-415D-86DF-A470F03D263F}" xr6:coauthVersionLast="47" xr6:coauthVersionMax="47" xr10:uidLastSave="{00000000-0000-0000-0000-000000000000}"/>
  <bookViews>
    <workbookView xWindow="-120" yWindow="-120" windowWidth="51840" windowHeight="20925" activeTab="5" xr2:uid="{09C23D42-37AD-4371-83C4-E2D9C1F0731D}"/>
  </bookViews>
  <sheets>
    <sheet name="mpi" sheetId="1" r:id="rId1"/>
    <sheet name="pivot" sheetId="2" r:id="rId2"/>
    <sheet name="pivot times" sheetId="3" r:id="rId3"/>
    <sheet name="pivot times IO" sheetId="10" r:id="rId4"/>
    <sheet name="pivot calc" sheetId="7" r:id="rId5"/>
    <sheet name="speed-up" sheetId="8" r:id="rId6"/>
    <sheet name="speed-up IO" sheetId="11" r:id="rId7"/>
  </sheets>
  <definedNames>
    <definedName name="_xlnm._FilterDatabase" localSheetId="0" hidden="1">mpi!$A$1:$M$3056</definedName>
  </definedNames>
  <calcPr calcId="191029"/>
  <pivotCaches>
    <pivotCache cacheId="5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668" i="1" l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N2668" i="1"/>
  <c r="N2669" i="1"/>
  <c r="N2670" i="1"/>
  <c r="N2671" i="1"/>
  <c r="N2672" i="1"/>
  <c r="N2673" i="1"/>
  <c r="N2674" i="1"/>
  <c r="N2675" i="1"/>
  <c r="N2676" i="1"/>
  <c r="N2677" i="1"/>
  <c r="N2678" i="1"/>
  <c r="N2679" i="1"/>
  <c r="N2680" i="1"/>
  <c r="N2681" i="1"/>
  <c r="N2682" i="1"/>
  <c r="N2683" i="1"/>
  <c r="N2684" i="1"/>
  <c r="N2685" i="1"/>
  <c r="N2686" i="1"/>
  <c r="N2687" i="1"/>
  <c r="N2688" i="1"/>
  <c r="N2689" i="1"/>
  <c r="N2690" i="1"/>
  <c r="N2691" i="1"/>
  <c r="N2692" i="1"/>
  <c r="N2693" i="1"/>
  <c r="N2694" i="1"/>
  <c r="N2695" i="1"/>
  <c r="N2696" i="1"/>
  <c r="N2697" i="1"/>
  <c r="N2698" i="1"/>
  <c r="N2699" i="1"/>
  <c r="N2700" i="1"/>
  <c r="N2701" i="1"/>
  <c r="N2702" i="1"/>
  <c r="N2703" i="1"/>
  <c r="N2704" i="1"/>
  <c r="N2705" i="1"/>
  <c r="N2706" i="1"/>
  <c r="N2707" i="1"/>
  <c r="N2708" i="1"/>
  <c r="N2709" i="1"/>
  <c r="N2710" i="1"/>
  <c r="N2711" i="1"/>
  <c r="N2712" i="1"/>
  <c r="N2713" i="1"/>
  <c r="N2714" i="1"/>
  <c r="N2715" i="1"/>
  <c r="N2716" i="1"/>
  <c r="N2717" i="1"/>
  <c r="N2718" i="1"/>
  <c r="N2719" i="1"/>
  <c r="N2720" i="1"/>
  <c r="N2721" i="1"/>
  <c r="N2722" i="1"/>
  <c r="N2723" i="1"/>
  <c r="N2724" i="1"/>
  <c r="O2724" i="1" s="1"/>
  <c r="N2725" i="1"/>
  <c r="N2726" i="1"/>
  <c r="N2727" i="1"/>
  <c r="N2728" i="1"/>
  <c r="N2729" i="1"/>
  <c r="N2730" i="1"/>
  <c r="N2731" i="1"/>
  <c r="N2732" i="1"/>
  <c r="N2733" i="1"/>
  <c r="N2734" i="1"/>
  <c r="N2735" i="1"/>
  <c r="N2736" i="1"/>
  <c r="N2737" i="1"/>
  <c r="N2738" i="1"/>
  <c r="N2739" i="1"/>
  <c r="N2740" i="1"/>
  <c r="N2741" i="1"/>
  <c r="N2742" i="1"/>
  <c r="N2743" i="1"/>
  <c r="N2744" i="1"/>
  <c r="N2745" i="1"/>
  <c r="N2746" i="1"/>
  <c r="N2747" i="1"/>
  <c r="N2748" i="1"/>
  <c r="N2749" i="1"/>
  <c r="N2750" i="1"/>
  <c r="N2751" i="1"/>
  <c r="N2752" i="1"/>
  <c r="N2753" i="1"/>
  <c r="N2754" i="1"/>
  <c r="N2755" i="1"/>
  <c r="N2756" i="1"/>
  <c r="N2757" i="1"/>
  <c r="N2758" i="1"/>
  <c r="N2759" i="1"/>
  <c r="N2760" i="1"/>
  <c r="N2761" i="1"/>
  <c r="N2762" i="1"/>
  <c r="N2763" i="1"/>
  <c r="N2764" i="1"/>
  <c r="N2765" i="1"/>
  <c r="N2766" i="1"/>
  <c r="N2767" i="1"/>
  <c r="N2768" i="1"/>
  <c r="N2769" i="1"/>
  <c r="N2770" i="1"/>
  <c r="N2771" i="1"/>
  <c r="N2772" i="1"/>
  <c r="N2773" i="1"/>
  <c r="N2774" i="1"/>
  <c r="N2775" i="1"/>
  <c r="N2776" i="1"/>
  <c r="N2777" i="1"/>
  <c r="N2778" i="1"/>
  <c r="N2779" i="1"/>
  <c r="N2780" i="1"/>
  <c r="O2780" i="1" s="1"/>
  <c r="N2781" i="1"/>
  <c r="N2782" i="1"/>
  <c r="N2783" i="1"/>
  <c r="N2784" i="1"/>
  <c r="N2785" i="1"/>
  <c r="N2786" i="1"/>
  <c r="N2787" i="1"/>
  <c r="N2788" i="1"/>
  <c r="N2789" i="1"/>
  <c r="N2790" i="1"/>
  <c r="N2791" i="1"/>
  <c r="N2792" i="1"/>
  <c r="N2793" i="1"/>
  <c r="N2794" i="1"/>
  <c r="N2795" i="1"/>
  <c r="N2796" i="1"/>
  <c r="N2797" i="1"/>
  <c r="N2798" i="1"/>
  <c r="N2799" i="1"/>
  <c r="N2800" i="1"/>
  <c r="N2801" i="1"/>
  <c r="N2802" i="1"/>
  <c r="N2803" i="1"/>
  <c r="N2804" i="1"/>
  <c r="N2805" i="1"/>
  <c r="N2806" i="1"/>
  <c r="N2807" i="1"/>
  <c r="N2808" i="1"/>
  <c r="N2809" i="1"/>
  <c r="N2810" i="1"/>
  <c r="N2811" i="1"/>
  <c r="N2812" i="1"/>
  <c r="N2813" i="1"/>
  <c r="N2814" i="1"/>
  <c r="N2815" i="1"/>
  <c r="N2816" i="1"/>
  <c r="N2817" i="1"/>
  <c r="N2818" i="1"/>
  <c r="N2819" i="1"/>
  <c r="N2820" i="1"/>
  <c r="N2821" i="1"/>
  <c r="N2822" i="1"/>
  <c r="N2823" i="1"/>
  <c r="N2824" i="1"/>
  <c r="N2825" i="1"/>
  <c r="N2826" i="1"/>
  <c r="N2827" i="1"/>
  <c r="N2828" i="1"/>
  <c r="N2829" i="1"/>
  <c r="N2830" i="1"/>
  <c r="N2831" i="1"/>
  <c r="N2832" i="1"/>
  <c r="N2833" i="1"/>
  <c r="N2834" i="1"/>
  <c r="N2835" i="1"/>
  <c r="N2836" i="1"/>
  <c r="N2837" i="1"/>
  <c r="N2838" i="1"/>
  <c r="N2839" i="1"/>
  <c r="N2840" i="1"/>
  <c r="N2841" i="1"/>
  <c r="N2842" i="1"/>
  <c r="N2843" i="1"/>
  <c r="N2844" i="1"/>
  <c r="O2844" i="1" s="1"/>
  <c r="N2845" i="1"/>
  <c r="N2846" i="1"/>
  <c r="N2847" i="1"/>
  <c r="N2848" i="1"/>
  <c r="N2849" i="1"/>
  <c r="N2850" i="1"/>
  <c r="N2851" i="1"/>
  <c r="N2852" i="1"/>
  <c r="N2853" i="1"/>
  <c r="N2854" i="1"/>
  <c r="N2855" i="1"/>
  <c r="N2856" i="1"/>
  <c r="N2857" i="1"/>
  <c r="N2858" i="1"/>
  <c r="N2859" i="1"/>
  <c r="N2860" i="1"/>
  <c r="N2861" i="1"/>
  <c r="N2862" i="1"/>
  <c r="N2863" i="1"/>
  <c r="N2864" i="1"/>
  <c r="N2865" i="1"/>
  <c r="N2866" i="1"/>
  <c r="N2867" i="1"/>
  <c r="N2868" i="1"/>
  <c r="N2869" i="1"/>
  <c r="N2870" i="1"/>
  <c r="N2871" i="1"/>
  <c r="N2872" i="1"/>
  <c r="N2873" i="1"/>
  <c r="N2874" i="1"/>
  <c r="N2875" i="1"/>
  <c r="N2876" i="1"/>
  <c r="N2877" i="1"/>
  <c r="N2878" i="1"/>
  <c r="N2879" i="1"/>
  <c r="N2880" i="1"/>
  <c r="N2881" i="1"/>
  <c r="N2882" i="1"/>
  <c r="N2883" i="1"/>
  <c r="N2884" i="1"/>
  <c r="N2885" i="1"/>
  <c r="N2886" i="1"/>
  <c r="N2887" i="1"/>
  <c r="N2888" i="1"/>
  <c r="N2889" i="1"/>
  <c r="N2890" i="1"/>
  <c r="N2891" i="1"/>
  <c r="N2892" i="1"/>
  <c r="N2893" i="1"/>
  <c r="N2894" i="1"/>
  <c r="N2895" i="1"/>
  <c r="N2896" i="1"/>
  <c r="N2897" i="1"/>
  <c r="N2898" i="1"/>
  <c r="N2899" i="1"/>
  <c r="N2900" i="1"/>
  <c r="O2900" i="1" s="1"/>
  <c r="N2901" i="1"/>
  <c r="N2902" i="1"/>
  <c r="N2903" i="1"/>
  <c r="N2904" i="1"/>
  <c r="N2905" i="1"/>
  <c r="N2906" i="1"/>
  <c r="N2907" i="1"/>
  <c r="N2908" i="1"/>
  <c r="N2909" i="1"/>
  <c r="N2910" i="1"/>
  <c r="N2911" i="1"/>
  <c r="N2912" i="1"/>
  <c r="N2913" i="1"/>
  <c r="N2914" i="1"/>
  <c r="N2915" i="1"/>
  <c r="N2916" i="1"/>
  <c r="N2917" i="1"/>
  <c r="N2918" i="1"/>
  <c r="N2919" i="1"/>
  <c r="N2920" i="1"/>
  <c r="N2921" i="1"/>
  <c r="N2922" i="1"/>
  <c r="N2923" i="1"/>
  <c r="N2924" i="1"/>
  <c r="N2925" i="1"/>
  <c r="N2926" i="1"/>
  <c r="N2927" i="1"/>
  <c r="N2928" i="1"/>
  <c r="N2929" i="1"/>
  <c r="N2930" i="1"/>
  <c r="N2931" i="1"/>
  <c r="N2932" i="1"/>
  <c r="N2933" i="1"/>
  <c r="N2934" i="1"/>
  <c r="N2935" i="1"/>
  <c r="N2936" i="1"/>
  <c r="N2937" i="1"/>
  <c r="N2938" i="1"/>
  <c r="N2939" i="1"/>
  <c r="N2940" i="1"/>
  <c r="N2941" i="1"/>
  <c r="N2942" i="1"/>
  <c r="N2943" i="1"/>
  <c r="N2944" i="1"/>
  <c r="N2945" i="1"/>
  <c r="N2946" i="1"/>
  <c r="N2947" i="1"/>
  <c r="N2948" i="1"/>
  <c r="N2949" i="1"/>
  <c r="N2950" i="1"/>
  <c r="N2951" i="1"/>
  <c r="N2952" i="1"/>
  <c r="N2953" i="1"/>
  <c r="N2954" i="1"/>
  <c r="N2955" i="1"/>
  <c r="N2956" i="1"/>
  <c r="N2957" i="1"/>
  <c r="N2958" i="1"/>
  <c r="N2959" i="1"/>
  <c r="N2960" i="1"/>
  <c r="N2961" i="1"/>
  <c r="N2962" i="1"/>
  <c r="N2963" i="1"/>
  <c r="N2964" i="1"/>
  <c r="O2964" i="1" s="1"/>
  <c r="N2965" i="1"/>
  <c r="N2966" i="1"/>
  <c r="N2967" i="1"/>
  <c r="N2968" i="1"/>
  <c r="N2969" i="1"/>
  <c r="N2970" i="1"/>
  <c r="N2971" i="1"/>
  <c r="N2972" i="1"/>
  <c r="N2973" i="1"/>
  <c r="N2974" i="1"/>
  <c r="N2975" i="1"/>
  <c r="N2976" i="1"/>
  <c r="N2977" i="1"/>
  <c r="N2978" i="1"/>
  <c r="N2979" i="1"/>
  <c r="N2980" i="1"/>
  <c r="N2981" i="1"/>
  <c r="N2982" i="1"/>
  <c r="N2983" i="1"/>
  <c r="N2984" i="1"/>
  <c r="N2985" i="1"/>
  <c r="N2986" i="1"/>
  <c r="N2987" i="1"/>
  <c r="N2988" i="1"/>
  <c r="N2989" i="1"/>
  <c r="N2990" i="1"/>
  <c r="N2991" i="1"/>
  <c r="N2992" i="1"/>
  <c r="N2993" i="1"/>
  <c r="N2994" i="1"/>
  <c r="N2995" i="1"/>
  <c r="N2996" i="1"/>
  <c r="N2997" i="1"/>
  <c r="N2998" i="1"/>
  <c r="N2999" i="1"/>
  <c r="N3000" i="1"/>
  <c r="N3001" i="1"/>
  <c r="N3002" i="1"/>
  <c r="N3003" i="1"/>
  <c r="N3004" i="1"/>
  <c r="N3005" i="1"/>
  <c r="N3006" i="1"/>
  <c r="N3007" i="1"/>
  <c r="N3008" i="1"/>
  <c r="N3009" i="1"/>
  <c r="N3010" i="1"/>
  <c r="N3011" i="1"/>
  <c r="N3012" i="1"/>
  <c r="N3013" i="1"/>
  <c r="N3014" i="1"/>
  <c r="N3015" i="1"/>
  <c r="N3016" i="1"/>
  <c r="N3017" i="1"/>
  <c r="N3018" i="1"/>
  <c r="N3019" i="1"/>
  <c r="N3020" i="1"/>
  <c r="O3020" i="1" s="1"/>
  <c r="R3020" i="1" s="1"/>
  <c r="N3021" i="1"/>
  <c r="N3022" i="1"/>
  <c r="N3023" i="1"/>
  <c r="N3024" i="1"/>
  <c r="N3025" i="1"/>
  <c r="N3026" i="1"/>
  <c r="N3027" i="1"/>
  <c r="N3028" i="1"/>
  <c r="N3029" i="1"/>
  <c r="N3030" i="1"/>
  <c r="N3031" i="1"/>
  <c r="N3032" i="1"/>
  <c r="N3033" i="1"/>
  <c r="N3034" i="1"/>
  <c r="N3035" i="1"/>
  <c r="N3036" i="1"/>
  <c r="N3037" i="1"/>
  <c r="N3038" i="1"/>
  <c r="N3039" i="1"/>
  <c r="N3040" i="1"/>
  <c r="N3041" i="1"/>
  <c r="N3042" i="1"/>
  <c r="N3043" i="1"/>
  <c r="N3044" i="1"/>
  <c r="N3045" i="1"/>
  <c r="N3046" i="1"/>
  <c r="N3047" i="1"/>
  <c r="N3048" i="1"/>
  <c r="N3049" i="1"/>
  <c r="N3050" i="1"/>
  <c r="N3051" i="1"/>
  <c r="N3052" i="1"/>
  <c r="N3053" i="1"/>
  <c r="N3054" i="1"/>
  <c r="N3055" i="1"/>
  <c r="N3056" i="1"/>
  <c r="O2719" i="1"/>
  <c r="O2720" i="1"/>
  <c r="O2721" i="1"/>
  <c r="O2722" i="1"/>
  <c r="Q2722" i="1" s="1"/>
  <c r="O2723" i="1"/>
  <c r="O2725" i="1"/>
  <c r="O2779" i="1"/>
  <c r="O2781" i="1"/>
  <c r="O2783" i="1"/>
  <c r="O2784" i="1"/>
  <c r="O2785" i="1"/>
  <c r="O2786" i="1"/>
  <c r="Q2786" i="1" s="1"/>
  <c r="O2839" i="1"/>
  <c r="O2840" i="1"/>
  <c r="R2840" i="1" s="1"/>
  <c r="O2841" i="1"/>
  <c r="O2842" i="1"/>
  <c r="O2843" i="1"/>
  <c r="O2845" i="1"/>
  <c r="O2899" i="1"/>
  <c r="O2901" i="1"/>
  <c r="O2903" i="1"/>
  <c r="Q2903" i="1" s="1"/>
  <c r="O2904" i="1"/>
  <c r="O2905" i="1"/>
  <c r="O2906" i="1"/>
  <c r="O2959" i="1"/>
  <c r="O2960" i="1"/>
  <c r="O2961" i="1"/>
  <c r="O2962" i="1"/>
  <c r="O2963" i="1"/>
  <c r="O2965" i="1"/>
  <c r="O3019" i="1"/>
  <c r="O3021" i="1"/>
  <c r="O3023" i="1"/>
  <c r="O3024" i="1"/>
  <c r="O3025" i="1"/>
  <c r="O3026" i="1"/>
  <c r="P2719" i="1"/>
  <c r="R2719" i="1" s="1"/>
  <c r="P2720" i="1"/>
  <c r="Q2720" i="1" s="1"/>
  <c r="P2721" i="1"/>
  <c r="R2721" i="1" s="1"/>
  <c r="P2722" i="1"/>
  <c r="P2723" i="1"/>
  <c r="P2724" i="1"/>
  <c r="P2725" i="1"/>
  <c r="P2779" i="1"/>
  <c r="Q2779" i="1" s="1"/>
  <c r="P2780" i="1"/>
  <c r="P2781" i="1"/>
  <c r="P2783" i="1"/>
  <c r="P2784" i="1"/>
  <c r="P2785" i="1"/>
  <c r="P2786" i="1"/>
  <c r="P2839" i="1"/>
  <c r="P2840" i="1"/>
  <c r="P2841" i="1"/>
  <c r="R2841" i="1" s="1"/>
  <c r="P2842" i="1"/>
  <c r="Q2842" i="1" s="1"/>
  <c r="P2843" i="1"/>
  <c r="Q2843" i="1" s="1"/>
  <c r="P2844" i="1"/>
  <c r="P2845" i="1"/>
  <c r="P2899" i="1"/>
  <c r="P2900" i="1"/>
  <c r="P2901" i="1"/>
  <c r="P2903" i="1"/>
  <c r="P2904" i="1"/>
  <c r="Q2904" i="1" s="1"/>
  <c r="P2905" i="1"/>
  <c r="R2905" i="1" s="1"/>
  <c r="P2906" i="1"/>
  <c r="Q2906" i="1" s="1"/>
  <c r="P2959" i="1"/>
  <c r="P2960" i="1"/>
  <c r="P2961" i="1"/>
  <c r="P2962" i="1"/>
  <c r="P2963" i="1"/>
  <c r="P2964" i="1"/>
  <c r="P2965" i="1"/>
  <c r="Q2965" i="1" s="1"/>
  <c r="P3019" i="1"/>
  <c r="P3020" i="1"/>
  <c r="P3021" i="1"/>
  <c r="P3023" i="1"/>
  <c r="P3024" i="1"/>
  <c r="P3025" i="1"/>
  <c r="P3026" i="1"/>
  <c r="Q2781" i="1"/>
  <c r="Q2783" i="1"/>
  <c r="Q2784" i="1"/>
  <c r="S2784" i="1" s="1"/>
  <c r="Q2960" i="1"/>
  <c r="R2781" i="1"/>
  <c r="R2783" i="1"/>
  <c r="R2784" i="1"/>
  <c r="R2785" i="1"/>
  <c r="R2843" i="1"/>
  <c r="R2904" i="1"/>
  <c r="S2904" i="1" s="1"/>
  <c r="R2960" i="1"/>
  <c r="K2667" i="1"/>
  <c r="N2667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N2453" i="1"/>
  <c r="N2454" i="1"/>
  <c r="P2454" i="1" s="1"/>
  <c r="N2455" i="1"/>
  <c r="P2455" i="1" s="1"/>
  <c r="N2456" i="1"/>
  <c r="N2457" i="1"/>
  <c r="N2458" i="1"/>
  <c r="N2459" i="1"/>
  <c r="O2459" i="1" s="1"/>
  <c r="N2460" i="1"/>
  <c r="O2460" i="1" s="1"/>
  <c r="N2461" i="1"/>
  <c r="P2461" i="1" s="1"/>
  <c r="N2462" i="1"/>
  <c r="N2463" i="1"/>
  <c r="O2463" i="1" s="1"/>
  <c r="N2464" i="1"/>
  <c r="N2465" i="1"/>
  <c r="N2466" i="1"/>
  <c r="N2467" i="1"/>
  <c r="O2467" i="1" s="1"/>
  <c r="N2468" i="1"/>
  <c r="N2469" i="1"/>
  <c r="N2470" i="1"/>
  <c r="N2471" i="1"/>
  <c r="P2471" i="1" s="1"/>
  <c r="N2472" i="1"/>
  <c r="N2473" i="1"/>
  <c r="N2474" i="1"/>
  <c r="N2475" i="1"/>
  <c r="O2475" i="1" s="1"/>
  <c r="N2476" i="1"/>
  <c r="O2476" i="1" s="1"/>
  <c r="N2477" i="1"/>
  <c r="N2478" i="1"/>
  <c r="P2478" i="1" s="1"/>
  <c r="N2479" i="1"/>
  <c r="O2479" i="1" s="1"/>
  <c r="N2480" i="1"/>
  <c r="N2481" i="1"/>
  <c r="N2482" i="1"/>
  <c r="N2483" i="1"/>
  <c r="O2483" i="1" s="1"/>
  <c r="N2484" i="1"/>
  <c r="N2485" i="1"/>
  <c r="N2486" i="1"/>
  <c r="N2487" i="1"/>
  <c r="O2487" i="1" s="1"/>
  <c r="N2488" i="1"/>
  <c r="N2489" i="1"/>
  <c r="N2490" i="1"/>
  <c r="N2491" i="1"/>
  <c r="O2491" i="1" s="1"/>
  <c r="N2492" i="1"/>
  <c r="O2492" i="1" s="1"/>
  <c r="N2493" i="1"/>
  <c r="N2494" i="1"/>
  <c r="N2495" i="1"/>
  <c r="P2495" i="1" s="1"/>
  <c r="N2496" i="1"/>
  <c r="N2497" i="1"/>
  <c r="N2498" i="1"/>
  <c r="N2499" i="1"/>
  <c r="O2499" i="1" s="1"/>
  <c r="N2500" i="1"/>
  <c r="O2500" i="1" s="1"/>
  <c r="N2501" i="1"/>
  <c r="N2502" i="1"/>
  <c r="N2503" i="1"/>
  <c r="P2503" i="1" s="1"/>
  <c r="N2504" i="1"/>
  <c r="N2505" i="1"/>
  <c r="N2506" i="1"/>
  <c r="N2507" i="1"/>
  <c r="O2507" i="1" s="1"/>
  <c r="N2508" i="1"/>
  <c r="O2508" i="1" s="1"/>
  <c r="N2509" i="1"/>
  <c r="P2509" i="1" s="1"/>
  <c r="N2510" i="1"/>
  <c r="N2511" i="1"/>
  <c r="P2511" i="1" s="1"/>
  <c r="N2512" i="1"/>
  <c r="N2513" i="1"/>
  <c r="N2514" i="1"/>
  <c r="N2515" i="1"/>
  <c r="O2515" i="1" s="1"/>
  <c r="N2516" i="1"/>
  <c r="O2516" i="1" s="1"/>
  <c r="N2517" i="1"/>
  <c r="N2518" i="1"/>
  <c r="N2519" i="1"/>
  <c r="O2519" i="1" s="1"/>
  <c r="N2520" i="1"/>
  <c r="N2521" i="1"/>
  <c r="N2522" i="1"/>
  <c r="N2523" i="1"/>
  <c r="O2523" i="1" s="1"/>
  <c r="N2524" i="1"/>
  <c r="N2525" i="1"/>
  <c r="O2525" i="1" s="1"/>
  <c r="N2526" i="1"/>
  <c r="N2527" i="1"/>
  <c r="O2527" i="1" s="1"/>
  <c r="N2528" i="1"/>
  <c r="N2529" i="1"/>
  <c r="N2530" i="1"/>
  <c r="N2531" i="1"/>
  <c r="O2531" i="1" s="1"/>
  <c r="N2532" i="1"/>
  <c r="N2533" i="1"/>
  <c r="N2534" i="1"/>
  <c r="N2535" i="1"/>
  <c r="P2535" i="1" s="1"/>
  <c r="N2536" i="1"/>
  <c r="N2537" i="1"/>
  <c r="N2538" i="1"/>
  <c r="N2539" i="1"/>
  <c r="O2539" i="1" s="1"/>
  <c r="N2540" i="1"/>
  <c r="N2541" i="1"/>
  <c r="O2541" i="1" s="1"/>
  <c r="N2542" i="1"/>
  <c r="N2543" i="1"/>
  <c r="P2543" i="1" s="1"/>
  <c r="N2544" i="1"/>
  <c r="N2545" i="1"/>
  <c r="N2546" i="1"/>
  <c r="N2547" i="1"/>
  <c r="O2547" i="1" s="1"/>
  <c r="N2548" i="1"/>
  <c r="N2549" i="1"/>
  <c r="N2550" i="1"/>
  <c r="P2550" i="1" s="1"/>
  <c r="N2551" i="1"/>
  <c r="O2551" i="1" s="1"/>
  <c r="N2552" i="1"/>
  <c r="N2553" i="1"/>
  <c r="N2554" i="1"/>
  <c r="N2555" i="1"/>
  <c r="O2555" i="1" s="1"/>
  <c r="N2556" i="1"/>
  <c r="O2556" i="1" s="1"/>
  <c r="N2557" i="1"/>
  <c r="O2557" i="1" s="1"/>
  <c r="N2558" i="1"/>
  <c r="N2559" i="1"/>
  <c r="O2559" i="1" s="1"/>
  <c r="N2560" i="1"/>
  <c r="N2561" i="1"/>
  <c r="N2562" i="1"/>
  <c r="N2563" i="1"/>
  <c r="O2563" i="1" s="1"/>
  <c r="N2564" i="1"/>
  <c r="O2564" i="1" s="1"/>
  <c r="N2565" i="1"/>
  <c r="N2566" i="1"/>
  <c r="N2567" i="1"/>
  <c r="O2567" i="1" s="1"/>
  <c r="N2568" i="1"/>
  <c r="N2569" i="1"/>
  <c r="N2570" i="1"/>
  <c r="N2571" i="1"/>
  <c r="O2571" i="1" s="1"/>
  <c r="N2572" i="1"/>
  <c r="O2572" i="1" s="1"/>
  <c r="N2573" i="1"/>
  <c r="O2573" i="1" s="1"/>
  <c r="N2574" i="1"/>
  <c r="P2574" i="1" s="1"/>
  <c r="N2575" i="1"/>
  <c r="P2575" i="1" s="1"/>
  <c r="N2576" i="1"/>
  <c r="N2577" i="1"/>
  <c r="N2578" i="1"/>
  <c r="N2579" i="1"/>
  <c r="O2579" i="1" s="1"/>
  <c r="N2580" i="1"/>
  <c r="N2581" i="1"/>
  <c r="P2581" i="1" s="1"/>
  <c r="N2582" i="1"/>
  <c r="P2582" i="1" s="1"/>
  <c r="N2583" i="1"/>
  <c r="O2583" i="1" s="1"/>
  <c r="N2584" i="1"/>
  <c r="N2585" i="1"/>
  <c r="N2586" i="1"/>
  <c r="O2586" i="1" s="1"/>
  <c r="N2587" i="1"/>
  <c r="O2587" i="1" s="1"/>
  <c r="N2588" i="1"/>
  <c r="N2589" i="1"/>
  <c r="O2589" i="1" s="1"/>
  <c r="N2590" i="1"/>
  <c r="N2591" i="1"/>
  <c r="O2591" i="1" s="1"/>
  <c r="N2592" i="1"/>
  <c r="N2593" i="1"/>
  <c r="N2594" i="1"/>
  <c r="N2595" i="1"/>
  <c r="O2595" i="1" s="1"/>
  <c r="N2596" i="1"/>
  <c r="N2597" i="1"/>
  <c r="N2598" i="1"/>
  <c r="N2599" i="1"/>
  <c r="P2599" i="1" s="1"/>
  <c r="N2600" i="1"/>
  <c r="N2601" i="1"/>
  <c r="N2602" i="1"/>
  <c r="O2602" i="1" s="1"/>
  <c r="N2603" i="1"/>
  <c r="N2604" i="1"/>
  <c r="N2605" i="1"/>
  <c r="O2605" i="1" s="1"/>
  <c r="N2606" i="1"/>
  <c r="P2606" i="1" s="1"/>
  <c r="N2607" i="1"/>
  <c r="O2607" i="1" s="1"/>
  <c r="N2608" i="1"/>
  <c r="N2609" i="1"/>
  <c r="N2610" i="1"/>
  <c r="N2611" i="1"/>
  <c r="O2611" i="1" s="1"/>
  <c r="N2612" i="1"/>
  <c r="N2613" i="1"/>
  <c r="N2614" i="1"/>
  <c r="N2615" i="1"/>
  <c r="O2615" i="1" s="1"/>
  <c r="N2616" i="1"/>
  <c r="N2617" i="1"/>
  <c r="N2618" i="1"/>
  <c r="O2618" i="1" s="1"/>
  <c r="N2619" i="1"/>
  <c r="O2619" i="1" s="1"/>
  <c r="N2620" i="1"/>
  <c r="O2620" i="1" s="1"/>
  <c r="N2621" i="1"/>
  <c r="O2621" i="1" s="1"/>
  <c r="N2622" i="1"/>
  <c r="N2623" i="1"/>
  <c r="P2623" i="1" s="1"/>
  <c r="N2624" i="1"/>
  <c r="N2625" i="1"/>
  <c r="N2626" i="1"/>
  <c r="N2627" i="1"/>
  <c r="O2627" i="1" s="1"/>
  <c r="N2628" i="1"/>
  <c r="N2629" i="1"/>
  <c r="N2630" i="1"/>
  <c r="N2631" i="1"/>
  <c r="P2631" i="1" s="1"/>
  <c r="N2632" i="1"/>
  <c r="N2633" i="1"/>
  <c r="N2634" i="1"/>
  <c r="O2634" i="1" s="1"/>
  <c r="N2635" i="1"/>
  <c r="O2635" i="1" s="1"/>
  <c r="N2636" i="1"/>
  <c r="N2637" i="1"/>
  <c r="O2637" i="1" s="1"/>
  <c r="N2638" i="1"/>
  <c r="N2639" i="1"/>
  <c r="P2639" i="1" s="1"/>
  <c r="N2640" i="1"/>
  <c r="N2641" i="1"/>
  <c r="N2642" i="1"/>
  <c r="N2643" i="1"/>
  <c r="O2643" i="1" s="1"/>
  <c r="N2644" i="1"/>
  <c r="N2645" i="1"/>
  <c r="N2646" i="1"/>
  <c r="N2647" i="1"/>
  <c r="P2647" i="1" s="1"/>
  <c r="N2648" i="1"/>
  <c r="N2649" i="1"/>
  <c r="O2649" i="1" s="1"/>
  <c r="N2650" i="1"/>
  <c r="P2650" i="1" s="1"/>
  <c r="N2651" i="1"/>
  <c r="O2651" i="1" s="1"/>
  <c r="N2652" i="1"/>
  <c r="N2653" i="1"/>
  <c r="O2653" i="1" s="1"/>
  <c r="N2654" i="1"/>
  <c r="N2655" i="1"/>
  <c r="P2655" i="1" s="1"/>
  <c r="N2656" i="1"/>
  <c r="N2657" i="1"/>
  <c r="N2658" i="1"/>
  <c r="N2659" i="1"/>
  <c r="O2659" i="1" s="1"/>
  <c r="N2660" i="1"/>
  <c r="N2661" i="1"/>
  <c r="N2662" i="1"/>
  <c r="N2663" i="1"/>
  <c r="O2663" i="1" s="1"/>
  <c r="N2664" i="1"/>
  <c r="N2665" i="1"/>
  <c r="O2665" i="1" s="1"/>
  <c r="N2666" i="1"/>
  <c r="O2666" i="1" s="1"/>
  <c r="O2453" i="1"/>
  <c r="O2456" i="1"/>
  <c r="O2457" i="1"/>
  <c r="O2458" i="1"/>
  <c r="O2461" i="1"/>
  <c r="O2464" i="1"/>
  <c r="O2465" i="1"/>
  <c r="O2466" i="1"/>
  <c r="O2469" i="1"/>
  <c r="O2472" i="1"/>
  <c r="O2473" i="1"/>
  <c r="O2474" i="1"/>
  <c r="O2477" i="1"/>
  <c r="R2477" i="1" s="1"/>
  <c r="O2480" i="1"/>
  <c r="O2481" i="1"/>
  <c r="O2482" i="1"/>
  <c r="O2485" i="1"/>
  <c r="O2488" i="1"/>
  <c r="O2489" i="1"/>
  <c r="O2490" i="1"/>
  <c r="O2493" i="1"/>
  <c r="O2496" i="1"/>
  <c r="O2497" i="1"/>
  <c r="O2498" i="1"/>
  <c r="O2501" i="1"/>
  <c r="O2504" i="1"/>
  <c r="O2505" i="1"/>
  <c r="O2506" i="1"/>
  <c r="O2509" i="1"/>
  <c r="O2512" i="1"/>
  <c r="O2513" i="1"/>
  <c r="O2514" i="1"/>
  <c r="O2517" i="1"/>
  <c r="O2520" i="1"/>
  <c r="O2521" i="1"/>
  <c r="O2522" i="1"/>
  <c r="O2528" i="1"/>
  <c r="O2529" i="1"/>
  <c r="O2530" i="1"/>
  <c r="O2533" i="1"/>
  <c r="O2536" i="1"/>
  <c r="O2537" i="1"/>
  <c r="O2538" i="1"/>
  <c r="O2544" i="1"/>
  <c r="R2544" i="1" s="1"/>
  <c r="O2545" i="1"/>
  <c r="O2546" i="1"/>
  <c r="O2549" i="1"/>
  <c r="O2552" i="1"/>
  <c r="O2553" i="1"/>
  <c r="O2554" i="1"/>
  <c r="O2560" i="1"/>
  <c r="O2561" i="1"/>
  <c r="Q2561" i="1" s="1"/>
  <c r="O2562" i="1"/>
  <c r="O2565" i="1"/>
  <c r="O2568" i="1"/>
  <c r="O2569" i="1"/>
  <c r="O2570" i="1"/>
  <c r="O2576" i="1"/>
  <c r="O2577" i="1"/>
  <c r="O2578" i="1"/>
  <c r="O2581" i="1"/>
  <c r="O2584" i="1"/>
  <c r="O2585" i="1"/>
  <c r="O2592" i="1"/>
  <c r="O2593" i="1"/>
  <c r="O2594" i="1"/>
  <c r="O2597" i="1"/>
  <c r="O2600" i="1"/>
  <c r="O2601" i="1"/>
  <c r="O2608" i="1"/>
  <c r="O2609" i="1"/>
  <c r="O2610" i="1"/>
  <c r="O2613" i="1"/>
  <c r="O2616" i="1"/>
  <c r="O2617" i="1"/>
  <c r="O2624" i="1"/>
  <c r="O2625" i="1"/>
  <c r="O2626" i="1"/>
  <c r="O2629" i="1"/>
  <c r="O2632" i="1"/>
  <c r="O2633" i="1"/>
  <c r="O2640" i="1"/>
  <c r="O2641" i="1"/>
  <c r="O2642" i="1"/>
  <c r="O2645" i="1"/>
  <c r="O2648" i="1"/>
  <c r="O2656" i="1"/>
  <c r="O2657" i="1"/>
  <c r="O2658" i="1"/>
  <c r="O2661" i="1"/>
  <c r="Q2661" i="1" s="1"/>
  <c r="O2664" i="1"/>
  <c r="P2453" i="1"/>
  <c r="P2456" i="1"/>
  <c r="P2457" i="1"/>
  <c r="R2457" i="1" s="1"/>
  <c r="P2458" i="1"/>
  <c r="P2459" i="1"/>
  <c r="P2460" i="1"/>
  <c r="R2460" i="1" s="1"/>
  <c r="P2464" i="1"/>
  <c r="P2465" i="1"/>
  <c r="P2466" i="1"/>
  <c r="P2467" i="1"/>
  <c r="P2469" i="1"/>
  <c r="P2472" i="1"/>
  <c r="P2473" i="1"/>
  <c r="Q2473" i="1" s="1"/>
  <c r="P2474" i="1"/>
  <c r="P2475" i="1"/>
  <c r="P2477" i="1"/>
  <c r="P2480" i="1"/>
  <c r="R2480" i="1" s="1"/>
  <c r="P2481" i="1"/>
  <c r="P2482" i="1"/>
  <c r="P2483" i="1"/>
  <c r="P2485" i="1"/>
  <c r="P2488" i="1"/>
  <c r="P2489" i="1"/>
  <c r="P2490" i="1"/>
  <c r="P2491" i="1"/>
  <c r="P2493" i="1"/>
  <c r="Q2493" i="1" s="1"/>
  <c r="P2496" i="1"/>
  <c r="R2496" i="1" s="1"/>
  <c r="P2497" i="1"/>
  <c r="P2498" i="1"/>
  <c r="P2501" i="1"/>
  <c r="P2504" i="1"/>
  <c r="P2505" i="1"/>
  <c r="R2505" i="1" s="1"/>
  <c r="P2506" i="1"/>
  <c r="P2507" i="1"/>
  <c r="P2508" i="1"/>
  <c r="P2512" i="1"/>
  <c r="R2512" i="1" s="1"/>
  <c r="P2513" i="1"/>
  <c r="R2513" i="1" s="1"/>
  <c r="P2514" i="1"/>
  <c r="P2515" i="1"/>
  <c r="P2517" i="1"/>
  <c r="P2519" i="1"/>
  <c r="P2520" i="1"/>
  <c r="P2521" i="1"/>
  <c r="R2521" i="1" s="1"/>
  <c r="P2522" i="1"/>
  <c r="P2523" i="1"/>
  <c r="P2525" i="1"/>
  <c r="P2528" i="1"/>
  <c r="P2529" i="1"/>
  <c r="R2529" i="1" s="1"/>
  <c r="P2530" i="1"/>
  <c r="P2533" i="1"/>
  <c r="P2536" i="1"/>
  <c r="P2537" i="1"/>
  <c r="P2538" i="1"/>
  <c r="Q2538" i="1" s="1"/>
  <c r="P2539" i="1"/>
  <c r="Q2539" i="1" s="1"/>
  <c r="P2541" i="1"/>
  <c r="P2544" i="1"/>
  <c r="P2545" i="1"/>
  <c r="P2546" i="1"/>
  <c r="P2547" i="1"/>
  <c r="P2549" i="1"/>
  <c r="P2551" i="1"/>
  <c r="P2552" i="1"/>
  <c r="P2553" i="1"/>
  <c r="P2554" i="1"/>
  <c r="P2557" i="1"/>
  <c r="P2560" i="1"/>
  <c r="P2561" i="1"/>
  <c r="P2562" i="1"/>
  <c r="P2563" i="1"/>
  <c r="P2565" i="1"/>
  <c r="P2568" i="1"/>
  <c r="P2569" i="1"/>
  <c r="P2570" i="1"/>
  <c r="P2571" i="1"/>
  <c r="P2573" i="1"/>
  <c r="P2576" i="1"/>
  <c r="P2577" i="1"/>
  <c r="Q2577" i="1" s="1"/>
  <c r="P2578" i="1"/>
  <c r="P2579" i="1"/>
  <c r="P2584" i="1"/>
  <c r="P2585" i="1"/>
  <c r="R2585" i="1" s="1"/>
  <c r="P2586" i="1"/>
  <c r="P2587" i="1"/>
  <c r="P2589" i="1"/>
  <c r="P2592" i="1"/>
  <c r="P2593" i="1"/>
  <c r="P2594" i="1"/>
  <c r="P2597" i="1"/>
  <c r="R2597" i="1" s="1"/>
  <c r="P2600" i="1"/>
  <c r="P2601" i="1"/>
  <c r="R2601" i="1" s="1"/>
  <c r="P2602" i="1"/>
  <c r="P2605" i="1"/>
  <c r="P2607" i="1"/>
  <c r="P2608" i="1"/>
  <c r="P2609" i="1"/>
  <c r="P2610" i="1"/>
  <c r="P2611" i="1"/>
  <c r="P2613" i="1"/>
  <c r="P2616" i="1"/>
  <c r="P2617" i="1"/>
  <c r="P2618" i="1"/>
  <c r="P2624" i="1"/>
  <c r="P2625" i="1"/>
  <c r="P2626" i="1"/>
  <c r="P2629" i="1"/>
  <c r="P2632" i="1"/>
  <c r="P2633" i="1"/>
  <c r="P2640" i="1"/>
  <c r="P2641" i="1"/>
  <c r="P2642" i="1"/>
  <c r="P2645" i="1"/>
  <c r="P2648" i="1"/>
  <c r="P2649" i="1"/>
  <c r="P2653" i="1"/>
  <c r="P2656" i="1"/>
  <c r="P2657" i="1"/>
  <c r="P2658" i="1"/>
  <c r="P2659" i="1"/>
  <c r="R2659" i="1" s="1"/>
  <c r="P2661" i="1"/>
  <c r="P2664" i="1"/>
  <c r="P2665" i="1"/>
  <c r="P2666" i="1"/>
  <c r="K2452" i="1"/>
  <c r="N2452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N2321" i="1"/>
  <c r="N2322" i="1"/>
  <c r="N2323" i="1"/>
  <c r="O2323" i="1" s="1"/>
  <c r="N2324" i="1"/>
  <c r="O2324" i="1" s="1"/>
  <c r="N2325" i="1"/>
  <c r="O2325" i="1" s="1"/>
  <c r="N2326" i="1"/>
  <c r="P2326" i="1" s="1"/>
  <c r="N2327" i="1"/>
  <c r="O2327" i="1" s="1"/>
  <c r="N2328" i="1"/>
  <c r="O2328" i="1" s="1"/>
  <c r="N2329" i="1"/>
  <c r="P2329" i="1" s="1"/>
  <c r="N2330" i="1"/>
  <c r="P2330" i="1" s="1"/>
  <c r="N2331" i="1"/>
  <c r="O2331" i="1" s="1"/>
  <c r="N2332" i="1"/>
  <c r="O2332" i="1" s="1"/>
  <c r="N2333" i="1"/>
  <c r="O2333" i="1" s="1"/>
  <c r="N2334" i="1"/>
  <c r="O2334" i="1" s="1"/>
  <c r="N2335" i="1"/>
  <c r="O2335" i="1" s="1"/>
  <c r="N2336" i="1"/>
  <c r="O2336" i="1" s="1"/>
  <c r="N2337" i="1"/>
  <c r="O2337" i="1" s="1"/>
  <c r="N2338" i="1"/>
  <c r="O2338" i="1" s="1"/>
  <c r="N2339" i="1"/>
  <c r="O2339" i="1" s="1"/>
  <c r="N2340" i="1"/>
  <c r="O2340" i="1" s="1"/>
  <c r="N2341" i="1"/>
  <c r="O2341" i="1" s="1"/>
  <c r="N2342" i="1"/>
  <c r="O2342" i="1" s="1"/>
  <c r="N2343" i="1"/>
  <c r="N2344" i="1"/>
  <c r="P2344" i="1" s="1"/>
  <c r="N2345" i="1"/>
  <c r="O2345" i="1" s="1"/>
  <c r="N2346" i="1"/>
  <c r="O2346" i="1" s="1"/>
  <c r="N2347" i="1"/>
  <c r="O2347" i="1" s="1"/>
  <c r="N2348" i="1"/>
  <c r="O2348" i="1" s="1"/>
  <c r="N2349" i="1"/>
  <c r="O2349" i="1" s="1"/>
  <c r="N2350" i="1"/>
  <c r="P2350" i="1" s="1"/>
  <c r="N2351" i="1"/>
  <c r="P2351" i="1" s="1"/>
  <c r="N2352" i="1"/>
  <c r="N2353" i="1"/>
  <c r="N2354" i="1"/>
  <c r="N2355" i="1"/>
  <c r="O2355" i="1" s="1"/>
  <c r="N2356" i="1"/>
  <c r="O2356" i="1" s="1"/>
  <c r="N2357" i="1"/>
  <c r="O2357" i="1" s="1"/>
  <c r="N2358" i="1"/>
  <c r="O2358" i="1" s="1"/>
  <c r="N2359" i="1"/>
  <c r="O2359" i="1" s="1"/>
  <c r="N2360" i="1"/>
  <c r="O2360" i="1" s="1"/>
  <c r="N2361" i="1"/>
  <c r="P2361" i="1" s="1"/>
  <c r="N2362" i="1"/>
  <c r="P2362" i="1" s="1"/>
  <c r="N2363" i="1"/>
  <c r="O2363" i="1" s="1"/>
  <c r="N2364" i="1"/>
  <c r="O2364" i="1" s="1"/>
  <c r="N2365" i="1"/>
  <c r="O2365" i="1" s="1"/>
  <c r="N2366" i="1"/>
  <c r="O2366" i="1" s="1"/>
  <c r="N2367" i="1"/>
  <c r="P2367" i="1" s="1"/>
  <c r="N2368" i="1"/>
  <c r="O2368" i="1" s="1"/>
  <c r="N2369" i="1"/>
  <c r="O2369" i="1" s="1"/>
  <c r="N2370" i="1"/>
  <c r="O2370" i="1" s="1"/>
  <c r="N2371" i="1"/>
  <c r="O2371" i="1" s="1"/>
  <c r="N2372" i="1"/>
  <c r="O2372" i="1" s="1"/>
  <c r="N2373" i="1"/>
  <c r="O2373" i="1" s="1"/>
  <c r="N2374" i="1"/>
  <c r="P2374" i="1" s="1"/>
  <c r="N2375" i="1"/>
  <c r="N2376" i="1"/>
  <c r="P2376" i="1" s="1"/>
  <c r="N2377" i="1"/>
  <c r="N2378" i="1"/>
  <c r="P2378" i="1" s="1"/>
  <c r="N2379" i="1"/>
  <c r="O2379" i="1" s="1"/>
  <c r="N2380" i="1"/>
  <c r="O2380" i="1" s="1"/>
  <c r="N2381" i="1"/>
  <c r="O2381" i="1" s="1"/>
  <c r="N2382" i="1"/>
  <c r="O2382" i="1" s="1"/>
  <c r="N2383" i="1"/>
  <c r="O2383" i="1" s="1"/>
  <c r="N2384" i="1"/>
  <c r="O2384" i="1" s="1"/>
  <c r="N2385" i="1"/>
  <c r="N2386" i="1"/>
  <c r="N2387" i="1"/>
  <c r="O2387" i="1" s="1"/>
  <c r="N2388" i="1"/>
  <c r="O2388" i="1" s="1"/>
  <c r="N2389" i="1"/>
  <c r="O2389" i="1" s="1"/>
  <c r="N2390" i="1"/>
  <c r="P2390" i="1" s="1"/>
  <c r="N2391" i="1"/>
  <c r="N2392" i="1"/>
  <c r="O2392" i="1" s="1"/>
  <c r="N2393" i="1"/>
  <c r="O2393" i="1" s="1"/>
  <c r="N2394" i="1"/>
  <c r="O2394" i="1" s="1"/>
  <c r="N2395" i="1"/>
  <c r="O2395" i="1" s="1"/>
  <c r="N2396" i="1"/>
  <c r="O2396" i="1" s="1"/>
  <c r="N2397" i="1"/>
  <c r="O2397" i="1" s="1"/>
  <c r="N2398" i="1"/>
  <c r="O2398" i="1" s="1"/>
  <c r="N2399" i="1"/>
  <c r="P2399" i="1" s="1"/>
  <c r="N2400" i="1"/>
  <c r="N2401" i="1"/>
  <c r="N2402" i="1"/>
  <c r="N2403" i="1"/>
  <c r="O2403" i="1" s="1"/>
  <c r="N2404" i="1"/>
  <c r="O2404" i="1" s="1"/>
  <c r="N2405" i="1"/>
  <c r="O2405" i="1" s="1"/>
  <c r="N2406" i="1"/>
  <c r="O2406" i="1" s="1"/>
  <c r="N2407" i="1"/>
  <c r="O2407" i="1" s="1"/>
  <c r="N2408" i="1"/>
  <c r="O2408" i="1" s="1"/>
  <c r="N2409" i="1"/>
  <c r="O2409" i="1" s="1"/>
  <c r="N2410" i="1"/>
  <c r="P2410" i="1" s="1"/>
  <c r="N2411" i="1"/>
  <c r="O2411" i="1" s="1"/>
  <c r="N2412" i="1"/>
  <c r="O2412" i="1" s="1"/>
  <c r="N2413" i="1"/>
  <c r="O2413" i="1" s="1"/>
  <c r="N2414" i="1"/>
  <c r="P2414" i="1" s="1"/>
  <c r="N2415" i="1"/>
  <c r="P2415" i="1" s="1"/>
  <c r="N2416" i="1"/>
  <c r="P2416" i="1" s="1"/>
  <c r="N2417" i="1"/>
  <c r="O2417" i="1" s="1"/>
  <c r="N2418" i="1"/>
  <c r="O2418" i="1" s="1"/>
  <c r="N2419" i="1"/>
  <c r="O2419" i="1" s="1"/>
  <c r="N2420" i="1"/>
  <c r="O2420" i="1" s="1"/>
  <c r="N2421" i="1"/>
  <c r="O2421" i="1" s="1"/>
  <c r="N2422" i="1"/>
  <c r="O2422" i="1" s="1"/>
  <c r="N2423" i="1"/>
  <c r="O2423" i="1" s="1"/>
  <c r="N2424" i="1"/>
  <c r="N2425" i="1"/>
  <c r="P2425" i="1" s="1"/>
  <c r="N2426" i="1"/>
  <c r="P2426" i="1" s="1"/>
  <c r="N2427" i="1"/>
  <c r="O2427" i="1" s="1"/>
  <c r="N2428" i="1"/>
  <c r="O2428" i="1" s="1"/>
  <c r="N2429" i="1"/>
  <c r="O2429" i="1" s="1"/>
  <c r="N2430" i="1"/>
  <c r="O2430" i="1" s="1"/>
  <c r="N2431" i="1"/>
  <c r="P2431" i="1" s="1"/>
  <c r="N2432" i="1"/>
  <c r="P2432" i="1" s="1"/>
  <c r="N2433" i="1"/>
  <c r="O2433" i="1" s="1"/>
  <c r="N2434" i="1"/>
  <c r="O2434" i="1" s="1"/>
  <c r="N2435" i="1"/>
  <c r="O2435" i="1" s="1"/>
  <c r="N2436" i="1"/>
  <c r="O2436" i="1" s="1"/>
  <c r="N2437" i="1"/>
  <c r="O2437" i="1" s="1"/>
  <c r="N2438" i="1"/>
  <c r="P2438" i="1" s="1"/>
  <c r="N2439" i="1"/>
  <c r="N2440" i="1"/>
  <c r="N2441" i="1"/>
  <c r="P2441" i="1" s="1"/>
  <c r="N2442" i="1"/>
  <c r="O2442" i="1" s="1"/>
  <c r="N2443" i="1"/>
  <c r="O2443" i="1" s="1"/>
  <c r="N2444" i="1"/>
  <c r="O2444" i="1" s="1"/>
  <c r="N2445" i="1"/>
  <c r="O2445" i="1" s="1"/>
  <c r="N2446" i="1"/>
  <c r="O2446" i="1" s="1"/>
  <c r="N2447" i="1"/>
  <c r="O2447" i="1" s="1"/>
  <c r="N2448" i="1"/>
  <c r="P2448" i="1" s="1"/>
  <c r="N2449" i="1"/>
  <c r="N2450" i="1"/>
  <c r="N2451" i="1"/>
  <c r="O2451" i="1" s="1"/>
  <c r="O2344" i="1"/>
  <c r="O2376" i="1"/>
  <c r="O2432" i="1"/>
  <c r="P2325" i="1"/>
  <c r="P2328" i="1"/>
  <c r="P2331" i="1"/>
  <c r="P2333" i="1"/>
  <c r="P2339" i="1"/>
  <c r="P2341" i="1"/>
  <c r="P2357" i="1"/>
  <c r="P2360" i="1"/>
  <c r="P2363" i="1"/>
  <c r="P2365" i="1"/>
  <c r="P2371" i="1"/>
  <c r="P2379" i="1"/>
  <c r="P2419" i="1"/>
  <c r="P2435" i="1"/>
  <c r="P2442" i="1"/>
  <c r="P2443" i="1"/>
  <c r="P2451" i="1"/>
  <c r="K2320" i="1"/>
  <c r="N2320" i="1"/>
  <c r="P2320" i="1" s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N2243" i="1"/>
  <c r="O2243" i="1" s="1"/>
  <c r="N2244" i="1"/>
  <c r="P2244" i="1" s="1"/>
  <c r="N2245" i="1"/>
  <c r="P2245" i="1" s="1"/>
  <c r="N2246" i="1"/>
  <c r="O2246" i="1" s="1"/>
  <c r="N2247" i="1"/>
  <c r="P2247" i="1" s="1"/>
  <c r="N2248" i="1"/>
  <c r="P2248" i="1" s="1"/>
  <c r="N2249" i="1"/>
  <c r="O2249" i="1" s="1"/>
  <c r="N2250" i="1"/>
  <c r="O2250" i="1" s="1"/>
  <c r="N2251" i="1"/>
  <c r="O2251" i="1" s="1"/>
  <c r="N2252" i="1"/>
  <c r="P2252" i="1" s="1"/>
  <c r="N2253" i="1"/>
  <c r="P2253" i="1" s="1"/>
  <c r="N2254" i="1"/>
  <c r="O2254" i="1" s="1"/>
  <c r="N2255" i="1"/>
  <c r="O2255" i="1" s="1"/>
  <c r="N2256" i="1"/>
  <c r="O2256" i="1" s="1"/>
  <c r="N2257" i="1"/>
  <c r="O2257" i="1" s="1"/>
  <c r="N2258" i="1"/>
  <c r="O2258" i="1" s="1"/>
  <c r="N2259" i="1"/>
  <c r="O2259" i="1" s="1"/>
  <c r="N2260" i="1"/>
  <c r="P2260" i="1" s="1"/>
  <c r="N2261" i="1"/>
  <c r="P2261" i="1" s="1"/>
  <c r="N2262" i="1"/>
  <c r="P2262" i="1" s="1"/>
  <c r="N2263" i="1"/>
  <c r="P2263" i="1" s="1"/>
  <c r="N2264" i="1"/>
  <c r="O2264" i="1" s="1"/>
  <c r="N2265" i="1"/>
  <c r="O2265" i="1" s="1"/>
  <c r="N2266" i="1"/>
  <c r="O2266" i="1" s="1"/>
  <c r="N2267" i="1"/>
  <c r="O2267" i="1" s="1"/>
  <c r="N2268" i="1"/>
  <c r="P2268" i="1" s="1"/>
  <c r="N2269" i="1"/>
  <c r="P2269" i="1" s="1"/>
  <c r="N2270" i="1"/>
  <c r="P2270" i="1" s="1"/>
  <c r="N2271" i="1"/>
  <c r="P2271" i="1" s="1"/>
  <c r="N2272" i="1"/>
  <c r="P2272" i="1" s="1"/>
  <c r="N2273" i="1"/>
  <c r="O2273" i="1" s="1"/>
  <c r="N2274" i="1"/>
  <c r="O2274" i="1" s="1"/>
  <c r="N2275" i="1"/>
  <c r="O2275" i="1" s="1"/>
  <c r="N2276" i="1"/>
  <c r="P2276" i="1" s="1"/>
  <c r="N2277" i="1"/>
  <c r="P2277" i="1" s="1"/>
  <c r="N2278" i="1"/>
  <c r="O2278" i="1" s="1"/>
  <c r="N2279" i="1"/>
  <c r="O2279" i="1" s="1"/>
  <c r="N2280" i="1"/>
  <c r="O2280" i="1" s="1"/>
  <c r="N2281" i="1"/>
  <c r="O2281" i="1" s="1"/>
  <c r="N2282" i="1"/>
  <c r="O2282" i="1" s="1"/>
  <c r="N2283" i="1"/>
  <c r="O2283" i="1" s="1"/>
  <c r="N2284" i="1"/>
  <c r="P2284" i="1" s="1"/>
  <c r="N2285" i="1"/>
  <c r="P2285" i="1" s="1"/>
  <c r="N2286" i="1"/>
  <c r="O2286" i="1" s="1"/>
  <c r="N2287" i="1"/>
  <c r="O2287" i="1" s="1"/>
  <c r="N2288" i="1"/>
  <c r="O2288" i="1" s="1"/>
  <c r="N2289" i="1"/>
  <c r="O2289" i="1" s="1"/>
  <c r="N2290" i="1"/>
  <c r="O2290" i="1" s="1"/>
  <c r="N2291" i="1"/>
  <c r="O2291" i="1" s="1"/>
  <c r="N2292" i="1"/>
  <c r="P2292" i="1" s="1"/>
  <c r="N2293" i="1"/>
  <c r="P2293" i="1" s="1"/>
  <c r="N2294" i="1"/>
  <c r="P2294" i="1" s="1"/>
  <c r="N2295" i="1"/>
  <c r="P2295" i="1" s="1"/>
  <c r="N2296" i="1"/>
  <c r="P2296" i="1" s="1"/>
  <c r="N2297" i="1"/>
  <c r="O2297" i="1" s="1"/>
  <c r="N2298" i="1"/>
  <c r="O2298" i="1" s="1"/>
  <c r="N2299" i="1"/>
  <c r="O2299" i="1" s="1"/>
  <c r="N2300" i="1"/>
  <c r="P2300" i="1" s="1"/>
  <c r="N2301" i="1"/>
  <c r="P2301" i="1" s="1"/>
  <c r="N2302" i="1"/>
  <c r="O2302" i="1" s="1"/>
  <c r="N2303" i="1"/>
  <c r="O2303" i="1" s="1"/>
  <c r="N2304" i="1"/>
  <c r="O2304" i="1" s="1"/>
  <c r="N2305" i="1"/>
  <c r="O2305" i="1" s="1"/>
  <c r="N2306" i="1"/>
  <c r="O2306" i="1" s="1"/>
  <c r="N2307" i="1"/>
  <c r="O2307" i="1" s="1"/>
  <c r="N2308" i="1"/>
  <c r="P2308" i="1" s="1"/>
  <c r="N2309" i="1"/>
  <c r="P2309" i="1" s="1"/>
  <c r="N2310" i="1"/>
  <c r="O2310" i="1" s="1"/>
  <c r="N2311" i="1"/>
  <c r="P2311" i="1" s="1"/>
  <c r="N2312" i="1"/>
  <c r="O2312" i="1" s="1"/>
  <c r="N2313" i="1"/>
  <c r="O2313" i="1" s="1"/>
  <c r="N2314" i="1"/>
  <c r="O2314" i="1" s="1"/>
  <c r="N2315" i="1"/>
  <c r="O2315" i="1" s="1"/>
  <c r="N2316" i="1"/>
  <c r="P2316" i="1" s="1"/>
  <c r="N2317" i="1"/>
  <c r="P2317" i="1" s="1"/>
  <c r="N2318" i="1"/>
  <c r="P2318" i="1" s="1"/>
  <c r="N2319" i="1"/>
  <c r="O2319" i="1" s="1"/>
  <c r="O2248" i="1"/>
  <c r="P2250" i="1"/>
  <c r="P2287" i="1"/>
  <c r="P2288" i="1"/>
  <c r="P2304" i="1"/>
  <c r="K2242" i="1"/>
  <c r="N2242" i="1"/>
  <c r="O2242" i="1" s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N2194" i="1"/>
  <c r="P2194" i="1" s="1"/>
  <c r="N2195" i="1"/>
  <c r="P2195" i="1" s="1"/>
  <c r="N2196" i="1"/>
  <c r="P2196" i="1" s="1"/>
  <c r="N2197" i="1"/>
  <c r="P2197" i="1" s="1"/>
  <c r="N2198" i="1"/>
  <c r="O2198" i="1" s="1"/>
  <c r="N2199" i="1"/>
  <c r="P2199" i="1" s="1"/>
  <c r="N2200" i="1"/>
  <c r="P2200" i="1" s="1"/>
  <c r="N2201" i="1"/>
  <c r="P2201" i="1" s="1"/>
  <c r="N2202" i="1"/>
  <c r="P2202" i="1" s="1"/>
  <c r="N2203" i="1"/>
  <c r="P2203" i="1" s="1"/>
  <c r="N2204" i="1"/>
  <c r="P2204" i="1" s="1"/>
  <c r="N2205" i="1"/>
  <c r="P2205" i="1" s="1"/>
  <c r="N2206" i="1"/>
  <c r="P2206" i="1" s="1"/>
  <c r="N2207" i="1"/>
  <c r="P2207" i="1" s="1"/>
  <c r="N2208" i="1"/>
  <c r="P2208" i="1" s="1"/>
  <c r="N2209" i="1"/>
  <c r="P2209" i="1" s="1"/>
  <c r="N2210" i="1"/>
  <c r="P2210" i="1" s="1"/>
  <c r="N2211" i="1"/>
  <c r="P2211" i="1" s="1"/>
  <c r="N2212" i="1"/>
  <c r="O2212" i="1" s="1"/>
  <c r="N2213" i="1"/>
  <c r="P2213" i="1" s="1"/>
  <c r="N2214" i="1"/>
  <c r="P2214" i="1" s="1"/>
  <c r="N2215" i="1"/>
  <c r="O2215" i="1" s="1"/>
  <c r="N2216" i="1"/>
  <c r="P2216" i="1" s="1"/>
  <c r="N2217" i="1"/>
  <c r="P2217" i="1" s="1"/>
  <c r="N2218" i="1"/>
  <c r="P2218" i="1" s="1"/>
  <c r="N2219" i="1"/>
  <c r="O2219" i="1" s="1"/>
  <c r="N2220" i="1"/>
  <c r="P2220" i="1" s="1"/>
  <c r="N2221" i="1"/>
  <c r="P2221" i="1" s="1"/>
  <c r="N2222" i="1"/>
  <c r="P2222" i="1" s="1"/>
  <c r="N2223" i="1"/>
  <c r="O2223" i="1" s="1"/>
  <c r="N2224" i="1"/>
  <c r="P2224" i="1" s="1"/>
  <c r="N2225" i="1"/>
  <c r="P2225" i="1" s="1"/>
  <c r="N2226" i="1"/>
  <c r="P2226" i="1" s="1"/>
  <c r="N2227" i="1"/>
  <c r="P2227" i="1" s="1"/>
  <c r="N2228" i="1"/>
  <c r="P2228" i="1" s="1"/>
  <c r="N2229" i="1"/>
  <c r="O2229" i="1" s="1"/>
  <c r="N2230" i="1"/>
  <c r="O2230" i="1" s="1"/>
  <c r="N2231" i="1"/>
  <c r="O2231" i="1" s="1"/>
  <c r="N2232" i="1"/>
  <c r="P2232" i="1" s="1"/>
  <c r="N2233" i="1"/>
  <c r="P2233" i="1" s="1"/>
  <c r="N2234" i="1"/>
  <c r="P2234" i="1" s="1"/>
  <c r="N2235" i="1"/>
  <c r="O2235" i="1" s="1"/>
  <c r="N2236" i="1"/>
  <c r="P2236" i="1" s="1"/>
  <c r="N2237" i="1"/>
  <c r="P2237" i="1" s="1"/>
  <c r="N2238" i="1"/>
  <c r="P2238" i="1" s="1"/>
  <c r="N2239" i="1"/>
  <c r="O2239" i="1" s="1"/>
  <c r="N2240" i="1"/>
  <c r="P2240" i="1" s="1"/>
  <c r="N2241" i="1"/>
  <c r="P2241" i="1" s="1"/>
  <c r="O2194" i="1"/>
  <c r="O2195" i="1"/>
  <c r="O2196" i="1"/>
  <c r="O2197" i="1"/>
  <c r="O2199" i="1"/>
  <c r="O2200" i="1"/>
  <c r="O2201" i="1"/>
  <c r="O2202" i="1"/>
  <c r="O2203" i="1"/>
  <c r="O2204" i="1"/>
  <c r="O2205" i="1"/>
  <c r="O2207" i="1"/>
  <c r="O2208" i="1"/>
  <c r="O2209" i="1"/>
  <c r="O2210" i="1"/>
  <c r="O2211" i="1"/>
  <c r="K2193" i="1"/>
  <c r="N2193" i="1"/>
  <c r="O2193" i="1" s="1"/>
  <c r="K2192" i="1"/>
  <c r="N2192" i="1"/>
  <c r="O2192" i="1" s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N1993" i="1"/>
  <c r="O1993" i="1" s="1"/>
  <c r="N1994" i="1"/>
  <c r="P1994" i="1" s="1"/>
  <c r="N1995" i="1"/>
  <c r="P1995" i="1" s="1"/>
  <c r="N1996" i="1"/>
  <c r="P1996" i="1" s="1"/>
  <c r="N1997" i="1"/>
  <c r="O1997" i="1" s="1"/>
  <c r="N1998" i="1"/>
  <c r="O1998" i="1" s="1"/>
  <c r="N1999" i="1"/>
  <c r="N2000" i="1"/>
  <c r="P2000" i="1" s="1"/>
  <c r="N2001" i="1"/>
  <c r="O2001" i="1" s="1"/>
  <c r="N2002" i="1"/>
  <c r="P2002" i="1" s="1"/>
  <c r="N2003" i="1"/>
  <c r="O2003" i="1" s="1"/>
  <c r="N2004" i="1"/>
  <c r="P2004" i="1" s="1"/>
  <c r="N2005" i="1"/>
  <c r="O2005" i="1" s="1"/>
  <c r="N2006" i="1"/>
  <c r="O2006" i="1" s="1"/>
  <c r="N2007" i="1"/>
  <c r="N2008" i="1"/>
  <c r="P2008" i="1" s="1"/>
  <c r="N2009" i="1"/>
  <c r="O2009" i="1" s="1"/>
  <c r="N2010" i="1"/>
  <c r="O2010" i="1" s="1"/>
  <c r="N2011" i="1"/>
  <c r="O2011" i="1" s="1"/>
  <c r="N2012" i="1"/>
  <c r="O2012" i="1" s="1"/>
  <c r="N2013" i="1"/>
  <c r="O2013" i="1" s="1"/>
  <c r="N2014" i="1"/>
  <c r="O2014" i="1" s="1"/>
  <c r="N2015" i="1"/>
  <c r="N2016" i="1"/>
  <c r="O2016" i="1" s="1"/>
  <c r="N2017" i="1"/>
  <c r="O2017" i="1" s="1"/>
  <c r="N2018" i="1"/>
  <c r="P2018" i="1" s="1"/>
  <c r="N2019" i="1"/>
  <c r="O2019" i="1" s="1"/>
  <c r="N2020" i="1"/>
  <c r="O2020" i="1" s="1"/>
  <c r="N2021" i="1"/>
  <c r="O2021" i="1" s="1"/>
  <c r="N2022" i="1"/>
  <c r="O2022" i="1" s="1"/>
  <c r="N2023" i="1"/>
  <c r="N2024" i="1"/>
  <c r="P2024" i="1" s="1"/>
  <c r="N2025" i="1"/>
  <c r="O2025" i="1" s="1"/>
  <c r="N2026" i="1"/>
  <c r="P2026" i="1" s="1"/>
  <c r="N2027" i="1"/>
  <c r="P2027" i="1" s="1"/>
  <c r="N2028" i="1"/>
  <c r="O2028" i="1" s="1"/>
  <c r="N2029" i="1"/>
  <c r="O2029" i="1" s="1"/>
  <c r="N2030" i="1"/>
  <c r="O2030" i="1" s="1"/>
  <c r="N2031" i="1"/>
  <c r="N2032" i="1"/>
  <c r="P2032" i="1" s="1"/>
  <c r="N2033" i="1"/>
  <c r="O2033" i="1" s="1"/>
  <c r="N2034" i="1"/>
  <c r="P2034" i="1" s="1"/>
  <c r="N2035" i="1"/>
  <c r="P2035" i="1" s="1"/>
  <c r="N2036" i="1"/>
  <c r="O2036" i="1" s="1"/>
  <c r="N2037" i="1"/>
  <c r="P2037" i="1" s="1"/>
  <c r="N2038" i="1"/>
  <c r="O2038" i="1" s="1"/>
  <c r="N2039" i="1"/>
  <c r="N2040" i="1"/>
  <c r="O2040" i="1" s="1"/>
  <c r="N2041" i="1"/>
  <c r="O2041" i="1" s="1"/>
  <c r="N2042" i="1"/>
  <c r="O2042" i="1" s="1"/>
  <c r="N2043" i="1"/>
  <c r="O2043" i="1" s="1"/>
  <c r="N2044" i="1"/>
  <c r="P2044" i="1" s="1"/>
  <c r="N2045" i="1"/>
  <c r="O2045" i="1" s="1"/>
  <c r="N2046" i="1"/>
  <c r="O2046" i="1" s="1"/>
  <c r="N2047" i="1"/>
  <c r="N2048" i="1"/>
  <c r="P2048" i="1" s="1"/>
  <c r="N2049" i="1"/>
  <c r="O2049" i="1" s="1"/>
  <c r="N2050" i="1"/>
  <c r="P2050" i="1" s="1"/>
  <c r="N2051" i="1"/>
  <c r="O2051" i="1" s="1"/>
  <c r="N2052" i="1"/>
  <c r="O2052" i="1" s="1"/>
  <c r="N2053" i="1"/>
  <c r="P2053" i="1" s="1"/>
  <c r="N2054" i="1"/>
  <c r="O2054" i="1" s="1"/>
  <c r="N2055" i="1"/>
  <c r="N2056" i="1"/>
  <c r="O2056" i="1" s="1"/>
  <c r="N2057" i="1"/>
  <c r="O2057" i="1" s="1"/>
  <c r="N2058" i="1"/>
  <c r="P2058" i="1" s="1"/>
  <c r="N2059" i="1"/>
  <c r="P2059" i="1" s="1"/>
  <c r="N2060" i="1"/>
  <c r="O2060" i="1" s="1"/>
  <c r="N2061" i="1"/>
  <c r="O2061" i="1" s="1"/>
  <c r="N2062" i="1"/>
  <c r="O2062" i="1" s="1"/>
  <c r="N2063" i="1"/>
  <c r="N2064" i="1"/>
  <c r="O2064" i="1" s="1"/>
  <c r="N2065" i="1"/>
  <c r="O2065" i="1" s="1"/>
  <c r="N2066" i="1"/>
  <c r="P2066" i="1" s="1"/>
  <c r="N2067" i="1"/>
  <c r="P2067" i="1" s="1"/>
  <c r="N2068" i="1"/>
  <c r="P2068" i="1" s="1"/>
  <c r="N2069" i="1"/>
  <c r="O2069" i="1" s="1"/>
  <c r="N2070" i="1"/>
  <c r="P2070" i="1" s="1"/>
  <c r="N2071" i="1"/>
  <c r="N2072" i="1"/>
  <c r="O2072" i="1" s="1"/>
  <c r="N2073" i="1"/>
  <c r="O2073" i="1" s="1"/>
  <c r="N2074" i="1"/>
  <c r="O2074" i="1" s="1"/>
  <c r="N2075" i="1"/>
  <c r="O2075" i="1" s="1"/>
  <c r="N2076" i="1"/>
  <c r="O2076" i="1" s="1"/>
  <c r="N2077" i="1"/>
  <c r="O2077" i="1" s="1"/>
  <c r="N2078" i="1"/>
  <c r="O2078" i="1" s="1"/>
  <c r="N2079" i="1"/>
  <c r="N2080" i="1"/>
  <c r="O2080" i="1" s="1"/>
  <c r="N2081" i="1"/>
  <c r="O2081" i="1" s="1"/>
  <c r="N2082" i="1"/>
  <c r="P2082" i="1" s="1"/>
  <c r="N2083" i="1"/>
  <c r="O2083" i="1" s="1"/>
  <c r="N2084" i="1"/>
  <c r="P2084" i="1" s="1"/>
  <c r="N2085" i="1"/>
  <c r="P2085" i="1" s="1"/>
  <c r="N2086" i="1"/>
  <c r="P2086" i="1" s="1"/>
  <c r="N2087" i="1"/>
  <c r="N2088" i="1"/>
  <c r="O2088" i="1" s="1"/>
  <c r="N2089" i="1"/>
  <c r="O2089" i="1" s="1"/>
  <c r="N2090" i="1"/>
  <c r="P2090" i="1" s="1"/>
  <c r="N2091" i="1"/>
  <c r="P2091" i="1" s="1"/>
  <c r="N2092" i="1"/>
  <c r="O2092" i="1" s="1"/>
  <c r="N2093" i="1"/>
  <c r="O2093" i="1" s="1"/>
  <c r="N2094" i="1"/>
  <c r="O2094" i="1" s="1"/>
  <c r="N2095" i="1"/>
  <c r="N2096" i="1"/>
  <c r="O2096" i="1" s="1"/>
  <c r="N2097" i="1"/>
  <c r="O2097" i="1" s="1"/>
  <c r="N2098" i="1"/>
  <c r="P2098" i="1" s="1"/>
  <c r="N2099" i="1"/>
  <c r="P2099" i="1" s="1"/>
  <c r="N2100" i="1"/>
  <c r="O2100" i="1" s="1"/>
  <c r="N2101" i="1"/>
  <c r="O2101" i="1" s="1"/>
  <c r="N2102" i="1"/>
  <c r="O2102" i="1" s="1"/>
  <c r="N2103" i="1"/>
  <c r="N2104" i="1"/>
  <c r="P2104" i="1" s="1"/>
  <c r="N2105" i="1"/>
  <c r="O2105" i="1" s="1"/>
  <c r="N2106" i="1"/>
  <c r="P2106" i="1" s="1"/>
  <c r="N2107" i="1"/>
  <c r="O2107" i="1" s="1"/>
  <c r="N2108" i="1"/>
  <c r="O2108" i="1" s="1"/>
  <c r="N2109" i="1"/>
  <c r="P2109" i="1" s="1"/>
  <c r="N2110" i="1"/>
  <c r="P2110" i="1" s="1"/>
  <c r="N2111" i="1"/>
  <c r="N2112" i="1"/>
  <c r="O2112" i="1" s="1"/>
  <c r="N2113" i="1"/>
  <c r="O2113" i="1" s="1"/>
  <c r="N2114" i="1"/>
  <c r="O2114" i="1" s="1"/>
  <c r="N2115" i="1"/>
  <c r="O2115" i="1" s="1"/>
  <c r="N2116" i="1"/>
  <c r="O2116" i="1" s="1"/>
  <c r="N2117" i="1"/>
  <c r="O2117" i="1" s="1"/>
  <c r="N2118" i="1"/>
  <c r="O2118" i="1" s="1"/>
  <c r="N2119" i="1"/>
  <c r="N2120" i="1"/>
  <c r="P2120" i="1" s="1"/>
  <c r="N2121" i="1"/>
  <c r="O2121" i="1" s="1"/>
  <c r="N2122" i="1"/>
  <c r="P2122" i="1" s="1"/>
  <c r="N2123" i="1"/>
  <c r="O2123" i="1" s="1"/>
  <c r="N2124" i="1"/>
  <c r="O2124" i="1" s="1"/>
  <c r="N2125" i="1"/>
  <c r="O2125" i="1" s="1"/>
  <c r="N2126" i="1"/>
  <c r="O2126" i="1" s="1"/>
  <c r="N2127" i="1"/>
  <c r="N2128" i="1"/>
  <c r="P2128" i="1" s="1"/>
  <c r="N2129" i="1"/>
  <c r="O2129" i="1" s="1"/>
  <c r="N2130" i="1"/>
  <c r="P2130" i="1" s="1"/>
  <c r="N2131" i="1"/>
  <c r="O2131" i="1" s="1"/>
  <c r="N2132" i="1"/>
  <c r="O2132" i="1" s="1"/>
  <c r="N2133" i="1"/>
  <c r="P2133" i="1" s="1"/>
  <c r="N2134" i="1"/>
  <c r="P2134" i="1" s="1"/>
  <c r="N2135" i="1"/>
  <c r="N2136" i="1"/>
  <c r="P2136" i="1" s="1"/>
  <c r="N2137" i="1"/>
  <c r="O2137" i="1" s="1"/>
  <c r="N2138" i="1"/>
  <c r="P2138" i="1" s="1"/>
  <c r="N2139" i="1"/>
  <c r="O2139" i="1" s="1"/>
  <c r="N2140" i="1"/>
  <c r="P2140" i="1" s="1"/>
  <c r="N2141" i="1"/>
  <c r="P2141" i="1" s="1"/>
  <c r="N2142" i="1"/>
  <c r="P2142" i="1" s="1"/>
  <c r="N2143" i="1"/>
  <c r="N2144" i="1"/>
  <c r="P2144" i="1" s="1"/>
  <c r="N2145" i="1"/>
  <c r="O2145" i="1" s="1"/>
  <c r="N2146" i="1"/>
  <c r="O2146" i="1" s="1"/>
  <c r="N2147" i="1"/>
  <c r="P2147" i="1" s="1"/>
  <c r="N2148" i="1"/>
  <c r="O2148" i="1" s="1"/>
  <c r="N2149" i="1"/>
  <c r="O2149" i="1" s="1"/>
  <c r="N2150" i="1"/>
  <c r="O2150" i="1" s="1"/>
  <c r="N2151" i="1"/>
  <c r="N2152" i="1"/>
  <c r="P2152" i="1" s="1"/>
  <c r="N2153" i="1"/>
  <c r="O2153" i="1" s="1"/>
  <c r="N2154" i="1"/>
  <c r="O2154" i="1" s="1"/>
  <c r="N2155" i="1"/>
  <c r="P2155" i="1" s="1"/>
  <c r="N2156" i="1"/>
  <c r="O2156" i="1" s="1"/>
  <c r="N2157" i="1"/>
  <c r="O2157" i="1" s="1"/>
  <c r="N2158" i="1"/>
  <c r="O2158" i="1" s="1"/>
  <c r="N2159" i="1"/>
  <c r="N2160" i="1"/>
  <c r="P2160" i="1" s="1"/>
  <c r="N2161" i="1"/>
  <c r="O2161" i="1" s="1"/>
  <c r="N2162" i="1"/>
  <c r="O2162" i="1" s="1"/>
  <c r="N2163" i="1"/>
  <c r="O2163" i="1" s="1"/>
  <c r="N2164" i="1"/>
  <c r="P2164" i="1" s="1"/>
  <c r="N2165" i="1"/>
  <c r="P2165" i="1" s="1"/>
  <c r="N2166" i="1"/>
  <c r="O2166" i="1" s="1"/>
  <c r="N2167" i="1"/>
  <c r="N2168" i="1"/>
  <c r="O2168" i="1" s="1"/>
  <c r="N2169" i="1"/>
  <c r="O2169" i="1" s="1"/>
  <c r="N2170" i="1"/>
  <c r="O2170" i="1" s="1"/>
  <c r="N2171" i="1"/>
  <c r="P2171" i="1" s="1"/>
  <c r="N2172" i="1"/>
  <c r="O2172" i="1" s="1"/>
  <c r="N2173" i="1"/>
  <c r="O2173" i="1" s="1"/>
  <c r="N2174" i="1"/>
  <c r="O2174" i="1" s="1"/>
  <c r="N2175" i="1"/>
  <c r="N2176" i="1"/>
  <c r="O2176" i="1" s="1"/>
  <c r="N2177" i="1"/>
  <c r="O2177" i="1" s="1"/>
  <c r="N2178" i="1"/>
  <c r="O2178" i="1" s="1"/>
  <c r="N2179" i="1"/>
  <c r="O2179" i="1" s="1"/>
  <c r="N2180" i="1"/>
  <c r="O2180" i="1" s="1"/>
  <c r="N2181" i="1"/>
  <c r="P2181" i="1" s="1"/>
  <c r="N2182" i="1"/>
  <c r="O2182" i="1" s="1"/>
  <c r="N2183" i="1"/>
  <c r="N2184" i="1"/>
  <c r="P2184" i="1" s="1"/>
  <c r="N2185" i="1"/>
  <c r="O2185" i="1" s="1"/>
  <c r="N2186" i="1"/>
  <c r="O2186" i="1" s="1"/>
  <c r="N2187" i="1"/>
  <c r="O2187" i="1" s="1"/>
  <c r="N2188" i="1"/>
  <c r="P2188" i="1" s="1"/>
  <c r="N2189" i="1"/>
  <c r="O2189" i="1" s="1"/>
  <c r="N2190" i="1"/>
  <c r="O2190" i="1" s="1"/>
  <c r="N2191" i="1"/>
  <c r="O2133" i="1"/>
  <c r="P2006" i="1"/>
  <c r="P2016" i="1"/>
  <c r="P2038" i="1"/>
  <c r="P2093" i="1"/>
  <c r="P2190" i="1"/>
  <c r="N1992" i="1"/>
  <c r="O1992" i="1" s="1"/>
  <c r="K19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O1810" i="1" s="1"/>
  <c r="N1811" i="1"/>
  <c r="O1811" i="1" s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P1830" i="1" s="1"/>
  <c r="N1831" i="1"/>
  <c r="O1831" i="1" s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P1850" i="1" s="1"/>
  <c r="N1851" i="1"/>
  <c r="O1851" i="1" s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P1870" i="1" s="1"/>
  <c r="N1871" i="1"/>
  <c r="P1871" i="1" s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O1890" i="1" s="1"/>
  <c r="N1891" i="1"/>
  <c r="O1891" i="1" s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O1910" i="1" s="1"/>
  <c r="N1911" i="1"/>
  <c r="O1911" i="1" s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P1930" i="1" s="1"/>
  <c r="N1931" i="1"/>
  <c r="P1931" i="1" s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O1950" i="1" s="1"/>
  <c r="N1951" i="1"/>
  <c r="O1951" i="1" s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O1970" i="1" s="1"/>
  <c r="N1971" i="1"/>
  <c r="O1971" i="1" s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P1990" i="1" s="1"/>
  <c r="N1991" i="1"/>
  <c r="P1991" i="1" s="1"/>
  <c r="K1792" i="1"/>
  <c r="N17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N1593" i="1"/>
  <c r="N1594" i="1"/>
  <c r="O1594" i="1" s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P1612" i="1" s="1"/>
  <c r="N1613" i="1"/>
  <c r="N1614" i="1"/>
  <c r="O1614" i="1" s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O1632" i="1" s="1"/>
  <c r="N1633" i="1"/>
  <c r="N1634" i="1"/>
  <c r="O1634" i="1" s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P1652" i="1" s="1"/>
  <c r="N1653" i="1"/>
  <c r="O1653" i="1" s="1"/>
  <c r="N1654" i="1"/>
  <c r="O1654" i="1" s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O1672" i="1" s="1"/>
  <c r="N1673" i="1"/>
  <c r="N1674" i="1"/>
  <c r="O1674" i="1" s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O1692" i="1" s="1"/>
  <c r="N1693" i="1"/>
  <c r="O1693" i="1" s="1"/>
  <c r="N1694" i="1"/>
  <c r="O1694" i="1" s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O1714" i="1" s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P1732" i="1" s="1"/>
  <c r="N1733" i="1"/>
  <c r="O1733" i="1" s="1"/>
  <c r="N1734" i="1"/>
  <c r="O1734" i="1" s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O1752" i="1" s="1"/>
  <c r="N1753" i="1"/>
  <c r="N1754" i="1"/>
  <c r="O1754" i="1" s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P1772" i="1" s="1"/>
  <c r="N1773" i="1"/>
  <c r="O1773" i="1" s="1"/>
  <c r="N1774" i="1"/>
  <c r="P1774" i="1" s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K1592" i="1"/>
  <c r="N1592" i="1"/>
  <c r="O1592" i="1" s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N1406" i="1"/>
  <c r="P1406" i="1" s="1"/>
  <c r="N1407" i="1"/>
  <c r="O1407" i="1" s="1"/>
  <c r="N1408" i="1"/>
  <c r="P1408" i="1" s="1"/>
  <c r="N1409" i="1"/>
  <c r="P1409" i="1" s="1"/>
  <c r="N1410" i="1"/>
  <c r="O1410" i="1" s="1"/>
  <c r="N1411" i="1"/>
  <c r="O1411" i="1" s="1"/>
  <c r="N1412" i="1"/>
  <c r="O1412" i="1" s="1"/>
  <c r="N1413" i="1"/>
  <c r="O1413" i="1" s="1"/>
  <c r="N1414" i="1"/>
  <c r="O1414" i="1" s="1"/>
  <c r="N1415" i="1"/>
  <c r="O1415" i="1" s="1"/>
  <c r="N1416" i="1"/>
  <c r="P1416" i="1" s="1"/>
  <c r="N1417" i="1"/>
  <c r="P1417" i="1" s="1"/>
  <c r="N1418" i="1"/>
  <c r="O1418" i="1" s="1"/>
  <c r="N1419" i="1"/>
  <c r="O1419" i="1" s="1"/>
  <c r="N1420" i="1"/>
  <c r="O1420" i="1" s="1"/>
  <c r="N1421" i="1"/>
  <c r="P1421" i="1" s="1"/>
  <c r="N1422" i="1"/>
  <c r="P1422" i="1" s="1"/>
  <c r="N1423" i="1"/>
  <c r="P1423" i="1" s="1"/>
  <c r="N1424" i="1"/>
  <c r="N1425" i="1"/>
  <c r="N1426" i="1"/>
  <c r="O1426" i="1" s="1"/>
  <c r="N1427" i="1"/>
  <c r="O1427" i="1" s="1"/>
  <c r="N1428" i="1"/>
  <c r="P1428" i="1" s="1"/>
  <c r="N1429" i="1"/>
  <c r="O1429" i="1" s="1"/>
  <c r="N1430" i="1"/>
  <c r="O1430" i="1" s="1"/>
  <c r="N1431" i="1"/>
  <c r="O1431" i="1" s="1"/>
  <c r="N1432" i="1"/>
  <c r="N1433" i="1"/>
  <c r="N1434" i="1"/>
  <c r="O1434" i="1" s="1"/>
  <c r="N1435" i="1"/>
  <c r="O1435" i="1" s="1"/>
  <c r="N1436" i="1"/>
  <c r="O1436" i="1" s="1"/>
  <c r="N1437" i="1"/>
  <c r="O1437" i="1" s="1"/>
  <c r="N1438" i="1"/>
  <c r="P1438" i="1" s="1"/>
  <c r="N1439" i="1"/>
  <c r="P1439" i="1" s="1"/>
  <c r="N1440" i="1"/>
  <c r="P1440" i="1" s="1"/>
  <c r="N1441" i="1"/>
  <c r="P1441" i="1" s="1"/>
  <c r="N1442" i="1"/>
  <c r="O1442" i="1" s="1"/>
  <c r="N1443" i="1"/>
  <c r="O1443" i="1" s="1"/>
  <c r="N1444" i="1"/>
  <c r="O1444" i="1" s="1"/>
  <c r="N1445" i="1"/>
  <c r="O1445" i="1" s="1"/>
  <c r="N1446" i="1"/>
  <c r="O1446" i="1" s="1"/>
  <c r="N1447" i="1"/>
  <c r="P1447" i="1" s="1"/>
  <c r="N1448" i="1"/>
  <c r="P1448" i="1" s="1"/>
  <c r="N1449" i="1"/>
  <c r="P1449" i="1" s="1"/>
  <c r="N1450" i="1"/>
  <c r="O1450" i="1" s="1"/>
  <c r="N1451" i="1"/>
  <c r="O1451" i="1" s="1"/>
  <c r="N1452" i="1"/>
  <c r="P1452" i="1" s="1"/>
  <c r="N1453" i="1"/>
  <c r="P1453" i="1" s="1"/>
  <c r="N1454" i="1"/>
  <c r="P1454" i="1" s="1"/>
  <c r="N1455" i="1"/>
  <c r="O1455" i="1" s="1"/>
  <c r="N1456" i="1"/>
  <c r="N1457" i="1"/>
  <c r="N1458" i="1"/>
  <c r="O1458" i="1" s="1"/>
  <c r="N1459" i="1"/>
  <c r="O1459" i="1" s="1"/>
  <c r="N1460" i="1"/>
  <c r="P1460" i="1" s="1"/>
  <c r="N1461" i="1"/>
  <c r="O1461" i="1" s="1"/>
  <c r="N1462" i="1"/>
  <c r="O1462" i="1" s="1"/>
  <c r="N1463" i="1"/>
  <c r="P1463" i="1" s="1"/>
  <c r="N1464" i="1"/>
  <c r="N1465" i="1"/>
  <c r="N1466" i="1"/>
  <c r="O1466" i="1" s="1"/>
  <c r="N1467" i="1"/>
  <c r="O1467" i="1" s="1"/>
  <c r="N1468" i="1"/>
  <c r="P1468" i="1" s="1"/>
  <c r="N1469" i="1"/>
  <c r="O1469" i="1" s="1"/>
  <c r="N1470" i="1"/>
  <c r="O1470" i="1" s="1"/>
  <c r="N1471" i="1"/>
  <c r="O1471" i="1" s="1"/>
  <c r="N1472" i="1"/>
  <c r="P1472" i="1" s="1"/>
  <c r="N1473" i="1"/>
  <c r="P1473" i="1" s="1"/>
  <c r="N1474" i="1"/>
  <c r="O1474" i="1" s="1"/>
  <c r="N1475" i="1"/>
  <c r="O1475" i="1" s="1"/>
  <c r="N1476" i="1"/>
  <c r="P1476" i="1" s="1"/>
  <c r="N1477" i="1"/>
  <c r="O1477" i="1" s="1"/>
  <c r="N1478" i="1"/>
  <c r="O1478" i="1" s="1"/>
  <c r="N1479" i="1"/>
  <c r="O1479" i="1" s="1"/>
  <c r="N1480" i="1"/>
  <c r="P1480" i="1" s="1"/>
  <c r="N1481" i="1"/>
  <c r="P1481" i="1" s="1"/>
  <c r="N1482" i="1"/>
  <c r="O1482" i="1" s="1"/>
  <c r="N1483" i="1"/>
  <c r="O1483" i="1" s="1"/>
  <c r="N1484" i="1"/>
  <c r="P1484" i="1" s="1"/>
  <c r="N1485" i="1"/>
  <c r="P1485" i="1" s="1"/>
  <c r="N1486" i="1"/>
  <c r="O1486" i="1" s="1"/>
  <c r="N1487" i="1"/>
  <c r="P1487" i="1" s="1"/>
  <c r="N1488" i="1"/>
  <c r="N1489" i="1"/>
  <c r="N1490" i="1"/>
  <c r="O1490" i="1" s="1"/>
  <c r="N1491" i="1"/>
  <c r="O1491" i="1" s="1"/>
  <c r="N1492" i="1"/>
  <c r="O1492" i="1" s="1"/>
  <c r="N1493" i="1"/>
  <c r="O1493" i="1" s="1"/>
  <c r="N1494" i="1"/>
  <c r="O1494" i="1" s="1"/>
  <c r="N1495" i="1"/>
  <c r="O1495" i="1" s="1"/>
  <c r="N1496" i="1"/>
  <c r="N1497" i="1"/>
  <c r="N1498" i="1"/>
  <c r="O1498" i="1" s="1"/>
  <c r="N1499" i="1"/>
  <c r="O1499" i="1" s="1"/>
  <c r="N1500" i="1"/>
  <c r="O1500" i="1" s="1"/>
  <c r="N1501" i="1"/>
  <c r="P1501" i="1" s="1"/>
  <c r="N1502" i="1"/>
  <c r="P1502" i="1" s="1"/>
  <c r="N1503" i="1"/>
  <c r="O1503" i="1" s="1"/>
  <c r="N1504" i="1"/>
  <c r="P1504" i="1" s="1"/>
  <c r="N1505" i="1"/>
  <c r="P1505" i="1" s="1"/>
  <c r="N1506" i="1"/>
  <c r="O1506" i="1" s="1"/>
  <c r="N1507" i="1"/>
  <c r="O1507" i="1" s="1"/>
  <c r="N1508" i="1"/>
  <c r="P1508" i="1" s="1"/>
  <c r="N1509" i="1"/>
  <c r="O1509" i="1" s="1"/>
  <c r="N1510" i="1"/>
  <c r="P1510" i="1" s="1"/>
  <c r="N1511" i="1"/>
  <c r="O1511" i="1" s="1"/>
  <c r="N1512" i="1"/>
  <c r="P1512" i="1" s="1"/>
  <c r="N1513" i="1"/>
  <c r="P1513" i="1" s="1"/>
  <c r="N1514" i="1"/>
  <c r="O1514" i="1" s="1"/>
  <c r="N1515" i="1"/>
  <c r="O1515" i="1" s="1"/>
  <c r="N1516" i="1"/>
  <c r="P1516" i="1" s="1"/>
  <c r="N1517" i="1"/>
  <c r="P1517" i="1" s="1"/>
  <c r="N1518" i="1"/>
  <c r="P1518" i="1" s="1"/>
  <c r="N1519" i="1"/>
  <c r="O1519" i="1" s="1"/>
  <c r="N1520" i="1"/>
  <c r="N1521" i="1"/>
  <c r="N1522" i="1"/>
  <c r="O1522" i="1" s="1"/>
  <c r="N1523" i="1"/>
  <c r="O1523" i="1" s="1"/>
  <c r="N1524" i="1"/>
  <c r="O1524" i="1" s="1"/>
  <c r="N1525" i="1"/>
  <c r="P1525" i="1" s="1"/>
  <c r="N1526" i="1"/>
  <c r="P1526" i="1" s="1"/>
  <c r="N1527" i="1"/>
  <c r="P1527" i="1" s="1"/>
  <c r="N1528" i="1"/>
  <c r="N1529" i="1"/>
  <c r="N1530" i="1"/>
  <c r="O1530" i="1" s="1"/>
  <c r="N1531" i="1"/>
  <c r="O1531" i="1" s="1"/>
  <c r="N1532" i="1"/>
  <c r="O1532" i="1" s="1"/>
  <c r="N1533" i="1"/>
  <c r="P1533" i="1" s="1"/>
  <c r="N1534" i="1"/>
  <c r="O1534" i="1" s="1"/>
  <c r="N1535" i="1"/>
  <c r="O1535" i="1" s="1"/>
  <c r="N1536" i="1"/>
  <c r="P1536" i="1" s="1"/>
  <c r="N1537" i="1"/>
  <c r="P1537" i="1" s="1"/>
  <c r="N1538" i="1"/>
  <c r="O1538" i="1" s="1"/>
  <c r="N1539" i="1"/>
  <c r="O1539" i="1" s="1"/>
  <c r="N1540" i="1"/>
  <c r="P1540" i="1" s="1"/>
  <c r="N1541" i="1"/>
  <c r="O1541" i="1" s="1"/>
  <c r="N1542" i="1"/>
  <c r="P1542" i="1" s="1"/>
  <c r="N1543" i="1"/>
  <c r="P1543" i="1" s="1"/>
  <c r="N1544" i="1"/>
  <c r="P1544" i="1" s="1"/>
  <c r="N1545" i="1"/>
  <c r="P1545" i="1" s="1"/>
  <c r="N1546" i="1"/>
  <c r="O1546" i="1" s="1"/>
  <c r="N1547" i="1"/>
  <c r="O1547" i="1" s="1"/>
  <c r="N1548" i="1"/>
  <c r="P1548" i="1" s="1"/>
  <c r="N1549" i="1"/>
  <c r="O1549" i="1" s="1"/>
  <c r="N1550" i="1"/>
  <c r="P1550" i="1" s="1"/>
  <c r="N1551" i="1"/>
  <c r="O1551" i="1" s="1"/>
  <c r="N1552" i="1"/>
  <c r="N1553" i="1"/>
  <c r="N1554" i="1"/>
  <c r="O1554" i="1" s="1"/>
  <c r="N1555" i="1"/>
  <c r="O1555" i="1" s="1"/>
  <c r="N1556" i="1"/>
  <c r="P1556" i="1" s="1"/>
  <c r="N1557" i="1"/>
  <c r="P1557" i="1" s="1"/>
  <c r="N1558" i="1"/>
  <c r="P1558" i="1" s="1"/>
  <c r="N1559" i="1"/>
  <c r="P1559" i="1" s="1"/>
  <c r="N1560" i="1"/>
  <c r="N1561" i="1"/>
  <c r="N1562" i="1"/>
  <c r="O1562" i="1" s="1"/>
  <c r="N1563" i="1"/>
  <c r="O1563" i="1" s="1"/>
  <c r="N1564" i="1"/>
  <c r="O1564" i="1" s="1"/>
  <c r="N1565" i="1"/>
  <c r="P1565" i="1" s="1"/>
  <c r="N1566" i="1"/>
  <c r="O1566" i="1" s="1"/>
  <c r="N1567" i="1"/>
  <c r="O1567" i="1" s="1"/>
  <c r="N1568" i="1"/>
  <c r="P1568" i="1" s="1"/>
  <c r="N1569" i="1"/>
  <c r="P1569" i="1" s="1"/>
  <c r="N1570" i="1"/>
  <c r="O1570" i="1" s="1"/>
  <c r="N1571" i="1"/>
  <c r="O1571" i="1" s="1"/>
  <c r="N1572" i="1"/>
  <c r="O1572" i="1" s="1"/>
  <c r="N1573" i="1"/>
  <c r="P1573" i="1" s="1"/>
  <c r="N1574" i="1"/>
  <c r="P1574" i="1" s="1"/>
  <c r="N1575" i="1"/>
  <c r="O1575" i="1" s="1"/>
  <c r="N1576" i="1"/>
  <c r="P1576" i="1" s="1"/>
  <c r="N1577" i="1"/>
  <c r="P1577" i="1" s="1"/>
  <c r="N1578" i="1"/>
  <c r="O1578" i="1" s="1"/>
  <c r="N1579" i="1"/>
  <c r="O1579" i="1" s="1"/>
  <c r="N1580" i="1"/>
  <c r="P1580" i="1" s="1"/>
  <c r="N1581" i="1"/>
  <c r="P1581" i="1" s="1"/>
  <c r="N1582" i="1"/>
  <c r="P1582" i="1" s="1"/>
  <c r="N1583" i="1"/>
  <c r="O1583" i="1" s="1"/>
  <c r="N1584" i="1"/>
  <c r="N1585" i="1"/>
  <c r="N1586" i="1"/>
  <c r="O1586" i="1" s="1"/>
  <c r="N1587" i="1"/>
  <c r="O1587" i="1" s="1"/>
  <c r="N1588" i="1"/>
  <c r="O1588" i="1" s="1"/>
  <c r="N1589" i="1"/>
  <c r="O1589" i="1" s="1"/>
  <c r="N1590" i="1"/>
  <c r="O1590" i="1" s="1"/>
  <c r="N1591" i="1"/>
  <c r="O1591" i="1" s="1"/>
  <c r="O1510" i="1"/>
  <c r="P1414" i="1"/>
  <c r="P1437" i="1"/>
  <c r="P1564" i="1"/>
  <c r="K1405" i="1"/>
  <c r="N1405" i="1"/>
  <c r="O1405" i="1" s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N1279" i="1"/>
  <c r="O1279" i="1" s="1"/>
  <c r="N1280" i="1"/>
  <c r="P1280" i="1" s="1"/>
  <c r="N1281" i="1"/>
  <c r="O1281" i="1" s="1"/>
  <c r="N1282" i="1"/>
  <c r="O1282" i="1" s="1"/>
  <c r="N1283" i="1"/>
  <c r="O1283" i="1" s="1"/>
  <c r="N1284" i="1"/>
  <c r="P1284" i="1" s="1"/>
  <c r="N1285" i="1"/>
  <c r="O1285" i="1" s="1"/>
  <c r="N1286" i="1"/>
  <c r="P1286" i="1" s="1"/>
  <c r="N1287" i="1"/>
  <c r="O1287" i="1" s="1"/>
  <c r="N1288" i="1"/>
  <c r="P1288" i="1" s="1"/>
  <c r="N1289" i="1"/>
  <c r="P1289" i="1" s="1"/>
  <c r="N1290" i="1"/>
  <c r="P1290" i="1" s="1"/>
  <c r="N1291" i="1"/>
  <c r="P1291" i="1" s="1"/>
  <c r="N1292" i="1"/>
  <c r="O1292" i="1" s="1"/>
  <c r="N1293" i="1"/>
  <c r="P1293" i="1" s="1"/>
  <c r="N1294" i="1"/>
  <c r="O1294" i="1" s="1"/>
  <c r="N1295" i="1"/>
  <c r="O1295" i="1" s="1"/>
  <c r="N1296" i="1"/>
  <c r="P1296" i="1" s="1"/>
  <c r="N1297" i="1"/>
  <c r="P1297" i="1" s="1"/>
  <c r="N1298" i="1"/>
  <c r="O1298" i="1" s="1"/>
  <c r="N1299" i="1"/>
  <c r="O1299" i="1" s="1"/>
  <c r="N1300" i="1"/>
  <c r="P1300" i="1" s="1"/>
  <c r="N1301" i="1"/>
  <c r="P1301" i="1" s="1"/>
  <c r="N1302" i="1"/>
  <c r="P1302" i="1" s="1"/>
  <c r="N1303" i="1"/>
  <c r="O1303" i="1" s="1"/>
  <c r="N1304" i="1"/>
  <c r="P1304" i="1" s="1"/>
  <c r="N1305" i="1"/>
  <c r="P1305" i="1" s="1"/>
  <c r="N1306" i="1"/>
  <c r="P1306" i="1" s="1"/>
  <c r="N1307" i="1"/>
  <c r="O1307" i="1" s="1"/>
  <c r="N1308" i="1"/>
  <c r="O1308" i="1" s="1"/>
  <c r="N1309" i="1"/>
  <c r="P1309" i="1" s="1"/>
  <c r="N1310" i="1"/>
  <c r="P1310" i="1" s="1"/>
  <c r="N1311" i="1"/>
  <c r="O1311" i="1" s="1"/>
  <c r="N1312" i="1"/>
  <c r="P1312" i="1" s="1"/>
  <c r="N1313" i="1"/>
  <c r="O1313" i="1" s="1"/>
  <c r="N1314" i="1"/>
  <c r="P1314" i="1" s="1"/>
  <c r="N1315" i="1"/>
  <c r="P1315" i="1" s="1"/>
  <c r="N1316" i="1"/>
  <c r="O1316" i="1" s="1"/>
  <c r="N1317" i="1"/>
  <c r="O1317" i="1" s="1"/>
  <c r="N1318" i="1"/>
  <c r="O1318" i="1" s="1"/>
  <c r="N1319" i="1"/>
  <c r="O1319" i="1" s="1"/>
  <c r="N1320" i="1"/>
  <c r="P1320" i="1" s="1"/>
  <c r="N1321" i="1"/>
  <c r="O1321" i="1" s="1"/>
  <c r="N1322" i="1"/>
  <c r="P1322" i="1" s="1"/>
  <c r="N1323" i="1"/>
  <c r="P1323" i="1" s="1"/>
  <c r="N1324" i="1"/>
  <c r="P1324" i="1" s="1"/>
  <c r="N1325" i="1"/>
  <c r="P1325" i="1" s="1"/>
  <c r="N1326" i="1"/>
  <c r="O1326" i="1" s="1"/>
  <c r="N1327" i="1"/>
  <c r="O1327" i="1" s="1"/>
  <c r="N1328" i="1"/>
  <c r="P1328" i="1" s="1"/>
  <c r="N1329" i="1"/>
  <c r="O1329" i="1" s="1"/>
  <c r="N1330" i="1"/>
  <c r="O1330" i="1" s="1"/>
  <c r="N1331" i="1"/>
  <c r="O1331" i="1" s="1"/>
  <c r="N1332" i="1"/>
  <c r="P1332" i="1" s="1"/>
  <c r="N1333" i="1"/>
  <c r="O1333" i="1" s="1"/>
  <c r="N1334" i="1"/>
  <c r="P1334" i="1" s="1"/>
  <c r="N1335" i="1"/>
  <c r="O1335" i="1" s="1"/>
  <c r="N1336" i="1"/>
  <c r="P1336" i="1" s="1"/>
  <c r="N1337" i="1"/>
  <c r="P1337" i="1" s="1"/>
  <c r="N1338" i="1"/>
  <c r="O1338" i="1" s="1"/>
  <c r="N1339" i="1"/>
  <c r="O1339" i="1" s="1"/>
  <c r="N1340" i="1"/>
  <c r="P1340" i="1" s="1"/>
  <c r="N1341" i="1"/>
  <c r="P1341" i="1" s="1"/>
  <c r="N1342" i="1"/>
  <c r="P1342" i="1" s="1"/>
  <c r="N1343" i="1"/>
  <c r="O1343" i="1" s="1"/>
  <c r="N1344" i="1"/>
  <c r="P1344" i="1" s="1"/>
  <c r="N1345" i="1"/>
  <c r="O1345" i="1" s="1"/>
  <c r="N1346" i="1"/>
  <c r="O1346" i="1" s="1"/>
  <c r="N1347" i="1"/>
  <c r="O1347" i="1" s="1"/>
  <c r="N1348" i="1"/>
  <c r="P1348" i="1" s="1"/>
  <c r="N1349" i="1"/>
  <c r="O1349" i="1" s="1"/>
  <c r="N1350" i="1"/>
  <c r="P1350" i="1" s="1"/>
  <c r="N1351" i="1"/>
  <c r="O1351" i="1" s="1"/>
  <c r="N1352" i="1"/>
  <c r="P1352" i="1" s="1"/>
  <c r="N1353" i="1"/>
  <c r="O1353" i="1" s="1"/>
  <c r="N1354" i="1"/>
  <c r="P1354" i="1" s="1"/>
  <c r="N1355" i="1"/>
  <c r="O1355" i="1" s="1"/>
  <c r="N1356" i="1"/>
  <c r="O1356" i="1" s="1"/>
  <c r="N1357" i="1"/>
  <c r="O1357" i="1" s="1"/>
  <c r="N1358" i="1"/>
  <c r="O1358" i="1" s="1"/>
  <c r="N1359" i="1"/>
  <c r="O1359" i="1" s="1"/>
  <c r="N1360" i="1"/>
  <c r="P1360" i="1" s="1"/>
  <c r="N1361" i="1"/>
  <c r="P1361" i="1" s="1"/>
  <c r="N1362" i="1"/>
  <c r="O1362" i="1" s="1"/>
  <c r="N1363" i="1"/>
  <c r="O1363" i="1" s="1"/>
  <c r="N1364" i="1"/>
  <c r="P1364" i="1" s="1"/>
  <c r="N1365" i="1"/>
  <c r="P1365" i="1" s="1"/>
  <c r="N1366" i="1"/>
  <c r="P1366" i="1" s="1"/>
  <c r="N1367" i="1"/>
  <c r="O1367" i="1" s="1"/>
  <c r="N1368" i="1"/>
  <c r="P1368" i="1" s="1"/>
  <c r="N1369" i="1"/>
  <c r="P1369" i="1" s="1"/>
  <c r="N1370" i="1"/>
  <c r="O1370" i="1" s="1"/>
  <c r="N1371" i="1"/>
  <c r="O1371" i="1" s="1"/>
  <c r="N1372" i="1"/>
  <c r="O1372" i="1" s="1"/>
  <c r="N1373" i="1"/>
  <c r="P1373" i="1" s="1"/>
  <c r="N1374" i="1"/>
  <c r="O1374" i="1" s="1"/>
  <c r="N1375" i="1"/>
  <c r="O1375" i="1" s="1"/>
  <c r="N1376" i="1"/>
  <c r="P1376" i="1" s="1"/>
  <c r="N1377" i="1"/>
  <c r="P1377" i="1" s="1"/>
  <c r="N1378" i="1"/>
  <c r="P1378" i="1" s="1"/>
  <c r="N1379" i="1"/>
  <c r="P1379" i="1" s="1"/>
  <c r="N1380" i="1"/>
  <c r="O1380" i="1" s="1"/>
  <c r="N1381" i="1"/>
  <c r="O1381" i="1" s="1"/>
  <c r="N1382" i="1"/>
  <c r="O1382" i="1" s="1"/>
  <c r="N1383" i="1"/>
  <c r="O1383" i="1" s="1"/>
  <c r="N1384" i="1"/>
  <c r="P1384" i="1" s="1"/>
  <c r="N1385" i="1"/>
  <c r="O1385" i="1" s="1"/>
  <c r="N1386" i="1"/>
  <c r="P1386" i="1" s="1"/>
  <c r="N1387" i="1"/>
  <c r="P1387" i="1" s="1"/>
  <c r="N1388" i="1"/>
  <c r="P1388" i="1" s="1"/>
  <c r="N1389" i="1"/>
  <c r="P1389" i="1" s="1"/>
  <c r="N1390" i="1"/>
  <c r="O1390" i="1" s="1"/>
  <c r="N1391" i="1"/>
  <c r="O1391" i="1" s="1"/>
  <c r="N1392" i="1"/>
  <c r="P1392" i="1" s="1"/>
  <c r="N1393" i="1"/>
  <c r="P1393" i="1" s="1"/>
  <c r="N1394" i="1"/>
  <c r="P1394" i="1" s="1"/>
  <c r="N1395" i="1"/>
  <c r="P1395" i="1" s="1"/>
  <c r="N1396" i="1"/>
  <c r="P1396" i="1" s="1"/>
  <c r="N1397" i="1"/>
  <c r="P1397" i="1" s="1"/>
  <c r="N1398" i="1"/>
  <c r="P1398" i="1" s="1"/>
  <c r="N1399" i="1"/>
  <c r="O1399" i="1" s="1"/>
  <c r="N1400" i="1"/>
  <c r="P1400" i="1" s="1"/>
  <c r="N1401" i="1"/>
  <c r="P1401" i="1" s="1"/>
  <c r="N1402" i="1"/>
  <c r="O1402" i="1" s="1"/>
  <c r="N1403" i="1"/>
  <c r="O1403" i="1" s="1"/>
  <c r="N1404" i="1"/>
  <c r="P1404" i="1" s="1"/>
  <c r="O1293" i="1"/>
  <c r="K1278" i="1"/>
  <c r="N1278" i="1"/>
  <c r="P1278" i="1" s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N1191" i="1"/>
  <c r="N1192" i="1"/>
  <c r="P1192" i="1" s="1"/>
  <c r="N1193" i="1"/>
  <c r="O1193" i="1" s="1"/>
  <c r="N1194" i="1"/>
  <c r="O1194" i="1" s="1"/>
  <c r="N1195" i="1"/>
  <c r="O1195" i="1" s="1"/>
  <c r="N1196" i="1"/>
  <c r="O1196" i="1" s="1"/>
  <c r="N1197" i="1"/>
  <c r="O1197" i="1" s="1"/>
  <c r="N1198" i="1"/>
  <c r="P1198" i="1" s="1"/>
  <c r="N1199" i="1"/>
  <c r="N1200" i="1"/>
  <c r="O1200" i="1" s="1"/>
  <c r="N1201" i="1"/>
  <c r="P1201" i="1" s="1"/>
  <c r="N1202" i="1"/>
  <c r="O1202" i="1" s="1"/>
  <c r="N1203" i="1"/>
  <c r="O1203" i="1" s="1"/>
  <c r="N1204" i="1"/>
  <c r="O1204" i="1" s="1"/>
  <c r="N1205" i="1"/>
  <c r="O1205" i="1" s="1"/>
  <c r="N1206" i="1"/>
  <c r="P1206" i="1" s="1"/>
  <c r="N1207" i="1"/>
  <c r="N1208" i="1"/>
  <c r="O1208" i="1" s="1"/>
  <c r="N1209" i="1"/>
  <c r="O1209" i="1" s="1"/>
  <c r="N1210" i="1"/>
  <c r="O1210" i="1" s="1"/>
  <c r="N1211" i="1"/>
  <c r="P1211" i="1" s="1"/>
  <c r="N1212" i="1"/>
  <c r="O1212" i="1" s="1"/>
  <c r="N1213" i="1"/>
  <c r="O1213" i="1" s="1"/>
  <c r="N1214" i="1"/>
  <c r="P1214" i="1" s="1"/>
  <c r="N1215" i="1"/>
  <c r="N1216" i="1"/>
  <c r="O1216" i="1" s="1"/>
  <c r="N1217" i="1"/>
  <c r="O1217" i="1" s="1"/>
  <c r="N1218" i="1"/>
  <c r="O1218" i="1" s="1"/>
  <c r="N1219" i="1"/>
  <c r="P1219" i="1" s="1"/>
  <c r="N1220" i="1"/>
  <c r="O1220" i="1" s="1"/>
  <c r="N1221" i="1"/>
  <c r="O1221" i="1" s="1"/>
  <c r="N1222" i="1"/>
  <c r="P1222" i="1" s="1"/>
  <c r="N1223" i="1"/>
  <c r="N1224" i="1"/>
  <c r="P1224" i="1" s="1"/>
  <c r="N1225" i="1"/>
  <c r="P1225" i="1" s="1"/>
  <c r="N1226" i="1"/>
  <c r="O1226" i="1" s="1"/>
  <c r="N1227" i="1"/>
  <c r="P1227" i="1" s="1"/>
  <c r="N1228" i="1"/>
  <c r="O1228" i="1" s="1"/>
  <c r="N1229" i="1"/>
  <c r="O1229" i="1" s="1"/>
  <c r="N1230" i="1"/>
  <c r="P1230" i="1" s="1"/>
  <c r="N1231" i="1"/>
  <c r="N1232" i="1"/>
  <c r="O1232" i="1" s="1"/>
  <c r="N1233" i="1"/>
  <c r="O1233" i="1" s="1"/>
  <c r="N1234" i="1"/>
  <c r="O1234" i="1" s="1"/>
  <c r="N1235" i="1"/>
  <c r="P1235" i="1" s="1"/>
  <c r="N1236" i="1"/>
  <c r="P1236" i="1" s="1"/>
  <c r="N1237" i="1"/>
  <c r="O1237" i="1" s="1"/>
  <c r="N1238" i="1"/>
  <c r="P1238" i="1" s="1"/>
  <c r="N1239" i="1"/>
  <c r="N1240" i="1"/>
  <c r="O1240" i="1" s="1"/>
  <c r="N1241" i="1"/>
  <c r="O1241" i="1" s="1"/>
  <c r="N1242" i="1"/>
  <c r="O1242" i="1" s="1"/>
  <c r="N1243" i="1"/>
  <c r="P1243" i="1" s="1"/>
  <c r="N1244" i="1"/>
  <c r="O1244" i="1" s="1"/>
  <c r="N1245" i="1"/>
  <c r="O1245" i="1" s="1"/>
  <c r="N1246" i="1"/>
  <c r="P1246" i="1" s="1"/>
  <c r="N1247" i="1"/>
  <c r="N1248" i="1"/>
  <c r="O1248" i="1" s="1"/>
  <c r="N1249" i="1"/>
  <c r="P1249" i="1" s="1"/>
  <c r="N1250" i="1"/>
  <c r="O1250" i="1" s="1"/>
  <c r="N1251" i="1"/>
  <c r="P1251" i="1" s="1"/>
  <c r="N1252" i="1"/>
  <c r="P1252" i="1" s="1"/>
  <c r="N1253" i="1"/>
  <c r="O1253" i="1" s="1"/>
  <c r="N1254" i="1"/>
  <c r="P1254" i="1" s="1"/>
  <c r="N1255" i="1"/>
  <c r="N1256" i="1"/>
  <c r="P1256" i="1" s="1"/>
  <c r="N1257" i="1"/>
  <c r="O1257" i="1" s="1"/>
  <c r="N1258" i="1"/>
  <c r="O1258" i="1" s="1"/>
  <c r="N1259" i="1"/>
  <c r="O1259" i="1" s="1"/>
  <c r="N1260" i="1"/>
  <c r="O1260" i="1" s="1"/>
  <c r="N1261" i="1"/>
  <c r="O1261" i="1" s="1"/>
  <c r="N1262" i="1"/>
  <c r="P1262" i="1" s="1"/>
  <c r="N1263" i="1"/>
  <c r="N1264" i="1"/>
  <c r="O1264" i="1" s="1"/>
  <c r="N1265" i="1"/>
  <c r="O1265" i="1" s="1"/>
  <c r="N1266" i="1"/>
  <c r="O1266" i="1" s="1"/>
  <c r="N1267" i="1"/>
  <c r="O1267" i="1" s="1"/>
  <c r="N1268" i="1"/>
  <c r="O1268" i="1" s="1"/>
  <c r="N1269" i="1"/>
  <c r="O1269" i="1" s="1"/>
  <c r="N1270" i="1"/>
  <c r="P1270" i="1" s="1"/>
  <c r="N1271" i="1"/>
  <c r="N1272" i="1"/>
  <c r="O1272" i="1" s="1"/>
  <c r="N1273" i="1"/>
  <c r="P1273" i="1" s="1"/>
  <c r="N1274" i="1"/>
  <c r="O1274" i="1" s="1"/>
  <c r="N1275" i="1"/>
  <c r="P1275" i="1" s="1"/>
  <c r="N1276" i="1"/>
  <c r="O1276" i="1" s="1"/>
  <c r="N1277" i="1"/>
  <c r="O1277" i="1" s="1"/>
  <c r="K1190" i="1"/>
  <c r="N1190" i="1"/>
  <c r="O1190" i="1" s="1"/>
  <c r="Q78" i="11"/>
  <c r="P78" i="11"/>
  <c r="O78" i="11"/>
  <c r="N78" i="11"/>
  <c r="M78" i="11"/>
  <c r="L78" i="11"/>
  <c r="Q77" i="11"/>
  <c r="P77" i="11"/>
  <c r="O77" i="11"/>
  <c r="N77" i="11"/>
  <c r="M77" i="11"/>
  <c r="L77" i="11"/>
  <c r="Q76" i="11"/>
  <c r="P76" i="11"/>
  <c r="O76" i="11"/>
  <c r="N76" i="11"/>
  <c r="M76" i="11"/>
  <c r="L76" i="11"/>
  <c r="Q75" i="11"/>
  <c r="P75" i="11"/>
  <c r="O75" i="11"/>
  <c r="N75" i="11"/>
  <c r="M75" i="11"/>
  <c r="L75" i="11"/>
  <c r="Q74" i="11"/>
  <c r="P74" i="11"/>
  <c r="O74" i="11"/>
  <c r="N74" i="11"/>
  <c r="M74" i="11"/>
  <c r="L74" i="11"/>
  <c r="Q73" i="11"/>
  <c r="P73" i="11"/>
  <c r="O73" i="11"/>
  <c r="N73" i="11"/>
  <c r="M73" i="11"/>
  <c r="L73" i="11"/>
  <c r="Q72" i="11"/>
  <c r="P72" i="11"/>
  <c r="O72" i="11"/>
  <c r="N72" i="11"/>
  <c r="M72" i="11"/>
  <c r="L72" i="11"/>
  <c r="Q71" i="11"/>
  <c r="P71" i="11"/>
  <c r="O71" i="11"/>
  <c r="N71" i="11"/>
  <c r="M71" i="11"/>
  <c r="L71" i="11"/>
  <c r="Q70" i="11"/>
  <c r="P70" i="11"/>
  <c r="O70" i="11"/>
  <c r="N70" i="11"/>
  <c r="M70" i="11"/>
  <c r="L70" i="11"/>
  <c r="Q69" i="11"/>
  <c r="P69" i="11"/>
  <c r="O69" i="11"/>
  <c r="N69" i="11"/>
  <c r="M69" i="11"/>
  <c r="L69" i="11"/>
  <c r="Q68" i="11"/>
  <c r="P68" i="11"/>
  <c r="O68" i="11"/>
  <c r="N68" i="11"/>
  <c r="M68" i="11"/>
  <c r="L68" i="11"/>
  <c r="Q67" i="11"/>
  <c r="P67" i="11"/>
  <c r="O67" i="11"/>
  <c r="N67" i="11"/>
  <c r="M67" i="11"/>
  <c r="L67" i="11"/>
  <c r="Q66" i="11"/>
  <c r="P66" i="11"/>
  <c r="O66" i="11"/>
  <c r="N66" i="11"/>
  <c r="M66" i="11"/>
  <c r="L66" i="11"/>
  <c r="Q65" i="11"/>
  <c r="P65" i="11"/>
  <c r="O65" i="11"/>
  <c r="N65" i="11"/>
  <c r="M65" i="11"/>
  <c r="L65" i="11"/>
  <c r="Q64" i="11"/>
  <c r="P64" i="11"/>
  <c r="O64" i="11"/>
  <c r="N64" i="11"/>
  <c r="M64" i="11"/>
  <c r="L64" i="11"/>
  <c r="Q63" i="11"/>
  <c r="P63" i="11"/>
  <c r="O63" i="11"/>
  <c r="N63" i="11"/>
  <c r="M63" i="11"/>
  <c r="L63" i="11"/>
  <c r="Q62" i="11"/>
  <c r="P62" i="11"/>
  <c r="O62" i="11"/>
  <c r="N62" i="11"/>
  <c r="M62" i="11"/>
  <c r="L62" i="11"/>
  <c r="Q61" i="11"/>
  <c r="P61" i="11"/>
  <c r="O61" i="11"/>
  <c r="N61" i="11"/>
  <c r="M61" i="11"/>
  <c r="L61" i="11"/>
  <c r="Q60" i="11"/>
  <c r="P60" i="11"/>
  <c r="O60" i="11"/>
  <c r="N60" i="11"/>
  <c r="M60" i="11"/>
  <c r="L60" i="11"/>
  <c r="Q59" i="11"/>
  <c r="P59" i="11"/>
  <c r="O59" i="11"/>
  <c r="N59" i="11"/>
  <c r="M59" i="11"/>
  <c r="L59" i="11"/>
  <c r="Q58" i="11"/>
  <c r="P58" i="11"/>
  <c r="O58" i="11"/>
  <c r="N58" i="11"/>
  <c r="M58" i="11"/>
  <c r="L58" i="11"/>
  <c r="Q57" i="11"/>
  <c r="P57" i="11"/>
  <c r="O57" i="11"/>
  <c r="N57" i="11"/>
  <c r="M57" i="11"/>
  <c r="L57" i="11"/>
  <c r="Q56" i="11"/>
  <c r="P56" i="11"/>
  <c r="O56" i="11"/>
  <c r="N56" i="11"/>
  <c r="M56" i="11"/>
  <c r="L56" i="11"/>
  <c r="Q55" i="11"/>
  <c r="P55" i="11"/>
  <c r="O55" i="11"/>
  <c r="N55" i="11"/>
  <c r="M55" i="11"/>
  <c r="L55" i="11"/>
  <c r="Q54" i="11"/>
  <c r="P54" i="11"/>
  <c r="O54" i="11"/>
  <c r="N54" i="11"/>
  <c r="M54" i="11"/>
  <c r="L54" i="11"/>
  <c r="Q53" i="11"/>
  <c r="P53" i="11"/>
  <c r="O53" i="11"/>
  <c r="N53" i="11"/>
  <c r="M53" i="11"/>
  <c r="L53" i="11"/>
  <c r="Q52" i="11"/>
  <c r="P52" i="11"/>
  <c r="O52" i="11"/>
  <c r="N52" i="11"/>
  <c r="M52" i="11"/>
  <c r="L52" i="11"/>
  <c r="Q51" i="11"/>
  <c r="P51" i="11"/>
  <c r="O51" i="11"/>
  <c r="N51" i="11"/>
  <c r="M51" i="11"/>
  <c r="L51" i="11"/>
  <c r="Q50" i="11"/>
  <c r="P50" i="11"/>
  <c r="O50" i="11"/>
  <c r="N50" i="11"/>
  <c r="M50" i="11"/>
  <c r="L50" i="11"/>
  <c r="Q49" i="11"/>
  <c r="P49" i="11"/>
  <c r="O49" i="11"/>
  <c r="N49" i="11"/>
  <c r="M49" i="11"/>
  <c r="L49" i="11"/>
  <c r="Q48" i="11"/>
  <c r="P48" i="11"/>
  <c r="O48" i="11"/>
  <c r="N48" i="11"/>
  <c r="M48" i="11"/>
  <c r="L48" i="11"/>
  <c r="Q47" i="11"/>
  <c r="P47" i="11"/>
  <c r="O47" i="11"/>
  <c r="N47" i="11"/>
  <c r="M47" i="11"/>
  <c r="L47" i="11"/>
  <c r="Q46" i="11"/>
  <c r="P46" i="11"/>
  <c r="O46" i="11"/>
  <c r="N46" i="11"/>
  <c r="M46" i="11"/>
  <c r="L46" i="11"/>
  <c r="Q45" i="11"/>
  <c r="P45" i="11"/>
  <c r="O45" i="11"/>
  <c r="N45" i="11"/>
  <c r="M45" i="11"/>
  <c r="L45" i="11"/>
  <c r="Q44" i="11"/>
  <c r="P44" i="11"/>
  <c r="O44" i="11"/>
  <c r="N44" i="11"/>
  <c r="M44" i="11"/>
  <c r="L44" i="11"/>
  <c r="Q43" i="11"/>
  <c r="P43" i="11"/>
  <c r="O43" i="11"/>
  <c r="N43" i="11"/>
  <c r="M43" i="11"/>
  <c r="L43" i="11"/>
  <c r="Q42" i="11"/>
  <c r="P42" i="11"/>
  <c r="O42" i="11"/>
  <c r="N42" i="11"/>
  <c r="M42" i="11"/>
  <c r="L42" i="11"/>
  <c r="Q41" i="11"/>
  <c r="P41" i="11"/>
  <c r="O41" i="11"/>
  <c r="N41" i="11"/>
  <c r="M41" i="11"/>
  <c r="L41" i="11"/>
  <c r="Q40" i="11"/>
  <c r="P40" i="11"/>
  <c r="O40" i="11"/>
  <c r="N40" i="11"/>
  <c r="M40" i="11"/>
  <c r="L40" i="11"/>
  <c r="Q39" i="11"/>
  <c r="P39" i="11"/>
  <c r="O39" i="11"/>
  <c r="N39" i="11"/>
  <c r="M39" i="11"/>
  <c r="L39" i="11"/>
  <c r="Q38" i="11"/>
  <c r="P38" i="11"/>
  <c r="O38" i="11"/>
  <c r="N38" i="11"/>
  <c r="M38" i="11"/>
  <c r="L38" i="11"/>
  <c r="Q37" i="11"/>
  <c r="P37" i="11"/>
  <c r="O37" i="11"/>
  <c r="N37" i="11"/>
  <c r="M37" i="11"/>
  <c r="L37" i="11"/>
  <c r="Q36" i="11"/>
  <c r="P36" i="11"/>
  <c r="O36" i="11"/>
  <c r="N36" i="11"/>
  <c r="M36" i="11"/>
  <c r="L36" i="11"/>
  <c r="Q35" i="11"/>
  <c r="P35" i="11"/>
  <c r="O35" i="11"/>
  <c r="N35" i="11"/>
  <c r="M35" i="11"/>
  <c r="L35" i="11"/>
  <c r="Q34" i="11"/>
  <c r="P34" i="11"/>
  <c r="O34" i="11"/>
  <c r="N34" i="11"/>
  <c r="M34" i="11"/>
  <c r="L34" i="11"/>
  <c r="Q33" i="11"/>
  <c r="P33" i="11"/>
  <c r="O33" i="11"/>
  <c r="N33" i="11"/>
  <c r="M33" i="11"/>
  <c r="L33" i="11"/>
  <c r="Q32" i="11"/>
  <c r="P32" i="11"/>
  <c r="O32" i="11"/>
  <c r="N32" i="11"/>
  <c r="M32" i="11"/>
  <c r="L32" i="11"/>
  <c r="Q31" i="11"/>
  <c r="P31" i="11"/>
  <c r="O31" i="11"/>
  <c r="N31" i="11"/>
  <c r="M31" i="11"/>
  <c r="L31" i="11"/>
  <c r="Q30" i="11"/>
  <c r="P30" i="11"/>
  <c r="O30" i="11"/>
  <c r="N30" i="11"/>
  <c r="M30" i="11"/>
  <c r="L30" i="11"/>
  <c r="Q29" i="11"/>
  <c r="P29" i="11"/>
  <c r="O29" i="11"/>
  <c r="N29" i="11"/>
  <c r="M29" i="11"/>
  <c r="L29" i="11"/>
  <c r="Q28" i="11"/>
  <c r="P28" i="11"/>
  <c r="O28" i="11"/>
  <c r="N28" i="11"/>
  <c r="M28" i="11"/>
  <c r="L28" i="11"/>
  <c r="Q27" i="11"/>
  <c r="P27" i="11"/>
  <c r="O27" i="11"/>
  <c r="N27" i="11"/>
  <c r="M27" i="11"/>
  <c r="L27" i="11"/>
  <c r="Q26" i="11"/>
  <c r="P26" i="11"/>
  <c r="O26" i="11"/>
  <c r="N26" i="11"/>
  <c r="M26" i="11"/>
  <c r="L26" i="11"/>
  <c r="Q25" i="11"/>
  <c r="P25" i="11"/>
  <c r="O25" i="11"/>
  <c r="N25" i="11"/>
  <c r="M25" i="11"/>
  <c r="L25" i="11"/>
  <c r="Q24" i="11"/>
  <c r="P24" i="11"/>
  <c r="O24" i="11"/>
  <c r="N24" i="11"/>
  <c r="M24" i="11"/>
  <c r="L24" i="11"/>
  <c r="Q23" i="11"/>
  <c r="P23" i="11"/>
  <c r="O23" i="11"/>
  <c r="N23" i="11"/>
  <c r="M23" i="11"/>
  <c r="L23" i="11"/>
  <c r="Q22" i="11"/>
  <c r="P22" i="11"/>
  <c r="O22" i="11"/>
  <c r="N22" i="11"/>
  <c r="M22" i="11"/>
  <c r="L22" i="11"/>
  <c r="Q21" i="11"/>
  <c r="P21" i="11"/>
  <c r="O21" i="11"/>
  <c r="N21" i="11"/>
  <c r="M21" i="11"/>
  <c r="L21" i="11"/>
  <c r="Q20" i="11"/>
  <c r="P20" i="11"/>
  <c r="O20" i="11"/>
  <c r="N20" i="11"/>
  <c r="M20" i="11"/>
  <c r="L20" i="11"/>
  <c r="Q19" i="11"/>
  <c r="P19" i="11"/>
  <c r="O19" i="11"/>
  <c r="N19" i="11"/>
  <c r="M19" i="11"/>
  <c r="L19" i="11"/>
  <c r="Q18" i="11"/>
  <c r="P18" i="11"/>
  <c r="O18" i="11"/>
  <c r="N18" i="11"/>
  <c r="M18" i="11"/>
  <c r="L18" i="11"/>
  <c r="Q17" i="11"/>
  <c r="P17" i="11"/>
  <c r="O17" i="11"/>
  <c r="N17" i="11"/>
  <c r="M17" i="11"/>
  <c r="L17" i="11"/>
  <c r="Q16" i="11"/>
  <c r="P16" i="11"/>
  <c r="O16" i="11"/>
  <c r="N16" i="11"/>
  <c r="M16" i="11"/>
  <c r="L16" i="11"/>
  <c r="Q15" i="11"/>
  <c r="P15" i="11"/>
  <c r="O15" i="11"/>
  <c r="N15" i="11"/>
  <c r="M15" i="11"/>
  <c r="L15" i="11"/>
  <c r="Q14" i="11"/>
  <c r="P14" i="11"/>
  <c r="O14" i="11"/>
  <c r="N14" i="11"/>
  <c r="M14" i="11"/>
  <c r="L14" i="11"/>
  <c r="Q13" i="11"/>
  <c r="P13" i="11"/>
  <c r="O13" i="11"/>
  <c r="N13" i="11"/>
  <c r="M13" i="11"/>
  <c r="L13" i="11"/>
  <c r="Q12" i="11"/>
  <c r="P12" i="11"/>
  <c r="O12" i="11"/>
  <c r="N12" i="11"/>
  <c r="M12" i="11"/>
  <c r="L12" i="11"/>
  <c r="Q11" i="11"/>
  <c r="P11" i="11"/>
  <c r="O11" i="11"/>
  <c r="N11" i="11"/>
  <c r="M11" i="11"/>
  <c r="L11" i="11"/>
  <c r="Q10" i="11"/>
  <c r="P10" i="11"/>
  <c r="O10" i="11"/>
  <c r="N10" i="11"/>
  <c r="M10" i="11"/>
  <c r="L10" i="11"/>
  <c r="Q9" i="11"/>
  <c r="P9" i="11"/>
  <c r="O9" i="11"/>
  <c r="N9" i="11"/>
  <c r="M9" i="11"/>
  <c r="L9" i="11"/>
  <c r="Q8" i="11"/>
  <c r="P8" i="11"/>
  <c r="O8" i="11"/>
  <c r="N8" i="11"/>
  <c r="M8" i="11"/>
  <c r="L8" i="11"/>
  <c r="L7" i="1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N1125" i="1"/>
  <c r="O1125" i="1" s="1"/>
  <c r="N1126" i="1"/>
  <c r="P1126" i="1" s="1"/>
  <c r="N1127" i="1"/>
  <c r="O1127" i="1" s="1"/>
  <c r="N1128" i="1"/>
  <c r="P1128" i="1" s="1"/>
  <c r="N1129" i="1"/>
  <c r="O1129" i="1" s="1"/>
  <c r="N1130" i="1"/>
  <c r="N1131" i="1"/>
  <c r="O1131" i="1" s="1"/>
  <c r="N1132" i="1"/>
  <c r="O1132" i="1" s="1"/>
  <c r="N1133" i="1"/>
  <c r="O1133" i="1" s="1"/>
  <c r="N1134" i="1"/>
  <c r="P1134" i="1" s="1"/>
  <c r="N1135" i="1"/>
  <c r="O1135" i="1" s="1"/>
  <c r="N1136" i="1"/>
  <c r="O1136" i="1" s="1"/>
  <c r="N1137" i="1"/>
  <c r="O1137" i="1" s="1"/>
  <c r="N1138" i="1"/>
  <c r="N1139" i="1"/>
  <c r="O1139" i="1" s="1"/>
  <c r="N1140" i="1"/>
  <c r="O1140" i="1" s="1"/>
  <c r="N1141" i="1"/>
  <c r="P1141" i="1" s="1"/>
  <c r="N1142" i="1"/>
  <c r="P1142" i="1" s="1"/>
  <c r="N1143" i="1"/>
  <c r="O1143" i="1" s="1"/>
  <c r="N1144" i="1"/>
  <c r="O1144" i="1" s="1"/>
  <c r="N1145" i="1"/>
  <c r="O1145" i="1" s="1"/>
  <c r="N1146" i="1"/>
  <c r="N1147" i="1"/>
  <c r="O1147" i="1" s="1"/>
  <c r="N1148" i="1"/>
  <c r="P1148" i="1" s="1"/>
  <c r="N1149" i="1"/>
  <c r="O1149" i="1" s="1"/>
  <c r="N1150" i="1"/>
  <c r="P1150" i="1" s="1"/>
  <c r="N1151" i="1"/>
  <c r="O1151" i="1" s="1"/>
  <c r="N1152" i="1"/>
  <c r="P1152" i="1" s="1"/>
  <c r="N1153" i="1"/>
  <c r="O1153" i="1" s="1"/>
  <c r="N1154" i="1"/>
  <c r="N1155" i="1"/>
  <c r="O1155" i="1" s="1"/>
  <c r="N1156" i="1"/>
  <c r="O1156" i="1" s="1"/>
  <c r="N1157" i="1"/>
  <c r="O1157" i="1" s="1"/>
  <c r="N1158" i="1"/>
  <c r="P1158" i="1" s="1"/>
  <c r="N1159" i="1"/>
  <c r="O1159" i="1" s="1"/>
  <c r="N1160" i="1"/>
  <c r="O1160" i="1" s="1"/>
  <c r="N1161" i="1"/>
  <c r="O1161" i="1" s="1"/>
  <c r="N1162" i="1"/>
  <c r="N1163" i="1"/>
  <c r="O1163" i="1" s="1"/>
  <c r="N1164" i="1"/>
  <c r="P1164" i="1" s="1"/>
  <c r="N1165" i="1"/>
  <c r="O1165" i="1" s="1"/>
  <c r="N1166" i="1"/>
  <c r="P1166" i="1" s="1"/>
  <c r="N1167" i="1"/>
  <c r="O1167" i="1" s="1"/>
  <c r="N1168" i="1"/>
  <c r="P1168" i="1" s="1"/>
  <c r="N1169" i="1"/>
  <c r="O1169" i="1" s="1"/>
  <c r="N1170" i="1"/>
  <c r="N1171" i="1"/>
  <c r="O1171" i="1" s="1"/>
  <c r="N1172" i="1"/>
  <c r="O1172" i="1" s="1"/>
  <c r="N1173" i="1"/>
  <c r="P1173" i="1" s="1"/>
  <c r="N1174" i="1"/>
  <c r="P1174" i="1" s="1"/>
  <c r="N1175" i="1"/>
  <c r="O1175" i="1" s="1"/>
  <c r="N1176" i="1"/>
  <c r="O1176" i="1" s="1"/>
  <c r="N1177" i="1"/>
  <c r="O1177" i="1" s="1"/>
  <c r="N1178" i="1"/>
  <c r="N1179" i="1"/>
  <c r="O1179" i="1" s="1"/>
  <c r="N1180" i="1"/>
  <c r="O1180" i="1" s="1"/>
  <c r="N1181" i="1"/>
  <c r="O1181" i="1" s="1"/>
  <c r="N1182" i="1"/>
  <c r="P1182" i="1" s="1"/>
  <c r="N1183" i="1"/>
  <c r="O1183" i="1" s="1"/>
  <c r="N1184" i="1"/>
  <c r="O1184" i="1" s="1"/>
  <c r="N1185" i="1"/>
  <c r="O1185" i="1" s="1"/>
  <c r="N1186" i="1"/>
  <c r="P1186" i="1" s="1"/>
  <c r="N1187" i="1"/>
  <c r="O1187" i="1" s="1"/>
  <c r="N1188" i="1"/>
  <c r="P1188" i="1" s="1"/>
  <c r="N1189" i="1"/>
  <c r="P1189" i="1" s="1"/>
  <c r="K1124" i="1"/>
  <c r="N1124" i="1"/>
  <c r="O1124" i="1" s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N1029" i="1"/>
  <c r="N1030" i="1"/>
  <c r="P1030" i="1" s="1"/>
  <c r="N1031" i="1"/>
  <c r="O1031" i="1" s="1"/>
  <c r="N1032" i="1"/>
  <c r="O1032" i="1" s="1"/>
  <c r="N1033" i="1"/>
  <c r="O1033" i="1" s="1"/>
  <c r="N1034" i="1"/>
  <c r="O1034" i="1" s="1"/>
  <c r="N1035" i="1"/>
  <c r="P1035" i="1" s="1"/>
  <c r="N1036" i="1"/>
  <c r="O1036" i="1" s="1"/>
  <c r="N1037" i="1"/>
  <c r="N1038" i="1"/>
  <c r="O1038" i="1" s="1"/>
  <c r="N1039" i="1"/>
  <c r="P1039" i="1" s="1"/>
  <c r="N1040" i="1"/>
  <c r="O1040" i="1" s="1"/>
  <c r="N1041" i="1"/>
  <c r="N1042" i="1"/>
  <c r="O1042" i="1" s="1"/>
  <c r="N1043" i="1"/>
  <c r="P1043" i="1" s="1"/>
  <c r="N1044" i="1"/>
  <c r="O1044" i="1" s="1"/>
  <c r="N1045" i="1"/>
  <c r="N1046" i="1"/>
  <c r="O1046" i="1" s="1"/>
  <c r="N1047" i="1"/>
  <c r="P1047" i="1" s="1"/>
  <c r="N1048" i="1"/>
  <c r="O1048" i="1" s="1"/>
  <c r="N1049" i="1"/>
  <c r="P1049" i="1" s="1"/>
  <c r="N1050" i="1"/>
  <c r="O1050" i="1" s="1"/>
  <c r="N1051" i="1"/>
  <c r="P1051" i="1" s="1"/>
  <c r="N1052" i="1"/>
  <c r="O1052" i="1" s="1"/>
  <c r="N1053" i="1"/>
  <c r="N1054" i="1"/>
  <c r="O1054" i="1" s="1"/>
  <c r="N1055" i="1"/>
  <c r="P1055" i="1" s="1"/>
  <c r="N1056" i="1"/>
  <c r="O1056" i="1" s="1"/>
  <c r="N1057" i="1"/>
  <c r="O1057" i="1" s="1"/>
  <c r="N1058" i="1"/>
  <c r="O1058" i="1" s="1"/>
  <c r="N1059" i="1"/>
  <c r="P1059" i="1" s="1"/>
  <c r="N1060" i="1"/>
  <c r="O1060" i="1" s="1"/>
  <c r="N1061" i="1"/>
  <c r="N1062" i="1"/>
  <c r="O1062" i="1" s="1"/>
  <c r="N1063" i="1"/>
  <c r="P1063" i="1" s="1"/>
  <c r="N1064" i="1"/>
  <c r="O1064" i="1" s="1"/>
  <c r="N1065" i="1"/>
  <c r="P1065" i="1" s="1"/>
  <c r="N1066" i="1"/>
  <c r="O1066" i="1" s="1"/>
  <c r="N1067" i="1"/>
  <c r="P1067" i="1" s="1"/>
  <c r="N1068" i="1"/>
  <c r="O1068" i="1" s="1"/>
  <c r="N1069" i="1"/>
  <c r="N1070" i="1"/>
  <c r="O1070" i="1" s="1"/>
  <c r="N1071" i="1"/>
  <c r="P1071" i="1" s="1"/>
  <c r="N1072" i="1"/>
  <c r="P1072" i="1" s="1"/>
  <c r="N1073" i="1"/>
  <c r="O1073" i="1" s="1"/>
  <c r="N1074" i="1"/>
  <c r="O1074" i="1" s="1"/>
  <c r="N1075" i="1"/>
  <c r="P1075" i="1" s="1"/>
  <c r="N1076" i="1"/>
  <c r="O1076" i="1" s="1"/>
  <c r="N1077" i="1"/>
  <c r="N1078" i="1"/>
  <c r="O1078" i="1" s="1"/>
  <c r="N1079" i="1"/>
  <c r="P1079" i="1" s="1"/>
  <c r="N1080" i="1"/>
  <c r="O1080" i="1" s="1"/>
  <c r="N1081" i="1"/>
  <c r="O1081" i="1" s="1"/>
  <c r="N1082" i="1"/>
  <c r="O1082" i="1" s="1"/>
  <c r="N1083" i="1"/>
  <c r="P1083" i="1" s="1"/>
  <c r="N1084" i="1"/>
  <c r="O1084" i="1" s="1"/>
  <c r="N1085" i="1"/>
  <c r="N1086" i="1"/>
  <c r="O1086" i="1" s="1"/>
  <c r="N1087" i="1"/>
  <c r="O1087" i="1" s="1"/>
  <c r="N1088" i="1"/>
  <c r="O1088" i="1" s="1"/>
  <c r="N1089" i="1"/>
  <c r="O1089" i="1" s="1"/>
  <c r="N1090" i="1"/>
  <c r="O1090" i="1" s="1"/>
  <c r="N1091" i="1"/>
  <c r="P1091" i="1" s="1"/>
  <c r="N1092" i="1"/>
  <c r="O1092" i="1" s="1"/>
  <c r="N1093" i="1"/>
  <c r="N1094" i="1"/>
  <c r="P1094" i="1" s="1"/>
  <c r="N1095" i="1"/>
  <c r="O1095" i="1" s="1"/>
  <c r="N1096" i="1"/>
  <c r="O1096" i="1" s="1"/>
  <c r="N1097" i="1"/>
  <c r="O1097" i="1" s="1"/>
  <c r="N1098" i="1"/>
  <c r="O1098" i="1" s="1"/>
  <c r="N1099" i="1"/>
  <c r="P1099" i="1" s="1"/>
  <c r="N1100" i="1"/>
  <c r="O1100" i="1" s="1"/>
  <c r="N1101" i="1"/>
  <c r="N1102" i="1"/>
  <c r="O1102" i="1" s="1"/>
  <c r="N1103" i="1"/>
  <c r="O1103" i="1" s="1"/>
  <c r="N1104" i="1"/>
  <c r="O1104" i="1" s="1"/>
  <c r="N1105" i="1"/>
  <c r="P1105" i="1" s="1"/>
  <c r="N1106" i="1"/>
  <c r="O1106" i="1" s="1"/>
  <c r="N1107" i="1"/>
  <c r="P1107" i="1" s="1"/>
  <c r="N1108" i="1"/>
  <c r="O1108" i="1" s="1"/>
  <c r="N1109" i="1"/>
  <c r="N1110" i="1"/>
  <c r="O1110" i="1" s="1"/>
  <c r="N1111" i="1"/>
  <c r="P1111" i="1" s="1"/>
  <c r="N1112" i="1"/>
  <c r="P1112" i="1" s="1"/>
  <c r="N1113" i="1"/>
  <c r="O1113" i="1" s="1"/>
  <c r="N1114" i="1"/>
  <c r="O1114" i="1" s="1"/>
  <c r="N1115" i="1"/>
  <c r="P1115" i="1" s="1"/>
  <c r="N1116" i="1"/>
  <c r="O1116" i="1" s="1"/>
  <c r="N1117" i="1"/>
  <c r="N1118" i="1"/>
  <c r="P1118" i="1" s="1"/>
  <c r="N1119" i="1"/>
  <c r="O1119" i="1" s="1"/>
  <c r="N1120" i="1"/>
  <c r="O1120" i="1" s="1"/>
  <c r="N1121" i="1"/>
  <c r="P1121" i="1" s="1"/>
  <c r="N1122" i="1"/>
  <c r="O1122" i="1" s="1"/>
  <c r="N1123" i="1"/>
  <c r="P1123" i="1" s="1"/>
  <c r="K1028" i="1"/>
  <c r="N1028" i="1"/>
  <c r="O1028" i="1" s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N816" i="1"/>
  <c r="P816" i="1" s="1"/>
  <c r="N817" i="1"/>
  <c r="O817" i="1" s="1"/>
  <c r="N818" i="1"/>
  <c r="O818" i="1" s="1"/>
  <c r="N819" i="1"/>
  <c r="O819" i="1" s="1"/>
  <c r="N820" i="1"/>
  <c r="O820" i="1" s="1"/>
  <c r="N821" i="1"/>
  <c r="P821" i="1" s="1"/>
  <c r="N822" i="1"/>
  <c r="P822" i="1" s="1"/>
  <c r="N823" i="1"/>
  <c r="N824" i="1"/>
  <c r="P824" i="1" s="1"/>
  <c r="N825" i="1"/>
  <c r="O825" i="1" s="1"/>
  <c r="N826" i="1"/>
  <c r="O826" i="1" s="1"/>
  <c r="N827" i="1"/>
  <c r="O827" i="1" s="1"/>
  <c r="N828" i="1"/>
  <c r="P828" i="1" s="1"/>
  <c r="N829" i="1"/>
  <c r="P829" i="1" s="1"/>
  <c r="N830" i="1"/>
  <c r="O830" i="1" s="1"/>
  <c r="N831" i="1"/>
  <c r="O831" i="1" s="1"/>
  <c r="N832" i="1"/>
  <c r="N833" i="1"/>
  <c r="P833" i="1" s="1"/>
  <c r="N834" i="1"/>
  <c r="O834" i="1" s="1"/>
  <c r="N835" i="1"/>
  <c r="O835" i="1" s="1"/>
  <c r="N836" i="1"/>
  <c r="O836" i="1" s="1"/>
  <c r="N837" i="1"/>
  <c r="P837" i="1" s="1"/>
  <c r="N838" i="1"/>
  <c r="O838" i="1" s="1"/>
  <c r="N839" i="1"/>
  <c r="N840" i="1"/>
  <c r="P840" i="1" s="1"/>
  <c r="N841" i="1"/>
  <c r="O841" i="1" s="1"/>
  <c r="N842" i="1"/>
  <c r="O842" i="1" s="1"/>
  <c r="N843" i="1"/>
  <c r="O843" i="1" s="1"/>
  <c r="N844" i="1"/>
  <c r="P844" i="1" s="1"/>
  <c r="N845" i="1"/>
  <c r="P845" i="1" s="1"/>
  <c r="N846" i="1"/>
  <c r="P846" i="1" s="1"/>
  <c r="N847" i="1"/>
  <c r="N848" i="1"/>
  <c r="N849" i="1"/>
  <c r="O849" i="1" s="1"/>
  <c r="N850" i="1"/>
  <c r="O850" i="1" s="1"/>
  <c r="N851" i="1"/>
  <c r="O851" i="1" s="1"/>
  <c r="N852" i="1"/>
  <c r="O852" i="1" s="1"/>
  <c r="N853" i="1"/>
  <c r="O853" i="1" s="1"/>
  <c r="N854" i="1"/>
  <c r="O854" i="1" s="1"/>
  <c r="N855" i="1"/>
  <c r="N856" i="1"/>
  <c r="N857" i="1"/>
  <c r="P857" i="1" s="1"/>
  <c r="N858" i="1"/>
  <c r="O858" i="1" s="1"/>
  <c r="N859" i="1"/>
  <c r="O859" i="1" s="1"/>
  <c r="N860" i="1"/>
  <c r="P860" i="1" s="1"/>
  <c r="N861" i="1"/>
  <c r="O861" i="1" s="1"/>
  <c r="N862" i="1"/>
  <c r="O862" i="1" s="1"/>
  <c r="N863" i="1"/>
  <c r="N864" i="1"/>
  <c r="O864" i="1" s="1"/>
  <c r="N865" i="1"/>
  <c r="O865" i="1" s="1"/>
  <c r="N866" i="1"/>
  <c r="O866" i="1" s="1"/>
  <c r="N867" i="1"/>
  <c r="O867" i="1" s="1"/>
  <c r="N868" i="1"/>
  <c r="O868" i="1" s="1"/>
  <c r="N869" i="1"/>
  <c r="P869" i="1" s="1"/>
  <c r="N870" i="1"/>
  <c r="P870" i="1" s="1"/>
  <c r="N871" i="1"/>
  <c r="N872" i="1"/>
  <c r="P872" i="1" s="1"/>
  <c r="N873" i="1"/>
  <c r="O873" i="1" s="1"/>
  <c r="N874" i="1"/>
  <c r="O874" i="1" s="1"/>
  <c r="N875" i="1"/>
  <c r="O875" i="1" s="1"/>
  <c r="N876" i="1"/>
  <c r="O876" i="1" s="1"/>
  <c r="N877" i="1"/>
  <c r="O877" i="1" s="1"/>
  <c r="N878" i="1"/>
  <c r="O878" i="1" s="1"/>
  <c r="N879" i="1"/>
  <c r="P879" i="1" s="1"/>
  <c r="N880" i="1"/>
  <c r="O880" i="1" s="1"/>
  <c r="N881" i="1"/>
  <c r="P881" i="1" s="1"/>
  <c r="N882" i="1"/>
  <c r="O882" i="1" s="1"/>
  <c r="N883" i="1"/>
  <c r="O883" i="1" s="1"/>
  <c r="N884" i="1"/>
  <c r="O884" i="1" s="1"/>
  <c r="N885" i="1"/>
  <c r="O885" i="1" s="1"/>
  <c r="N886" i="1"/>
  <c r="P886" i="1" s="1"/>
  <c r="N887" i="1"/>
  <c r="N888" i="1"/>
  <c r="O888" i="1" s="1"/>
  <c r="N889" i="1"/>
  <c r="P889" i="1" s="1"/>
  <c r="N890" i="1"/>
  <c r="O890" i="1" s="1"/>
  <c r="N891" i="1"/>
  <c r="O891" i="1" s="1"/>
  <c r="N892" i="1"/>
  <c r="O892" i="1" s="1"/>
  <c r="N893" i="1"/>
  <c r="P893" i="1" s="1"/>
  <c r="N894" i="1"/>
  <c r="O894" i="1" s="1"/>
  <c r="N895" i="1"/>
  <c r="N896" i="1"/>
  <c r="P896" i="1" s="1"/>
  <c r="N897" i="1"/>
  <c r="P897" i="1" s="1"/>
  <c r="N898" i="1"/>
  <c r="O898" i="1" s="1"/>
  <c r="N899" i="1"/>
  <c r="O899" i="1" s="1"/>
  <c r="N900" i="1"/>
  <c r="P900" i="1" s="1"/>
  <c r="N901" i="1"/>
  <c r="P901" i="1" s="1"/>
  <c r="N902" i="1"/>
  <c r="O902" i="1" s="1"/>
  <c r="N903" i="1"/>
  <c r="O903" i="1" s="1"/>
  <c r="N904" i="1"/>
  <c r="O904" i="1" s="1"/>
  <c r="N905" i="1"/>
  <c r="O905" i="1" s="1"/>
  <c r="N906" i="1"/>
  <c r="O906" i="1" s="1"/>
  <c r="N907" i="1"/>
  <c r="O907" i="1" s="1"/>
  <c r="N908" i="1"/>
  <c r="O908" i="1" s="1"/>
  <c r="N909" i="1"/>
  <c r="O909" i="1" s="1"/>
  <c r="N910" i="1"/>
  <c r="P910" i="1" s="1"/>
  <c r="N911" i="1"/>
  <c r="P911" i="1" s="1"/>
  <c r="N912" i="1"/>
  <c r="P912" i="1" s="1"/>
  <c r="N913" i="1"/>
  <c r="O913" i="1" s="1"/>
  <c r="N914" i="1"/>
  <c r="O914" i="1" s="1"/>
  <c r="N915" i="1"/>
  <c r="O915" i="1" s="1"/>
  <c r="N916" i="1"/>
  <c r="O916" i="1" s="1"/>
  <c r="N917" i="1"/>
  <c r="P917" i="1" s="1"/>
  <c r="N918" i="1"/>
  <c r="O918" i="1" s="1"/>
  <c r="N919" i="1"/>
  <c r="O919" i="1" s="1"/>
  <c r="N920" i="1"/>
  <c r="O920" i="1" s="1"/>
  <c r="N921" i="1"/>
  <c r="P921" i="1" s="1"/>
  <c r="N922" i="1"/>
  <c r="O922" i="1" s="1"/>
  <c r="N923" i="1"/>
  <c r="O923" i="1" s="1"/>
  <c r="N924" i="1"/>
  <c r="P924" i="1" s="1"/>
  <c r="N925" i="1"/>
  <c r="O925" i="1" s="1"/>
  <c r="N926" i="1"/>
  <c r="O926" i="1" s="1"/>
  <c r="N927" i="1"/>
  <c r="N928" i="1"/>
  <c r="P928" i="1" s="1"/>
  <c r="N929" i="1"/>
  <c r="O929" i="1" s="1"/>
  <c r="N930" i="1"/>
  <c r="O930" i="1" s="1"/>
  <c r="N931" i="1"/>
  <c r="O931" i="1" s="1"/>
  <c r="N932" i="1"/>
  <c r="P932" i="1" s="1"/>
  <c r="N933" i="1"/>
  <c r="P933" i="1" s="1"/>
  <c r="N934" i="1"/>
  <c r="O934" i="1" s="1"/>
  <c r="N935" i="1"/>
  <c r="O935" i="1" s="1"/>
  <c r="N936" i="1"/>
  <c r="P936" i="1" s="1"/>
  <c r="N937" i="1"/>
  <c r="O937" i="1" s="1"/>
  <c r="N938" i="1"/>
  <c r="O938" i="1" s="1"/>
  <c r="N939" i="1"/>
  <c r="O939" i="1" s="1"/>
  <c r="N940" i="1"/>
  <c r="O940" i="1" s="1"/>
  <c r="N941" i="1"/>
  <c r="P941" i="1" s="1"/>
  <c r="N942" i="1"/>
  <c r="O942" i="1" s="1"/>
  <c r="N943" i="1"/>
  <c r="N944" i="1"/>
  <c r="O944" i="1" s="1"/>
  <c r="N945" i="1"/>
  <c r="O945" i="1" s="1"/>
  <c r="N946" i="1"/>
  <c r="O946" i="1" s="1"/>
  <c r="N947" i="1"/>
  <c r="O947" i="1" s="1"/>
  <c r="N948" i="1"/>
  <c r="O948" i="1" s="1"/>
  <c r="N949" i="1"/>
  <c r="O949" i="1" s="1"/>
  <c r="N950" i="1"/>
  <c r="O950" i="1" s="1"/>
  <c r="N951" i="1"/>
  <c r="N952" i="1"/>
  <c r="P952" i="1" s="1"/>
  <c r="N953" i="1"/>
  <c r="O953" i="1" s="1"/>
  <c r="N954" i="1"/>
  <c r="O954" i="1" s="1"/>
  <c r="N955" i="1"/>
  <c r="O955" i="1" s="1"/>
  <c r="N956" i="1"/>
  <c r="O956" i="1" s="1"/>
  <c r="N957" i="1"/>
  <c r="P957" i="1" s="1"/>
  <c r="N958" i="1"/>
  <c r="O958" i="1" s="1"/>
  <c r="N959" i="1"/>
  <c r="P959" i="1" s="1"/>
  <c r="N960" i="1"/>
  <c r="N961" i="1"/>
  <c r="P961" i="1" s="1"/>
  <c r="N962" i="1"/>
  <c r="O962" i="1" s="1"/>
  <c r="N963" i="1"/>
  <c r="O963" i="1" s="1"/>
  <c r="N964" i="1"/>
  <c r="O964" i="1" s="1"/>
  <c r="N965" i="1"/>
  <c r="O965" i="1" s="1"/>
  <c r="N966" i="1"/>
  <c r="O966" i="1" s="1"/>
  <c r="N967" i="1"/>
  <c r="N968" i="1"/>
  <c r="O968" i="1" s="1"/>
  <c r="N969" i="1"/>
  <c r="O969" i="1" s="1"/>
  <c r="N970" i="1"/>
  <c r="P970" i="1" s="1"/>
  <c r="N971" i="1"/>
  <c r="O971" i="1" s="1"/>
  <c r="N972" i="1"/>
  <c r="O972" i="1" s="1"/>
  <c r="N973" i="1"/>
  <c r="O973" i="1" s="1"/>
  <c r="N974" i="1"/>
  <c r="P974" i="1" s="1"/>
  <c r="N975" i="1"/>
  <c r="P975" i="1" s="1"/>
  <c r="N976" i="1"/>
  <c r="O976" i="1" s="1"/>
  <c r="N977" i="1"/>
  <c r="O977" i="1" s="1"/>
  <c r="N978" i="1"/>
  <c r="O978" i="1" s="1"/>
  <c r="N979" i="1"/>
  <c r="O979" i="1" s="1"/>
  <c r="N980" i="1"/>
  <c r="O980" i="1" s="1"/>
  <c r="N981" i="1"/>
  <c r="P981" i="1" s="1"/>
  <c r="N982" i="1"/>
  <c r="O982" i="1" s="1"/>
  <c r="N983" i="1"/>
  <c r="N984" i="1"/>
  <c r="O984" i="1" s="1"/>
  <c r="N985" i="1"/>
  <c r="O985" i="1" s="1"/>
  <c r="N986" i="1"/>
  <c r="P986" i="1" s="1"/>
  <c r="N987" i="1"/>
  <c r="O987" i="1" s="1"/>
  <c r="N988" i="1"/>
  <c r="P988" i="1" s="1"/>
  <c r="N989" i="1"/>
  <c r="O989" i="1" s="1"/>
  <c r="N990" i="1"/>
  <c r="O990" i="1" s="1"/>
  <c r="N991" i="1"/>
  <c r="N992" i="1"/>
  <c r="P992" i="1" s="1"/>
  <c r="N993" i="1"/>
  <c r="P993" i="1" s="1"/>
  <c r="N994" i="1"/>
  <c r="O994" i="1" s="1"/>
  <c r="N995" i="1"/>
  <c r="O995" i="1" s="1"/>
  <c r="N996" i="1"/>
  <c r="P996" i="1" s="1"/>
  <c r="N997" i="1"/>
  <c r="P997" i="1" s="1"/>
  <c r="N998" i="1"/>
  <c r="O998" i="1" s="1"/>
  <c r="N999" i="1"/>
  <c r="P999" i="1" s="1"/>
  <c r="N1000" i="1"/>
  <c r="O1000" i="1" s="1"/>
  <c r="N1001" i="1"/>
  <c r="O1001" i="1" s="1"/>
  <c r="N1002" i="1"/>
  <c r="O1002" i="1" s="1"/>
  <c r="N1003" i="1"/>
  <c r="O1003" i="1" s="1"/>
  <c r="N1004" i="1"/>
  <c r="O1004" i="1" s="1"/>
  <c r="N1005" i="1"/>
  <c r="P1005" i="1" s="1"/>
  <c r="N1006" i="1"/>
  <c r="P1006" i="1" s="1"/>
  <c r="N1007" i="1"/>
  <c r="P1007" i="1" s="1"/>
  <c r="N1008" i="1"/>
  <c r="P1008" i="1" s="1"/>
  <c r="N1009" i="1"/>
  <c r="P1009" i="1" s="1"/>
  <c r="N1010" i="1"/>
  <c r="O1010" i="1" s="1"/>
  <c r="N1011" i="1"/>
  <c r="O1011" i="1" s="1"/>
  <c r="N1012" i="1"/>
  <c r="O1012" i="1" s="1"/>
  <c r="N1013" i="1"/>
  <c r="P1013" i="1" s="1"/>
  <c r="N1014" i="1"/>
  <c r="O1014" i="1" s="1"/>
  <c r="N1015" i="1"/>
  <c r="O1015" i="1" s="1"/>
  <c r="N1016" i="1"/>
  <c r="O1016" i="1" s="1"/>
  <c r="N1017" i="1"/>
  <c r="O1017" i="1" s="1"/>
  <c r="N1018" i="1"/>
  <c r="O1018" i="1" s="1"/>
  <c r="N1019" i="1"/>
  <c r="O1019" i="1" s="1"/>
  <c r="N1020" i="1"/>
  <c r="O1020" i="1" s="1"/>
  <c r="N1021" i="1"/>
  <c r="P1021" i="1" s="1"/>
  <c r="N1022" i="1"/>
  <c r="P1022" i="1" s="1"/>
  <c r="N1023" i="1"/>
  <c r="N1024" i="1"/>
  <c r="O1024" i="1" s="1"/>
  <c r="N1025" i="1"/>
  <c r="O1025" i="1" s="1"/>
  <c r="N1026" i="1"/>
  <c r="O1026" i="1" s="1"/>
  <c r="N1027" i="1"/>
  <c r="O1027" i="1" s="1"/>
  <c r="K815" i="1"/>
  <c r="N815" i="1"/>
  <c r="O815" i="1" s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N455" i="1"/>
  <c r="P455" i="1" s="1"/>
  <c r="N456" i="1"/>
  <c r="P456" i="1" s="1"/>
  <c r="N457" i="1"/>
  <c r="P457" i="1" s="1"/>
  <c r="N458" i="1"/>
  <c r="P458" i="1" s="1"/>
  <c r="N459" i="1"/>
  <c r="P459" i="1" s="1"/>
  <c r="N460" i="1"/>
  <c r="P460" i="1" s="1"/>
  <c r="N461" i="1"/>
  <c r="P461" i="1" s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P514" i="1" s="1"/>
  <c r="N515" i="1"/>
  <c r="O515" i="1" s="1"/>
  <c r="N516" i="1"/>
  <c r="P516" i="1" s="1"/>
  <c r="N517" i="1"/>
  <c r="O517" i="1" s="1"/>
  <c r="N518" i="1"/>
  <c r="O518" i="1" s="1"/>
  <c r="N519" i="1"/>
  <c r="O519" i="1" s="1"/>
  <c r="N520" i="1"/>
  <c r="O520" i="1" s="1"/>
  <c r="N521" i="1"/>
  <c r="O521" i="1" s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P574" i="1" s="1"/>
  <c r="N575" i="1"/>
  <c r="P575" i="1" s="1"/>
  <c r="N576" i="1"/>
  <c r="P576" i="1" s="1"/>
  <c r="N577" i="1"/>
  <c r="P577" i="1" s="1"/>
  <c r="N578" i="1"/>
  <c r="O578" i="1" s="1"/>
  <c r="N579" i="1"/>
  <c r="O579" i="1" s="1"/>
  <c r="N580" i="1"/>
  <c r="P580" i="1" s="1"/>
  <c r="N581" i="1"/>
  <c r="P581" i="1" s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O634" i="1" s="1"/>
  <c r="N635" i="1"/>
  <c r="P635" i="1" s="1"/>
  <c r="N636" i="1"/>
  <c r="P636" i="1" s="1"/>
  <c r="N637" i="1"/>
  <c r="O637" i="1" s="1"/>
  <c r="N638" i="1"/>
  <c r="O638" i="1" s="1"/>
  <c r="N639" i="1"/>
  <c r="P639" i="1" s="1"/>
  <c r="N640" i="1"/>
  <c r="O640" i="1" s="1"/>
  <c r="N641" i="1"/>
  <c r="O641" i="1" s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O694" i="1" s="1"/>
  <c r="N695" i="1"/>
  <c r="P695" i="1" s="1"/>
  <c r="N696" i="1"/>
  <c r="P696" i="1" s="1"/>
  <c r="N697" i="1"/>
  <c r="P697" i="1" s="1"/>
  <c r="N698" i="1"/>
  <c r="O698" i="1" s="1"/>
  <c r="N699" i="1"/>
  <c r="P699" i="1" s="1"/>
  <c r="N700" i="1"/>
  <c r="P700" i="1" s="1"/>
  <c r="N701" i="1"/>
  <c r="O701" i="1" s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O754" i="1" s="1"/>
  <c r="N755" i="1"/>
  <c r="O755" i="1" s="1"/>
  <c r="N756" i="1"/>
  <c r="O756" i="1" s="1"/>
  <c r="N757" i="1"/>
  <c r="O757" i="1" s="1"/>
  <c r="N758" i="1"/>
  <c r="O758" i="1" s="1"/>
  <c r="N759" i="1"/>
  <c r="P759" i="1" s="1"/>
  <c r="N760" i="1"/>
  <c r="O760" i="1" s="1"/>
  <c r="N761" i="1"/>
  <c r="O761" i="1" s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P814" i="1" s="1"/>
  <c r="O455" i="1"/>
  <c r="O456" i="1"/>
  <c r="Q456" i="1" s="1"/>
  <c r="O457" i="1"/>
  <c r="Q457" i="1" s="1"/>
  <c r="O458" i="1"/>
  <c r="O459" i="1"/>
  <c r="O460" i="1"/>
  <c r="O461" i="1"/>
  <c r="K454" i="1"/>
  <c r="N454" i="1"/>
  <c r="O454" i="1" s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N329" i="1"/>
  <c r="O329" i="1" s="1"/>
  <c r="N330" i="1"/>
  <c r="O330" i="1" s="1"/>
  <c r="N331" i="1"/>
  <c r="P331" i="1" s="1"/>
  <c r="N332" i="1"/>
  <c r="P332" i="1" s="1"/>
  <c r="N333" i="1"/>
  <c r="O333" i="1" s="1"/>
  <c r="N334" i="1"/>
  <c r="O334" i="1" s="1"/>
  <c r="N335" i="1"/>
  <c r="P335" i="1" s="1"/>
  <c r="N336" i="1"/>
  <c r="P336" i="1" s="1"/>
  <c r="N337" i="1"/>
  <c r="P337" i="1" s="1"/>
  <c r="N338" i="1"/>
  <c r="O338" i="1" s="1"/>
  <c r="N339" i="1"/>
  <c r="P339" i="1" s="1"/>
  <c r="N340" i="1"/>
  <c r="O340" i="1" s="1"/>
  <c r="N341" i="1"/>
  <c r="O341" i="1" s="1"/>
  <c r="N342" i="1"/>
  <c r="P342" i="1" s="1"/>
  <c r="N343" i="1"/>
  <c r="O343" i="1" s="1"/>
  <c r="N344" i="1"/>
  <c r="P344" i="1" s="1"/>
  <c r="N345" i="1"/>
  <c r="O345" i="1" s="1"/>
  <c r="N346" i="1"/>
  <c r="O346" i="1" s="1"/>
  <c r="N347" i="1"/>
  <c r="P347" i="1" s="1"/>
  <c r="N348" i="1"/>
  <c r="O348" i="1" s="1"/>
  <c r="N349" i="1"/>
  <c r="O349" i="1" s="1"/>
  <c r="N350" i="1"/>
  <c r="O350" i="1" s="1"/>
  <c r="N351" i="1"/>
  <c r="O351" i="1" s="1"/>
  <c r="N352" i="1"/>
  <c r="O352" i="1" s="1"/>
  <c r="N353" i="1"/>
  <c r="O353" i="1" s="1"/>
  <c r="N354" i="1"/>
  <c r="O354" i="1" s="1"/>
  <c r="N355" i="1"/>
  <c r="P355" i="1" s="1"/>
  <c r="N356" i="1"/>
  <c r="O356" i="1" s="1"/>
  <c r="N357" i="1"/>
  <c r="O357" i="1" s="1"/>
  <c r="N358" i="1"/>
  <c r="P358" i="1" s="1"/>
  <c r="N359" i="1"/>
  <c r="P359" i="1" s="1"/>
  <c r="N360" i="1"/>
  <c r="O360" i="1" s="1"/>
  <c r="N361" i="1"/>
  <c r="O361" i="1" s="1"/>
  <c r="N362" i="1"/>
  <c r="O362" i="1" s="1"/>
  <c r="N363" i="1"/>
  <c r="P363" i="1" s="1"/>
  <c r="N364" i="1"/>
  <c r="P364" i="1" s="1"/>
  <c r="N365" i="1"/>
  <c r="O365" i="1" s="1"/>
  <c r="N366" i="1"/>
  <c r="O366" i="1" s="1"/>
  <c r="N367" i="1"/>
  <c r="O367" i="1" s="1"/>
  <c r="N368" i="1"/>
  <c r="O368" i="1" s="1"/>
  <c r="N369" i="1"/>
  <c r="O369" i="1" s="1"/>
  <c r="N370" i="1"/>
  <c r="O370" i="1" s="1"/>
  <c r="N371" i="1"/>
  <c r="P371" i="1" s="1"/>
  <c r="N372" i="1"/>
  <c r="P372" i="1" s="1"/>
  <c r="N373" i="1"/>
  <c r="P373" i="1" s="1"/>
  <c r="N374" i="1"/>
  <c r="O374" i="1" s="1"/>
  <c r="N375" i="1"/>
  <c r="O375" i="1" s="1"/>
  <c r="N376" i="1"/>
  <c r="O376" i="1" s="1"/>
  <c r="N377" i="1"/>
  <c r="O377" i="1" s="1"/>
  <c r="N378" i="1"/>
  <c r="O378" i="1" s="1"/>
  <c r="N379" i="1"/>
  <c r="P379" i="1" s="1"/>
  <c r="N380" i="1"/>
  <c r="P380" i="1" s="1"/>
  <c r="N381" i="1"/>
  <c r="P381" i="1" s="1"/>
  <c r="N382" i="1"/>
  <c r="P382" i="1" s="1"/>
  <c r="N383" i="1"/>
  <c r="P383" i="1" s="1"/>
  <c r="N384" i="1"/>
  <c r="P384" i="1" s="1"/>
  <c r="N385" i="1"/>
  <c r="O385" i="1" s="1"/>
  <c r="N386" i="1"/>
  <c r="O386" i="1" s="1"/>
  <c r="N387" i="1"/>
  <c r="P387" i="1" s="1"/>
  <c r="N388" i="1"/>
  <c r="O388" i="1" s="1"/>
  <c r="N389" i="1"/>
  <c r="O389" i="1" s="1"/>
  <c r="N390" i="1"/>
  <c r="P390" i="1" s="1"/>
  <c r="N391" i="1"/>
  <c r="P391" i="1" s="1"/>
  <c r="N392" i="1"/>
  <c r="O392" i="1" s="1"/>
  <c r="N393" i="1"/>
  <c r="O393" i="1" s="1"/>
  <c r="N394" i="1"/>
  <c r="O394" i="1" s="1"/>
  <c r="N395" i="1"/>
  <c r="P395" i="1" s="1"/>
  <c r="N396" i="1"/>
  <c r="P396" i="1" s="1"/>
  <c r="N397" i="1"/>
  <c r="O397" i="1" s="1"/>
  <c r="N398" i="1"/>
  <c r="O398" i="1" s="1"/>
  <c r="N399" i="1"/>
  <c r="P399" i="1" s="1"/>
  <c r="N400" i="1"/>
  <c r="O400" i="1" s="1"/>
  <c r="N401" i="1"/>
  <c r="O401" i="1" s="1"/>
  <c r="N402" i="1"/>
  <c r="O402" i="1" s="1"/>
  <c r="N403" i="1"/>
  <c r="P403" i="1" s="1"/>
  <c r="N404" i="1"/>
  <c r="O404" i="1" s="1"/>
  <c r="N405" i="1"/>
  <c r="O405" i="1" s="1"/>
  <c r="N406" i="1"/>
  <c r="P406" i="1" s="1"/>
  <c r="N407" i="1"/>
  <c r="O407" i="1" s="1"/>
  <c r="N408" i="1"/>
  <c r="P408" i="1" s="1"/>
  <c r="N409" i="1"/>
  <c r="O409" i="1" s="1"/>
  <c r="N410" i="1"/>
  <c r="O410" i="1" s="1"/>
  <c r="N411" i="1"/>
  <c r="P411" i="1" s="1"/>
  <c r="N412" i="1"/>
  <c r="O412" i="1" s="1"/>
  <c r="N413" i="1"/>
  <c r="O413" i="1" s="1"/>
  <c r="N414" i="1"/>
  <c r="O414" i="1" s="1"/>
  <c r="N415" i="1"/>
  <c r="P415" i="1" s="1"/>
  <c r="N416" i="1"/>
  <c r="P416" i="1" s="1"/>
  <c r="N417" i="1"/>
  <c r="O417" i="1" s="1"/>
  <c r="N418" i="1"/>
  <c r="O418" i="1" s="1"/>
  <c r="N419" i="1"/>
  <c r="P419" i="1" s="1"/>
  <c r="N420" i="1"/>
  <c r="O420" i="1" s="1"/>
  <c r="N421" i="1"/>
  <c r="O421" i="1" s="1"/>
  <c r="N422" i="1"/>
  <c r="P422" i="1" s="1"/>
  <c r="N423" i="1"/>
  <c r="P423" i="1" s="1"/>
  <c r="N424" i="1"/>
  <c r="O424" i="1" s="1"/>
  <c r="N425" i="1"/>
  <c r="P425" i="1" s="1"/>
  <c r="N426" i="1"/>
  <c r="O426" i="1" s="1"/>
  <c r="N427" i="1"/>
  <c r="P427" i="1" s="1"/>
  <c r="N428" i="1"/>
  <c r="P428" i="1" s="1"/>
  <c r="N429" i="1"/>
  <c r="O429" i="1" s="1"/>
  <c r="N430" i="1"/>
  <c r="O430" i="1" s="1"/>
  <c r="N431" i="1"/>
  <c r="P431" i="1" s="1"/>
  <c r="N432" i="1"/>
  <c r="O432" i="1" s="1"/>
  <c r="N433" i="1"/>
  <c r="O433" i="1" s="1"/>
  <c r="N434" i="1"/>
  <c r="O434" i="1" s="1"/>
  <c r="N435" i="1"/>
  <c r="P435" i="1" s="1"/>
  <c r="N436" i="1"/>
  <c r="P436" i="1" s="1"/>
  <c r="N437" i="1"/>
  <c r="O437" i="1" s="1"/>
  <c r="N438" i="1"/>
  <c r="P438" i="1" s="1"/>
  <c r="N439" i="1"/>
  <c r="O439" i="1" s="1"/>
  <c r="N440" i="1"/>
  <c r="O440" i="1" s="1"/>
  <c r="N441" i="1"/>
  <c r="P441" i="1" s="1"/>
  <c r="N442" i="1"/>
  <c r="O442" i="1" s="1"/>
  <c r="N443" i="1"/>
  <c r="P443" i="1" s="1"/>
  <c r="N444" i="1"/>
  <c r="O444" i="1" s="1"/>
  <c r="N445" i="1"/>
  <c r="P445" i="1" s="1"/>
  <c r="N446" i="1"/>
  <c r="P446" i="1" s="1"/>
  <c r="N447" i="1"/>
  <c r="P447" i="1" s="1"/>
  <c r="N448" i="1"/>
  <c r="P448" i="1" s="1"/>
  <c r="N449" i="1"/>
  <c r="O449" i="1" s="1"/>
  <c r="N450" i="1"/>
  <c r="O450" i="1" s="1"/>
  <c r="N451" i="1"/>
  <c r="P451" i="1" s="1"/>
  <c r="N452" i="1"/>
  <c r="O452" i="1" s="1"/>
  <c r="N453" i="1"/>
  <c r="P453" i="1" s="1"/>
  <c r="K328" i="1"/>
  <c r="N328" i="1"/>
  <c r="O328" i="1" s="1"/>
  <c r="K71" i="8"/>
  <c r="L71" i="8"/>
  <c r="M71" i="8"/>
  <c r="N71" i="8"/>
  <c r="O71" i="8"/>
  <c r="K72" i="8"/>
  <c r="L72" i="8"/>
  <c r="M72" i="8"/>
  <c r="N72" i="8"/>
  <c r="O72" i="8"/>
  <c r="K73" i="8"/>
  <c r="L73" i="8"/>
  <c r="M73" i="8"/>
  <c r="N73" i="8"/>
  <c r="O73" i="8"/>
  <c r="K74" i="8"/>
  <c r="L74" i="8"/>
  <c r="M74" i="8"/>
  <c r="N74" i="8"/>
  <c r="O74" i="8"/>
  <c r="K75" i="8"/>
  <c r="L75" i="8"/>
  <c r="M75" i="8"/>
  <c r="N75" i="8"/>
  <c r="O75" i="8"/>
  <c r="K76" i="8"/>
  <c r="L76" i="8"/>
  <c r="M76" i="8"/>
  <c r="N76" i="8"/>
  <c r="O76" i="8"/>
  <c r="K77" i="8"/>
  <c r="L77" i="8"/>
  <c r="M77" i="8"/>
  <c r="N77" i="8"/>
  <c r="O77" i="8"/>
  <c r="K78" i="8"/>
  <c r="L78" i="8"/>
  <c r="M78" i="8"/>
  <c r="N78" i="8"/>
  <c r="O78" i="8"/>
  <c r="K9" i="8"/>
  <c r="L9" i="8"/>
  <c r="M9" i="8"/>
  <c r="N9" i="8"/>
  <c r="O9" i="8"/>
  <c r="K10" i="8"/>
  <c r="L10" i="8"/>
  <c r="M10" i="8"/>
  <c r="N10" i="8"/>
  <c r="O10" i="8"/>
  <c r="K11" i="8"/>
  <c r="L11" i="8"/>
  <c r="M11" i="8"/>
  <c r="N11" i="8"/>
  <c r="O11" i="8"/>
  <c r="K12" i="8"/>
  <c r="L12" i="8"/>
  <c r="M12" i="8"/>
  <c r="N12" i="8"/>
  <c r="O12" i="8"/>
  <c r="K13" i="8"/>
  <c r="L13" i="8"/>
  <c r="M13" i="8"/>
  <c r="N13" i="8"/>
  <c r="O13" i="8"/>
  <c r="K14" i="8"/>
  <c r="L14" i="8"/>
  <c r="M14" i="8"/>
  <c r="N14" i="8"/>
  <c r="O14" i="8"/>
  <c r="K15" i="8"/>
  <c r="L15" i="8"/>
  <c r="M15" i="8"/>
  <c r="N15" i="8"/>
  <c r="O15" i="8"/>
  <c r="K16" i="8"/>
  <c r="L16" i="8"/>
  <c r="M16" i="8"/>
  <c r="N16" i="8"/>
  <c r="O16" i="8"/>
  <c r="K17" i="8"/>
  <c r="L17" i="8"/>
  <c r="M17" i="8"/>
  <c r="N17" i="8"/>
  <c r="O17" i="8"/>
  <c r="K18" i="8"/>
  <c r="L18" i="8"/>
  <c r="M18" i="8"/>
  <c r="N18" i="8"/>
  <c r="O18" i="8"/>
  <c r="K19" i="8"/>
  <c r="L19" i="8"/>
  <c r="M19" i="8"/>
  <c r="N19" i="8"/>
  <c r="O19" i="8"/>
  <c r="K20" i="8"/>
  <c r="L20" i="8"/>
  <c r="M20" i="8"/>
  <c r="N20" i="8"/>
  <c r="O20" i="8"/>
  <c r="K21" i="8"/>
  <c r="L21" i="8"/>
  <c r="M21" i="8"/>
  <c r="N21" i="8"/>
  <c r="O21" i="8"/>
  <c r="K22" i="8"/>
  <c r="L22" i="8"/>
  <c r="M22" i="8"/>
  <c r="N22" i="8"/>
  <c r="O22" i="8"/>
  <c r="K23" i="8"/>
  <c r="L23" i="8"/>
  <c r="M23" i="8"/>
  <c r="N23" i="8"/>
  <c r="O23" i="8"/>
  <c r="K24" i="8"/>
  <c r="L24" i="8"/>
  <c r="M24" i="8"/>
  <c r="N24" i="8"/>
  <c r="O24" i="8"/>
  <c r="K25" i="8"/>
  <c r="L25" i="8"/>
  <c r="M25" i="8"/>
  <c r="N25" i="8"/>
  <c r="O25" i="8"/>
  <c r="K26" i="8"/>
  <c r="L26" i="8"/>
  <c r="M26" i="8"/>
  <c r="N26" i="8"/>
  <c r="O26" i="8"/>
  <c r="K27" i="8"/>
  <c r="L27" i="8"/>
  <c r="M27" i="8"/>
  <c r="N27" i="8"/>
  <c r="O27" i="8"/>
  <c r="K28" i="8"/>
  <c r="L28" i="8"/>
  <c r="M28" i="8"/>
  <c r="N28" i="8"/>
  <c r="O28" i="8"/>
  <c r="K29" i="8"/>
  <c r="L29" i="8"/>
  <c r="M29" i="8"/>
  <c r="N29" i="8"/>
  <c r="O29" i="8"/>
  <c r="K30" i="8"/>
  <c r="L30" i="8"/>
  <c r="M30" i="8"/>
  <c r="N30" i="8"/>
  <c r="O30" i="8"/>
  <c r="K31" i="8"/>
  <c r="L31" i="8"/>
  <c r="M31" i="8"/>
  <c r="N31" i="8"/>
  <c r="O31" i="8"/>
  <c r="K32" i="8"/>
  <c r="L32" i="8"/>
  <c r="M32" i="8"/>
  <c r="N32" i="8"/>
  <c r="O32" i="8"/>
  <c r="K33" i="8"/>
  <c r="L33" i="8"/>
  <c r="M33" i="8"/>
  <c r="N33" i="8"/>
  <c r="O33" i="8"/>
  <c r="K34" i="8"/>
  <c r="L34" i="8"/>
  <c r="M34" i="8"/>
  <c r="N34" i="8"/>
  <c r="O34" i="8"/>
  <c r="K35" i="8"/>
  <c r="L35" i="8"/>
  <c r="M35" i="8"/>
  <c r="N35" i="8"/>
  <c r="O35" i="8"/>
  <c r="K36" i="8"/>
  <c r="L36" i="8"/>
  <c r="M36" i="8"/>
  <c r="N36" i="8"/>
  <c r="O36" i="8"/>
  <c r="K37" i="8"/>
  <c r="L37" i="8"/>
  <c r="M37" i="8"/>
  <c r="N37" i="8"/>
  <c r="O37" i="8"/>
  <c r="K38" i="8"/>
  <c r="L38" i="8"/>
  <c r="M38" i="8"/>
  <c r="N38" i="8"/>
  <c r="O38" i="8"/>
  <c r="K39" i="8"/>
  <c r="L39" i="8"/>
  <c r="M39" i="8"/>
  <c r="N39" i="8"/>
  <c r="O39" i="8"/>
  <c r="K40" i="8"/>
  <c r="L40" i="8"/>
  <c r="M40" i="8"/>
  <c r="N40" i="8"/>
  <c r="O40" i="8"/>
  <c r="K41" i="8"/>
  <c r="L41" i="8"/>
  <c r="M41" i="8"/>
  <c r="N41" i="8"/>
  <c r="O41" i="8"/>
  <c r="K42" i="8"/>
  <c r="L42" i="8"/>
  <c r="M42" i="8"/>
  <c r="N42" i="8"/>
  <c r="O42" i="8"/>
  <c r="K43" i="8"/>
  <c r="L43" i="8"/>
  <c r="M43" i="8"/>
  <c r="N43" i="8"/>
  <c r="O43" i="8"/>
  <c r="K44" i="8"/>
  <c r="L44" i="8"/>
  <c r="M44" i="8"/>
  <c r="N44" i="8"/>
  <c r="O44" i="8"/>
  <c r="K45" i="8"/>
  <c r="L45" i="8"/>
  <c r="M45" i="8"/>
  <c r="N45" i="8"/>
  <c r="O45" i="8"/>
  <c r="K46" i="8"/>
  <c r="L46" i="8"/>
  <c r="M46" i="8"/>
  <c r="N46" i="8"/>
  <c r="O46" i="8"/>
  <c r="K47" i="8"/>
  <c r="L47" i="8"/>
  <c r="M47" i="8"/>
  <c r="N47" i="8"/>
  <c r="O47" i="8"/>
  <c r="K48" i="8"/>
  <c r="L48" i="8"/>
  <c r="M48" i="8"/>
  <c r="N48" i="8"/>
  <c r="O48" i="8"/>
  <c r="K49" i="8"/>
  <c r="L49" i="8"/>
  <c r="M49" i="8"/>
  <c r="N49" i="8"/>
  <c r="O49" i="8"/>
  <c r="K50" i="8"/>
  <c r="L50" i="8"/>
  <c r="M50" i="8"/>
  <c r="N50" i="8"/>
  <c r="O50" i="8"/>
  <c r="K51" i="8"/>
  <c r="L51" i="8"/>
  <c r="M51" i="8"/>
  <c r="N51" i="8"/>
  <c r="O51" i="8"/>
  <c r="K52" i="8"/>
  <c r="L52" i="8"/>
  <c r="M52" i="8"/>
  <c r="N52" i="8"/>
  <c r="O52" i="8"/>
  <c r="K53" i="8"/>
  <c r="L53" i="8"/>
  <c r="M53" i="8"/>
  <c r="N53" i="8"/>
  <c r="O53" i="8"/>
  <c r="K54" i="8"/>
  <c r="L54" i="8"/>
  <c r="M54" i="8"/>
  <c r="N54" i="8"/>
  <c r="O54" i="8"/>
  <c r="K55" i="8"/>
  <c r="L55" i="8"/>
  <c r="M55" i="8"/>
  <c r="N55" i="8"/>
  <c r="O55" i="8"/>
  <c r="K56" i="8"/>
  <c r="L56" i="8"/>
  <c r="M56" i="8"/>
  <c r="N56" i="8"/>
  <c r="O56" i="8"/>
  <c r="K57" i="8"/>
  <c r="L57" i="8"/>
  <c r="M57" i="8"/>
  <c r="N57" i="8"/>
  <c r="O57" i="8"/>
  <c r="K58" i="8"/>
  <c r="L58" i="8"/>
  <c r="M58" i="8"/>
  <c r="N58" i="8"/>
  <c r="O58" i="8"/>
  <c r="K59" i="8"/>
  <c r="L59" i="8"/>
  <c r="M59" i="8"/>
  <c r="N59" i="8"/>
  <c r="O59" i="8"/>
  <c r="K60" i="8"/>
  <c r="L60" i="8"/>
  <c r="M60" i="8"/>
  <c r="N60" i="8"/>
  <c r="O60" i="8"/>
  <c r="K61" i="8"/>
  <c r="L61" i="8"/>
  <c r="M61" i="8"/>
  <c r="N61" i="8"/>
  <c r="O61" i="8"/>
  <c r="K62" i="8"/>
  <c r="L62" i="8"/>
  <c r="M62" i="8"/>
  <c r="N62" i="8"/>
  <c r="O62" i="8"/>
  <c r="K63" i="8"/>
  <c r="L63" i="8"/>
  <c r="M63" i="8"/>
  <c r="N63" i="8"/>
  <c r="O63" i="8"/>
  <c r="K64" i="8"/>
  <c r="L64" i="8"/>
  <c r="M64" i="8"/>
  <c r="N64" i="8"/>
  <c r="O64" i="8"/>
  <c r="K65" i="8"/>
  <c r="L65" i="8"/>
  <c r="M65" i="8"/>
  <c r="N65" i="8"/>
  <c r="O65" i="8"/>
  <c r="K66" i="8"/>
  <c r="L66" i="8"/>
  <c r="M66" i="8"/>
  <c r="N66" i="8"/>
  <c r="O66" i="8"/>
  <c r="K67" i="8"/>
  <c r="L67" i="8"/>
  <c r="M67" i="8"/>
  <c r="N67" i="8"/>
  <c r="O67" i="8"/>
  <c r="K68" i="8"/>
  <c r="L68" i="8"/>
  <c r="M68" i="8"/>
  <c r="N68" i="8"/>
  <c r="O68" i="8"/>
  <c r="K69" i="8"/>
  <c r="L69" i="8"/>
  <c r="M69" i="8"/>
  <c r="N69" i="8"/>
  <c r="O69" i="8"/>
  <c r="K70" i="8"/>
  <c r="L70" i="8"/>
  <c r="M70" i="8"/>
  <c r="N70" i="8"/>
  <c r="O70" i="8"/>
  <c r="O8" i="8"/>
  <c r="L8" i="8"/>
  <c r="M8" i="8"/>
  <c r="N8" i="8"/>
  <c r="J71" i="8"/>
  <c r="J72" i="8"/>
  <c r="J73" i="8"/>
  <c r="J74" i="8"/>
  <c r="J75" i="8"/>
  <c r="J76" i="8"/>
  <c r="J77" i="8"/>
  <c r="J78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61" i="8"/>
  <c r="J62" i="8"/>
  <c r="J63" i="8"/>
  <c r="J64" i="8"/>
  <c r="J65" i="8"/>
  <c r="J66" i="8"/>
  <c r="J67" i="8"/>
  <c r="J68" i="8"/>
  <c r="J69" i="8"/>
  <c r="J70" i="8"/>
  <c r="J7" i="8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N261" i="1"/>
  <c r="O261" i="1" s="1"/>
  <c r="N262" i="1"/>
  <c r="P262" i="1" s="1"/>
  <c r="N263" i="1"/>
  <c r="N264" i="1"/>
  <c r="O264" i="1" s="1"/>
  <c r="N265" i="1"/>
  <c r="O265" i="1" s="1"/>
  <c r="N266" i="1"/>
  <c r="P266" i="1" s="1"/>
  <c r="N267" i="1"/>
  <c r="O267" i="1" s="1"/>
  <c r="N268" i="1"/>
  <c r="P268" i="1" s="1"/>
  <c r="N269" i="1"/>
  <c r="O269" i="1" s="1"/>
  <c r="N270" i="1"/>
  <c r="P270" i="1" s="1"/>
  <c r="N271" i="1"/>
  <c r="N272" i="1"/>
  <c r="O272" i="1" s="1"/>
  <c r="N273" i="1"/>
  <c r="O273" i="1" s="1"/>
  <c r="N274" i="1"/>
  <c r="O274" i="1" s="1"/>
  <c r="N275" i="1"/>
  <c r="O275" i="1" s="1"/>
  <c r="N276" i="1"/>
  <c r="N277" i="1"/>
  <c r="O277" i="1" s="1"/>
  <c r="N278" i="1"/>
  <c r="P278" i="1" s="1"/>
  <c r="N279" i="1"/>
  <c r="N280" i="1"/>
  <c r="P280" i="1" s="1"/>
  <c r="N281" i="1"/>
  <c r="O281" i="1" s="1"/>
  <c r="N282" i="1"/>
  <c r="O282" i="1" s="1"/>
  <c r="N283" i="1"/>
  <c r="P283" i="1" s="1"/>
  <c r="N284" i="1"/>
  <c r="P284" i="1" s="1"/>
  <c r="N285" i="1"/>
  <c r="P285" i="1" s="1"/>
  <c r="N286" i="1"/>
  <c r="P286" i="1" s="1"/>
  <c r="N287" i="1"/>
  <c r="N288" i="1"/>
  <c r="O288" i="1" s="1"/>
  <c r="N289" i="1"/>
  <c r="O289" i="1" s="1"/>
  <c r="N290" i="1"/>
  <c r="O290" i="1" s="1"/>
  <c r="N291" i="1"/>
  <c r="P291" i="1" s="1"/>
  <c r="N292" i="1"/>
  <c r="O292" i="1" s="1"/>
  <c r="N293" i="1"/>
  <c r="P293" i="1" s="1"/>
  <c r="N294" i="1"/>
  <c r="P294" i="1" s="1"/>
  <c r="N295" i="1"/>
  <c r="N296" i="1"/>
  <c r="P296" i="1" s="1"/>
  <c r="N297" i="1"/>
  <c r="O297" i="1" s="1"/>
  <c r="N298" i="1"/>
  <c r="P298" i="1" s="1"/>
  <c r="N299" i="1"/>
  <c r="O299" i="1" s="1"/>
  <c r="N300" i="1"/>
  <c r="P300" i="1" s="1"/>
  <c r="N301" i="1"/>
  <c r="O301" i="1" s="1"/>
  <c r="N302" i="1"/>
  <c r="P302" i="1" s="1"/>
  <c r="N303" i="1"/>
  <c r="N304" i="1"/>
  <c r="P304" i="1" s="1"/>
  <c r="N305" i="1"/>
  <c r="O305" i="1" s="1"/>
  <c r="N306" i="1"/>
  <c r="O306" i="1" s="1"/>
  <c r="N307" i="1"/>
  <c r="O307" i="1" s="1"/>
  <c r="N308" i="1"/>
  <c r="O308" i="1" s="1"/>
  <c r="N309" i="1"/>
  <c r="O309" i="1" s="1"/>
  <c r="N310" i="1"/>
  <c r="P310" i="1" s="1"/>
  <c r="N311" i="1"/>
  <c r="N312" i="1"/>
  <c r="O312" i="1" s="1"/>
  <c r="N313" i="1"/>
  <c r="O313" i="1" s="1"/>
  <c r="N314" i="1"/>
  <c r="P314" i="1" s="1"/>
  <c r="N315" i="1"/>
  <c r="P315" i="1" s="1"/>
  <c r="N316" i="1"/>
  <c r="O316" i="1" s="1"/>
  <c r="N317" i="1"/>
  <c r="P317" i="1" s="1"/>
  <c r="N318" i="1"/>
  <c r="P318" i="1" s="1"/>
  <c r="N319" i="1"/>
  <c r="N320" i="1"/>
  <c r="O320" i="1" s="1"/>
  <c r="N321" i="1"/>
  <c r="O321" i="1" s="1"/>
  <c r="N322" i="1"/>
  <c r="O322" i="1" s="1"/>
  <c r="N323" i="1"/>
  <c r="O323" i="1" s="1"/>
  <c r="N324" i="1"/>
  <c r="O324" i="1" s="1"/>
  <c r="N325" i="1"/>
  <c r="O325" i="1" s="1"/>
  <c r="N326" i="1"/>
  <c r="P326" i="1" s="1"/>
  <c r="N327" i="1"/>
  <c r="K260" i="1"/>
  <c r="N260" i="1"/>
  <c r="O260" i="1" s="1"/>
  <c r="K8" i="8"/>
  <c r="X649" i="7"/>
  <c r="W649" i="7"/>
  <c r="V649" i="7"/>
  <c r="X648" i="7"/>
  <c r="W648" i="7"/>
  <c r="V648" i="7"/>
  <c r="X647" i="7"/>
  <c r="W647" i="7"/>
  <c r="V647" i="7"/>
  <c r="X646" i="7"/>
  <c r="W646" i="7"/>
  <c r="V646" i="7"/>
  <c r="X645" i="7"/>
  <c r="W645" i="7"/>
  <c r="V645" i="7"/>
  <c r="X644" i="7"/>
  <c r="W644" i="7"/>
  <c r="V644" i="7"/>
  <c r="X643" i="7"/>
  <c r="W643" i="7"/>
  <c r="V643" i="7"/>
  <c r="X642" i="7"/>
  <c r="W642" i="7"/>
  <c r="V642" i="7"/>
  <c r="X641" i="7"/>
  <c r="W641" i="7"/>
  <c r="V641" i="7"/>
  <c r="X640" i="7"/>
  <c r="W640" i="7"/>
  <c r="V640" i="7"/>
  <c r="X639" i="7"/>
  <c r="W639" i="7"/>
  <c r="V639" i="7"/>
  <c r="X638" i="7"/>
  <c r="W638" i="7"/>
  <c r="V638" i="7"/>
  <c r="X637" i="7"/>
  <c r="W637" i="7"/>
  <c r="V637" i="7"/>
  <c r="X636" i="7"/>
  <c r="W636" i="7"/>
  <c r="V636" i="7"/>
  <c r="X635" i="7"/>
  <c r="W635" i="7"/>
  <c r="V635" i="7"/>
  <c r="X634" i="7"/>
  <c r="W634" i="7"/>
  <c r="V634" i="7"/>
  <c r="X633" i="7"/>
  <c r="W633" i="7"/>
  <c r="V633" i="7"/>
  <c r="X632" i="7"/>
  <c r="W632" i="7"/>
  <c r="V632" i="7"/>
  <c r="X631" i="7"/>
  <c r="W631" i="7"/>
  <c r="V631" i="7"/>
  <c r="X630" i="7"/>
  <c r="W630" i="7"/>
  <c r="V630" i="7"/>
  <c r="X629" i="7"/>
  <c r="W629" i="7"/>
  <c r="V629" i="7"/>
  <c r="X628" i="7"/>
  <c r="W628" i="7"/>
  <c r="V628" i="7"/>
  <c r="X627" i="7"/>
  <c r="W627" i="7"/>
  <c r="V627" i="7"/>
  <c r="X626" i="7"/>
  <c r="W626" i="7"/>
  <c r="V626" i="7"/>
  <c r="X625" i="7"/>
  <c r="W625" i="7"/>
  <c r="V625" i="7"/>
  <c r="X624" i="7"/>
  <c r="W624" i="7"/>
  <c r="V624" i="7"/>
  <c r="X623" i="7"/>
  <c r="W623" i="7"/>
  <c r="V623" i="7"/>
  <c r="X622" i="7"/>
  <c r="W622" i="7"/>
  <c r="V622" i="7"/>
  <c r="X621" i="7"/>
  <c r="W621" i="7"/>
  <c r="V621" i="7"/>
  <c r="X620" i="7"/>
  <c r="W620" i="7"/>
  <c r="V620" i="7"/>
  <c r="X619" i="7"/>
  <c r="W619" i="7"/>
  <c r="V619" i="7"/>
  <c r="X618" i="7"/>
  <c r="W618" i="7"/>
  <c r="V618" i="7"/>
  <c r="X617" i="7"/>
  <c r="W617" i="7"/>
  <c r="V617" i="7"/>
  <c r="X616" i="7"/>
  <c r="W616" i="7"/>
  <c r="V616" i="7"/>
  <c r="X615" i="7"/>
  <c r="W615" i="7"/>
  <c r="V615" i="7"/>
  <c r="X614" i="7"/>
  <c r="W614" i="7"/>
  <c r="V614" i="7"/>
  <c r="X613" i="7"/>
  <c r="W613" i="7"/>
  <c r="V613" i="7"/>
  <c r="X612" i="7"/>
  <c r="W612" i="7"/>
  <c r="V612" i="7"/>
  <c r="X611" i="7"/>
  <c r="W611" i="7"/>
  <c r="V611" i="7"/>
  <c r="X610" i="7"/>
  <c r="W610" i="7"/>
  <c r="V610" i="7"/>
  <c r="X609" i="7"/>
  <c r="W609" i="7"/>
  <c r="V609" i="7"/>
  <c r="X608" i="7"/>
  <c r="W608" i="7"/>
  <c r="V608" i="7"/>
  <c r="X607" i="7"/>
  <c r="W607" i="7"/>
  <c r="V607" i="7"/>
  <c r="X606" i="7"/>
  <c r="W606" i="7"/>
  <c r="V606" i="7"/>
  <c r="X605" i="7"/>
  <c r="W605" i="7"/>
  <c r="V605" i="7"/>
  <c r="X604" i="7"/>
  <c r="W604" i="7"/>
  <c r="V604" i="7"/>
  <c r="X603" i="7"/>
  <c r="W603" i="7"/>
  <c r="V603" i="7"/>
  <c r="X602" i="7"/>
  <c r="W602" i="7"/>
  <c r="V602" i="7"/>
  <c r="X601" i="7"/>
  <c r="W601" i="7"/>
  <c r="V601" i="7"/>
  <c r="X600" i="7"/>
  <c r="W600" i="7"/>
  <c r="V600" i="7"/>
  <c r="X599" i="7"/>
  <c r="W599" i="7"/>
  <c r="V599" i="7"/>
  <c r="X598" i="7"/>
  <c r="W598" i="7"/>
  <c r="V598" i="7"/>
  <c r="X597" i="7"/>
  <c r="W597" i="7"/>
  <c r="V597" i="7"/>
  <c r="X596" i="7"/>
  <c r="W596" i="7"/>
  <c r="V596" i="7"/>
  <c r="X595" i="7"/>
  <c r="W595" i="7"/>
  <c r="V595" i="7"/>
  <c r="X594" i="7"/>
  <c r="W594" i="7"/>
  <c r="V594" i="7"/>
  <c r="X593" i="7"/>
  <c r="W593" i="7"/>
  <c r="V593" i="7"/>
  <c r="X592" i="7"/>
  <c r="W592" i="7"/>
  <c r="V592" i="7"/>
  <c r="X591" i="7"/>
  <c r="W591" i="7"/>
  <c r="V591" i="7"/>
  <c r="X590" i="7"/>
  <c r="W590" i="7"/>
  <c r="V590" i="7"/>
  <c r="X589" i="7"/>
  <c r="W589" i="7"/>
  <c r="V589" i="7"/>
  <c r="X588" i="7"/>
  <c r="W588" i="7"/>
  <c r="V588" i="7"/>
  <c r="X587" i="7"/>
  <c r="W587" i="7"/>
  <c r="V587" i="7"/>
  <c r="X586" i="7"/>
  <c r="W586" i="7"/>
  <c r="V586" i="7"/>
  <c r="X585" i="7"/>
  <c r="W585" i="7"/>
  <c r="V585" i="7"/>
  <c r="X584" i="7"/>
  <c r="W584" i="7"/>
  <c r="V584" i="7"/>
  <c r="X583" i="7"/>
  <c r="W583" i="7"/>
  <c r="V583" i="7"/>
  <c r="X582" i="7"/>
  <c r="W582" i="7"/>
  <c r="V582" i="7"/>
  <c r="X581" i="7"/>
  <c r="W581" i="7"/>
  <c r="V581" i="7"/>
  <c r="X580" i="7"/>
  <c r="W580" i="7"/>
  <c r="V580" i="7"/>
  <c r="X579" i="7"/>
  <c r="W579" i="7"/>
  <c r="V579" i="7"/>
  <c r="X578" i="7"/>
  <c r="W578" i="7"/>
  <c r="V578" i="7"/>
  <c r="X577" i="7"/>
  <c r="W577" i="7"/>
  <c r="V577" i="7"/>
  <c r="X576" i="7"/>
  <c r="W576" i="7"/>
  <c r="V576" i="7"/>
  <c r="X575" i="7"/>
  <c r="W575" i="7"/>
  <c r="V575" i="7"/>
  <c r="X574" i="7"/>
  <c r="W574" i="7"/>
  <c r="V574" i="7"/>
  <c r="X573" i="7"/>
  <c r="W573" i="7"/>
  <c r="V573" i="7"/>
  <c r="X572" i="7"/>
  <c r="W572" i="7"/>
  <c r="V572" i="7"/>
  <c r="X571" i="7"/>
  <c r="W571" i="7"/>
  <c r="V571" i="7"/>
  <c r="X570" i="7"/>
  <c r="W570" i="7"/>
  <c r="V570" i="7"/>
  <c r="X569" i="7"/>
  <c r="W569" i="7"/>
  <c r="V569" i="7"/>
  <c r="X568" i="7"/>
  <c r="W568" i="7"/>
  <c r="V568" i="7"/>
  <c r="X567" i="7"/>
  <c r="W567" i="7"/>
  <c r="V567" i="7"/>
  <c r="X566" i="7"/>
  <c r="W566" i="7"/>
  <c r="V566" i="7"/>
  <c r="X565" i="7"/>
  <c r="W565" i="7"/>
  <c r="V565" i="7"/>
  <c r="X564" i="7"/>
  <c r="W564" i="7"/>
  <c r="V564" i="7"/>
  <c r="X563" i="7"/>
  <c r="W563" i="7"/>
  <c r="V563" i="7"/>
  <c r="X562" i="7"/>
  <c r="W562" i="7"/>
  <c r="V562" i="7"/>
  <c r="X561" i="7"/>
  <c r="W561" i="7"/>
  <c r="V561" i="7"/>
  <c r="X560" i="7"/>
  <c r="W560" i="7"/>
  <c r="V560" i="7"/>
  <c r="X559" i="7"/>
  <c r="W559" i="7"/>
  <c r="V559" i="7"/>
  <c r="X558" i="7"/>
  <c r="W558" i="7"/>
  <c r="V558" i="7"/>
  <c r="X557" i="7"/>
  <c r="W557" i="7"/>
  <c r="V557" i="7"/>
  <c r="X556" i="7"/>
  <c r="W556" i="7"/>
  <c r="V556" i="7"/>
  <c r="X555" i="7"/>
  <c r="W555" i="7"/>
  <c r="V555" i="7"/>
  <c r="X554" i="7"/>
  <c r="W554" i="7"/>
  <c r="V554" i="7"/>
  <c r="X553" i="7"/>
  <c r="W553" i="7"/>
  <c r="V553" i="7"/>
  <c r="X552" i="7"/>
  <c r="W552" i="7"/>
  <c r="V552" i="7"/>
  <c r="X551" i="7"/>
  <c r="W551" i="7"/>
  <c r="V551" i="7"/>
  <c r="X550" i="7"/>
  <c r="W550" i="7"/>
  <c r="V550" i="7"/>
  <c r="X549" i="7"/>
  <c r="W549" i="7"/>
  <c r="V549" i="7"/>
  <c r="X548" i="7"/>
  <c r="W548" i="7"/>
  <c r="V548" i="7"/>
  <c r="X547" i="7"/>
  <c r="W547" i="7"/>
  <c r="V547" i="7"/>
  <c r="X546" i="7"/>
  <c r="W546" i="7"/>
  <c r="V546" i="7"/>
  <c r="X545" i="7"/>
  <c r="W545" i="7"/>
  <c r="V545" i="7"/>
  <c r="X544" i="7"/>
  <c r="W544" i="7"/>
  <c r="V544" i="7"/>
  <c r="X543" i="7"/>
  <c r="W543" i="7"/>
  <c r="V543" i="7"/>
  <c r="X542" i="7"/>
  <c r="W542" i="7"/>
  <c r="V542" i="7"/>
  <c r="X541" i="7"/>
  <c r="W541" i="7"/>
  <c r="V541" i="7"/>
  <c r="X540" i="7"/>
  <c r="W540" i="7"/>
  <c r="V540" i="7"/>
  <c r="X539" i="7"/>
  <c r="W539" i="7"/>
  <c r="V539" i="7"/>
  <c r="X538" i="7"/>
  <c r="W538" i="7"/>
  <c r="V538" i="7"/>
  <c r="X537" i="7"/>
  <c r="W537" i="7"/>
  <c r="V537" i="7"/>
  <c r="X536" i="7"/>
  <c r="W536" i="7"/>
  <c r="V536" i="7"/>
  <c r="X535" i="7"/>
  <c r="W535" i="7"/>
  <c r="V535" i="7"/>
  <c r="X534" i="7"/>
  <c r="W534" i="7"/>
  <c r="V534" i="7"/>
  <c r="X533" i="7"/>
  <c r="W533" i="7"/>
  <c r="V533" i="7"/>
  <c r="X532" i="7"/>
  <c r="W532" i="7"/>
  <c r="V532" i="7"/>
  <c r="X531" i="7"/>
  <c r="W531" i="7"/>
  <c r="V531" i="7"/>
  <c r="X530" i="7"/>
  <c r="W530" i="7"/>
  <c r="V530" i="7"/>
  <c r="X529" i="7"/>
  <c r="W529" i="7"/>
  <c r="V529" i="7"/>
  <c r="X528" i="7"/>
  <c r="W528" i="7"/>
  <c r="V528" i="7"/>
  <c r="X527" i="7"/>
  <c r="W527" i="7"/>
  <c r="V527" i="7"/>
  <c r="X526" i="7"/>
  <c r="W526" i="7"/>
  <c r="V526" i="7"/>
  <c r="X525" i="7"/>
  <c r="W525" i="7"/>
  <c r="V525" i="7"/>
  <c r="X524" i="7"/>
  <c r="W524" i="7"/>
  <c r="V524" i="7"/>
  <c r="X523" i="7"/>
  <c r="W523" i="7"/>
  <c r="V523" i="7"/>
  <c r="X522" i="7"/>
  <c r="W522" i="7"/>
  <c r="V522" i="7"/>
  <c r="X521" i="7"/>
  <c r="W521" i="7"/>
  <c r="V521" i="7"/>
  <c r="X520" i="7"/>
  <c r="W520" i="7"/>
  <c r="V520" i="7"/>
  <c r="X519" i="7"/>
  <c r="W519" i="7"/>
  <c r="V519" i="7"/>
  <c r="X518" i="7"/>
  <c r="W518" i="7"/>
  <c r="V518" i="7"/>
  <c r="X517" i="7"/>
  <c r="W517" i="7"/>
  <c r="V517" i="7"/>
  <c r="X516" i="7"/>
  <c r="W516" i="7"/>
  <c r="V516" i="7"/>
  <c r="X515" i="7"/>
  <c r="W515" i="7"/>
  <c r="V515" i="7"/>
  <c r="X514" i="7"/>
  <c r="W514" i="7"/>
  <c r="V514" i="7"/>
  <c r="X513" i="7"/>
  <c r="W513" i="7"/>
  <c r="V513" i="7"/>
  <c r="X512" i="7"/>
  <c r="W512" i="7"/>
  <c r="V512" i="7"/>
  <c r="X511" i="7"/>
  <c r="W511" i="7"/>
  <c r="V511" i="7"/>
  <c r="X510" i="7"/>
  <c r="W510" i="7"/>
  <c r="V510" i="7"/>
  <c r="X509" i="7"/>
  <c r="W509" i="7"/>
  <c r="V509" i="7"/>
  <c r="X508" i="7"/>
  <c r="W508" i="7"/>
  <c r="V508" i="7"/>
  <c r="X507" i="7"/>
  <c r="W507" i="7"/>
  <c r="V507" i="7"/>
  <c r="X506" i="7"/>
  <c r="W506" i="7"/>
  <c r="V506" i="7"/>
  <c r="X505" i="7"/>
  <c r="W505" i="7"/>
  <c r="V505" i="7"/>
  <c r="X504" i="7"/>
  <c r="W504" i="7"/>
  <c r="V504" i="7"/>
  <c r="X503" i="7"/>
  <c r="W503" i="7"/>
  <c r="V503" i="7"/>
  <c r="X502" i="7"/>
  <c r="W502" i="7"/>
  <c r="V502" i="7"/>
  <c r="X501" i="7"/>
  <c r="W501" i="7"/>
  <c r="V501" i="7"/>
  <c r="X500" i="7"/>
  <c r="W500" i="7"/>
  <c r="V500" i="7"/>
  <c r="X499" i="7"/>
  <c r="W499" i="7"/>
  <c r="V499" i="7"/>
  <c r="X498" i="7"/>
  <c r="W498" i="7"/>
  <c r="V498" i="7"/>
  <c r="X497" i="7"/>
  <c r="W497" i="7"/>
  <c r="V497" i="7"/>
  <c r="X496" i="7"/>
  <c r="W496" i="7"/>
  <c r="V496" i="7"/>
  <c r="X495" i="7"/>
  <c r="W495" i="7"/>
  <c r="V495" i="7"/>
  <c r="X494" i="7"/>
  <c r="W494" i="7"/>
  <c r="V494" i="7"/>
  <c r="X493" i="7"/>
  <c r="W493" i="7"/>
  <c r="V493" i="7"/>
  <c r="X492" i="7"/>
  <c r="W492" i="7"/>
  <c r="V492" i="7"/>
  <c r="X491" i="7"/>
  <c r="W491" i="7"/>
  <c r="V491" i="7"/>
  <c r="X490" i="7"/>
  <c r="W490" i="7"/>
  <c r="V490" i="7"/>
  <c r="X489" i="7"/>
  <c r="W489" i="7"/>
  <c r="V489" i="7"/>
  <c r="X488" i="7"/>
  <c r="W488" i="7"/>
  <c r="V488" i="7"/>
  <c r="X487" i="7"/>
  <c r="W487" i="7"/>
  <c r="V487" i="7"/>
  <c r="X486" i="7"/>
  <c r="W486" i="7"/>
  <c r="V486" i="7"/>
  <c r="X485" i="7"/>
  <c r="W485" i="7"/>
  <c r="V485" i="7"/>
  <c r="X484" i="7"/>
  <c r="W484" i="7"/>
  <c r="V484" i="7"/>
  <c r="X483" i="7"/>
  <c r="W483" i="7"/>
  <c r="V483" i="7"/>
  <c r="X482" i="7"/>
  <c r="W482" i="7"/>
  <c r="V482" i="7"/>
  <c r="X481" i="7"/>
  <c r="W481" i="7"/>
  <c r="V481" i="7"/>
  <c r="X480" i="7"/>
  <c r="W480" i="7"/>
  <c r="V480" i="7"/>
  <c r="X479" i="7"/>
  <c r="W479" i="7"/>
  <c r="V479" i="7"/>
  <c r="X478" i="7"/>
  <c r="W478" i="7"/>
  <c r="V478" i="7"/>
  <c r="X477" i="7"/>
  <c r="W477" i="7"/>
  <c r="V477" i="7"/>
  <c r="X476" i="7"/>
  <c r="W476" i="7"/>
  <c r="V476" i="7"/>
  <c r="X475" i="7"/>
  <c r="W475" i="7"/>
  <c r="V475" i="7"/>
  <c r="X474" i="7"/>
  <c r="W474" i="7"/>
  <c r="V474" i="7"/>
  <c r="X473" i="7"/>
  <c r="W473" i="7"/>
  <c r="V473" i="7"/>
  <c r="X472" i="7"/>
  <c r="W472" i="7"/>
  <c r="V472" i="7"/>
  <c r="X471" i="7"/>
  <c r="W471" i="7"/>
  <c r="V471" i="7"/>
  <c r="X470" i="7"/>
  <c r="W470" i="7"/>
  <c r="V470" i="7"/>
  <c r="X469" i="7"/>
  <c r="W469" i="7"/>
  <c r="V469" i="7"/>
  <c r="X468" i="7"/>
  <c r="W468" i="7"/>
  <c r="V468" i="7"/>
  <c r="X467" i="7"/>
  <c r="W467" i="7"/>
  <c r="V467" i="7"/>
  <c r="X466" i="7"/>
  <c r="W466" i="7"/>
  <c r="V466" i="7"/>
  <c r="X465" i="7"/>
  <c r="W465" i="7"/>
  <c r="V465" i="7"/>
  <c r="X464" i="7"/>
  <c r="W464" i="7"/>
  <c r="V464" i="7"/>
  <c r="X463" i="7"/>
  <c r="W463" i="7"/>
  <c r="V463" i="7"/>
  <c r="X462" i="7"/>
  <c r="W462" i="7"/>
  <c r="V462" i="7"/>
  <c r="X461" i="7"/>
  <c r="W461" i="7"/>
  <c r="V461" i="7"/>
  <c r="X460" i="7"/>
  <c r="W460" i="7"/>
  <c r="V460" i="7"/>
  <c r="X459" i="7"/>
  <c r="W459" i="7"/>
  <c r="V459" i="7"/>
  <c r="X458" i="7"/>
  <c r="W458" i="7"/>
  <c r="V458" i="7"/>
  <c r="X457" i="7"/>
  <c r="W457" i="7"/>
  <c r="V457" i="7"/>
  <c r="X456" i="7"/>
  <c r="W456" i="7"/>
  <c r="V456" i="7"/>
  <c r="X455" i="7"/>
  <c r="W455" i="7"/>
  <c r="V455" i="7"/>
  <c r="X454" i="7"/>
  <c r="W454" i="7"/>
  <c r="V454" i="7"/>
  <c r="X453" i="7"/>
  <c r="W453" i="7"/>
  <c r="V453" i="7"/>
  <c r="X452" i="7"/>
  <c r="W452" i="7"/>
  <c r="V452" i="7"/>
  <c r="X451" i="7"/>
  <c r="W451" i="7"/>
  <c r="V451" i="7"/>
  <c r="X450" i="7"/>
  <c r="W450" i="7"/>
  <c r="V450" i="7"/>
  <c r="X449" i="7"/>
  <c r="W449" i="7"/>
  <c r="V449" i="7"/>
  <c r="X448" i="7"/>
  <c r="W448" i="7"/>
  <c r="V448" i="7"/>
  <c r="X447" i="7"/>
  <c r="W447" i="7"/>
  <c r="V447" i="7"/>
  <c r="X446" i="7"/>
  <c r="W446" i="7"/>
  <c r="V446" i="7"/>
  <c r="X445" i="7"/>
  <c r="W445" i="7"/>
  <c r="V445" i="7"/>
  <c r="X444" i="7"/>
  <c r="W444" i="7"/>
  <c r="V444" i="7"/>
  <c r="X443" i="7"/>
  <c r="W443" i="7"/>
  <c r="V443" i="7"/>
  <c r="X442" i="7"/>
  <c r="W442" i="7"/>
  <c r="V442" i="7"/>
  <c r="X441" i="7"/>
  <c r="W441" i="7"/>
  <c r="V441" i="7"/>
  <c r="X440" i="7"/>
  <c r="W440" i="7"/>
  <c r="V440" i="7"/>
  <c r="X439" i="7"/>
  <c r="W439" i="7"/>
  <c r="V439" i="7"/>
  <c r="X438" i="7"/>
  <c r="W438" i="7"/>
  <c r="V438" i="7"/>
  <c r="X437" i="7"/>
  <c r="W437" i="7"/>
  <c r="V437" i="7"/>
  <c r="X436" i="7"/>
  <c r="W436" i="7"/>
  <c r="V436" i="7"/>
  <c r="X435" i="7"/>
  <c r="W435" i="7"/>
  <c r="V435" i="7"/>
  <c r="X434" i="7"/>
  <c r="W434" i="7"/>
  <c r="V434" i="7"/>
  <c r="X433" i="7"/>
  <c r="W433" i="7"/>
  <c r="V433" i="7"/>
  <c r="X432" i="7"/>
  <c r="W432" i="7"/>
  <c r="V432" i="7"/>
  <c r="X431" i="7"/>
  <c r="W431" i="7"/>
  <c r="V431" i="7"/>
  <c r="X430" i="7"/>
  <c r="W430" i="7"/>
  <c r="V430" i="7"/>
  <c r="X429" i="7"/>
  <c r="W429" i="7"/>
  <c r="V429" i="7"/>
  <c r="X428" i="7"/>
  <c r="W428" i="7"/>
  <c r="V428" i="7"/>
  <c r="X427" i="7"/>
  <c r="W427" i="7"/>
  <c r="V427" i="7"/>
  <c r="X426" i="7"/>
  <c r="W426" i="7"/>
  <c r="V426" i="7"/>
  <c r="X425" i="7"/>
  <c r="W425" i="7"/>
  <c r="V425" i="7"/>
  <c r="X424" i="7"/>
  <c r="W424" i="7"/>
  <c r="V424" i="7"/>
  <c r="X423" i="7"/>
  <c r="W423" i="7"/>
  <c r="V423" i="7"/>
  <c r="X422" i="7"/>
  <c r="W422" i="7"/>
  <c r="V422" i="7"/>
  <c r="X421" i="7"/>
  <c r="W421" i="7"/>
  <c r="V421" i="7"/>
  <c r="X420" i="7"/>
  <c r="W420" i="7"/>
  <c r="V420" i="7"/>
  <c r="X419" i="7"/>
  <c r="W419" i="7"/>
  <c r="V419" i="7"/>
  <c r="X418" i="7"/>
  <c r="W418" i="7"/>
  <c r="V418" i="7"/>
  <c r="X417" i="7"/>
  <c r="W417" i="7"/>
  <c r="V417" i="7"/>
  <c r="X416" i="7"/>
  <c r="W416" i="7"/>
  <c r="V416" i="7"/>
  <c r="X415" i="7"/>
  <c r="W415" i="7"/>
  <c r="V415" i="7"/>
  <c r="X414" i="7"/>
  <c r="W414" i="7"/>
  <c r="V414" i="7"/>
  <c r="X413" i="7"/>
  <c r="W413" i="7"/>
  <c r="V413" i="7"/>
  <c r="X412" i="7"/>
  <c r="W412" i="7"/>
  <c r="V412" i="7"/>
  <c r="X411" i="7"/>
  <c r="W411" i="7"/>
  <c r="V411" i="7"/>
  <c r="X410" i="7"/>
  <c r="W410" i="7"/>
  <c r="V410" i="7"/>
  <c r="X409" i="7"/>
  <c r="W409" i="7"/>
  <c r="V409" i="7"/>
  <c r="X408" i="7"/>
  <c r="W408" i="7"/>
  <c r="V408" i="7"/>
  <c r="X407" i="7"/>
  <c r="W407" i="7"/>
  <c r="V407" i="7"/>
  <c r="X406" i="7"/>
  <c r="W406" i="7"/>
  <c r="V406" i="7"/>
  <c r="X405" i="7"/>
  <c r="W405" i="7"/>
  <c r="V405" i="7"/>
  <c r="X404" i="7"/>
  <c r="W404" i="7"/>
  <c r="V404" i="7"/>
  <c r="X403" i="7"/>
  <c r="W403" i="7"/>
  <c r="V403" i="7"/>
  <c r="X402" i="7"/>
  <c r="W402" i="7"/>
  <c r="V402" i="7"/>
  <c r="X401" i="7"/>
  <c r="W401" i="7"/>
  <c r="V401" i="7"/>
  <c r="X400" i="7"/>
  <c r="W400" i="7"/>
  <c r="V400" i="7"/>
  <c r="X399" i="7"/>
  <c r="W399" i="7"/>
  <c r="V399" i="7"/>
  <c r="X398" i="7"/>
  <c r="W398" i="7"/>
  <c r="V398" i="7"/>
  <c r="X397" i="7"/>
  <c r="W397" i="7"/>
  <c r="V397" i="7"/>
  <c r="X396" i="7"/>
  <c r="W396" i="7"/>
  <c r="V396" i="7"/>
  <c r="X395" i="7"/>
  <c r="W395" i="7"/>
  <c r="V395" i="7"/>
  <c r="X394" i="7"/>
  <c r="W394" i="7"/>
  <c r="V394" i="7"/>
  <c r="X393" i="7"/>
  <c r="W393" i="7"/>
  <c r="V393" i="7"/>
  <c r="X392" i="7"/>
  <c r="W392" i="7"/>
  <c r="V392" i="7"/>
  <c r="X391" i="7"/>
  <c r="W391" i="7"/>
  <c r="V391" i="7"/>
  <c r="X390" i="7"/>
  <c r="W390" i="7"/>
  <c r="V390" i="7"/>
  <c r="X389" i="7"/>
  <c r="W389" i="7"/>
  <c r="V389" i="7"/>
  <c r="X388" i="7"/>
  <c r="W388" i="7"/>
  <c r="V388" i="7"/>
  <c r="X387" i="7"/>
  <c r="W387" i="7"/>
  <c r="V387" i="7"/>
  <c r="X386" i="7"/>
  <c r="W386" i="7"/>
  <c r="V386" i="7"/>
  <c r="X385" i="7"/>
  <c r="W385" i="7"/>
  <c r="V385" i="7"/>
  <c r="X384" i="7"/>
  <c r="W384" i="7"/>
  <c r="V384" i="7"/>
  <c r="X383" i="7"/>
  <c r="W383" i="7"/>
  <c r="V383" i="7"/>
  <c r="X382" i="7"/>
  <c r="W382" i="7"/>
  <c r="V382" i="7"/>
  <c r="X381" i="7"/>
  <c r="W381" i="7"/>
  <c r="V381" i="7"/>
  <c r="X380" i="7"/>
  <c r="W380" i="7"/>
  <c r="V380" i="7"/>
  <c r="X379" i="7"/>
  <c r="W379" i="7"/>
  <c r="V379" i="7"/>
  <c r="X378" i="7"/>
  <c r="W378" i="7"/>
  <c r="V378" i="7"/>
  <c r="X377" i="7"/>
  <c r="W377" i="7"/>
  <c r="V377" i="7"/>
  <c r="X376" i="7"/>
  <c r="W376" i="7"/>
  <c r="V376" i="7"/>
  <c r="X375" i="7"/>
  <c r="W375" i="7"/>
  <c r="V375" i="7"/>
  <c r="X374" i="7"/>
  <c r="W374" i="7"/>
  <c r="V374" i="7"/>
  <c r="X373" i="7"/>
  <c r="W373" i="7"/>
  <c r="V373" i="7"/>
  <c r="X372" i="7"/>
  <c r="W372" i="7"/>
  <c r="V372" i="7"/>
  <c r="X371" i="7"/>
  <c r="W371" i="7"/>
  <c r="V371" i="7"/>
  <c r="X370" i="7"/>
  <c r="W370" i="7"/>
  <c r="V370" i="7"/>
  <c r="X369" i="7"/>
  <c r="W369" i="7"/>
  <c r="V369" i="7"/>
  <c r="X368" i="7"/>
  <c r="W368" i="7"/>
  <c r="V368" i="7"/>
  <c r="X367" i="7"/>
  <c r="W367" i="7"/>
  <c r="V367" i="7"/>
  <c r="X366" i="7"/>
  <c r="W366" i="7"/>
  <c r="V366" i="7"/>
  <c r="X365" i="7"/>
  <c r="W365" i="7"/>
  <c r="V365" i="7"/>
  <c r="X364" i="7"/>
  <c r="W364" i="7"/>
  <c r="V364" i="7"/>
  <c r="X363" i="7"/>
  <c r="W363" i="7"/>
  <c r="V363" i="7"/>
  <c r="X362" i="7"/>
  <c r="W362" i="7"/>
  <c r="V362" i="7"/>
  <c r="X361" i="7"/>
  <c r="W361" i="7"/>
  <c r="V361" i="7"/>
  <c r="X360" i="7"/>
  <c r="W360" i="7"/>
  <c r="V360" i="7"/>
  <c r="X359" i="7"/>
  <c r="W359" i="7"/>
  <c r="V359" i="7"/>
  <c r="X358" i="7"/>
  <c r="W358" i="7"/>
  <c r="V358" i="7"/>
  <c r="X357" i="7"/>
  <c r="W357" i="7"/>
  <c r="V357" i="7"/>
  <c r="X356" i="7"/>
  <c r="W356" i="7"/>
  <c r="V356" i="7"/>
  <c r="X355" i="7"/>
  <c r="W355" i="7"/>
  <c r="V355" i="7"/>
  <c r="X354" i="7"/>
  <c r="W354" i="7"/>
  <c r="V354" i="7"/>
  <c r="X353" i="7"/>
  <c r="W353" i="7"/>
  <c r="V353" i="7"/>
  <c r="X352" i="7"/>
  <c r="W352" i="7"/>
  <c r="V352" i="7"/>
  <c r="X351" i="7"/>
  <c r="W351" i="7"/>
  <c r="V351" i="7"/>
  <c r="X350" i="7"/>
  <c r="W350" i="7"/>
  <c r="V350" i="7"/>
  <c r="X349" i="7"/>
  <c r="W349" i="7"/>
  <c r="V349" i="7"/>
  <c r="X348" i="7"/>
  <c r="W348" i="7"/>
  <c r="V348" i="7"/>
  <c r="X347" i="7"/>
  <c r="W347" i="7"/>
  <c r="V347" i="7"/>
  <c r="X346" i="7"/>
  <c r="W346" i="7"/>
  <c r="V346" i="7"/>
  <c r="X345" i="7"/>
  <c r="W345" i="7"/>
  <c r="V345" i="7"/>
  <c r="X344" i="7"/>
  <c r="W344" i="7"/>
  <c r="V344" i="7"/>
  <c r="X343" i="7"/>
  <c r="W343" i="7"/>
  <c r="V343" i="7"/>
  <c r="X342" i="7"/>
  <c r="W342" i="7"/>
  <c r="V342" i="7"/>
  <c r="X341" i="7"/>
  <c r="W341" i="7"/>
  <c r="V341" i="7"/>
  <c r="X340" i="7"/>
  <c r="W340" i="7"/>
  <c r="V340" i="7"/>
  <c r="X339" i="7"/>
  <c r="W339" i="7"/>
  <c r="V339" i="7"/>
  <c r="X338" i="7"/>
  <c r="W338" i="7"/>
  <c r="V338" i="7"/>
  <c r="X337" i="7"/>
  <c r="W337" i="7"/>
  <c r="V337" i="7"/>
  <c r="X336" i="7"/>
  <c r="W336" i="7"/>
  <c r="V336" i="7"/>
  <c r="X335" i="7"/>
  <c r="W335" i="7"/>
  <c r="V335" i="7"/>
  <c r="X334" i="7"/>
  <c r="W334" i="7"/>
  <c r="V334" i="7"/>
  <c r="X333" i="7"/>
  <c r="W333" i="7"/>
  <c r="V333" i="7"/>
  <c r="X332" i="7"/>
  <c r="W332" i="7"/>
  <c r="V332" i="7"/>
  <c r="X331" i="7"/>
  <c r="W331" i="7"/>
  <c r="V331" i="7"/>
  <c r="X330" i="7"/>
  <c r="W330" i="7"/>
  <c r="V330" i="7"/>
  <c r="X329" i="7"/>
  <c r="W329" i="7"/>
  <c r="V329" i="7"/>
  <c r="X328" i="7"/>
  <c r="P2897" i="1" s="1"/>
  <c r="W328" i="7"/>
  <c r="O3017" i="1" s="1"/>
  <c r="V328" i="7"/>
  <c r="X327" i="7"/>
  <c r="W327" i="7"/>
  <c r="O3016" i="1" s="1"/>
  <c r="V327" i="7"/>
  <c r="X326" i="7"/>
  <c r="W326" i="7"/>
  <c r="O2835" i="1" s="1"/>
  <c r="V326" i="7"/>
  <c r="X325" i="7"/>
  <c r="P2834" i="1" s="1"/>
  <c r="W325" i="7"/>
  <c r="V325" i="7"/>
  <c r="X324" i="7"/>
  <c r="W324" i="7"/>
  <c r="V324" i="7"/>
  <c r="X323" i="7"/>
  <c r="P2892" i="1" s="1"/>
  <c r="W323" i="7"/>
  <c r="V323" i="7"/>
  <c r="X322" i="7"/>
  <c r="P2771" i="1" s="1"/>
  <c r="W322" i="7"/>
  <c r="V322" i="7"/>
  <c r="X321" i="7"/>
  <c r="W321" i="7"/>
  <c r="V321" i="7"/>
  <c r="X320" i="7"/>
  <c r="P3009" i="1" s="1"/>
  <c r="W320" i="7"/>
  <c r="V320" i="7"/>
  <c r="X319" i="7"/>
  <c r="W319" i="7"/>
  <c r="O2888" i="1" s="1"/>
  <c r="V319" i="7"/>
  <c r="X318" i="7"/>
  <c r="W318" i="7"/>
  <c r="O2707" i="1" s="1"/>
  <c r="V318" i="7"/>
  <c r="X317" i="7"/>
  <c r="W317" i="7"/>
  <c r="V317" i="7"/>
  <c r="X316" i="7"/>
  <c r="W316" i="7"/>
  <c r="O2825" i="1" s="1"/>
  <c r="V316" i="7"/>
  <c r="X315" i="7"/>
  <c r="W315" i="7"/>
  <c r="V315" i="7"/>
  <c r="X314" i="7"/>
  <c r="W314" i="7"/>
  <c r="V314" i="7"/>
  <c r="X313" i="7"/>
  <c r="W313" i="7"/>
  <c r="V313" i="7"/>
  <c r="X312" i="7"/>
  <c r="W312" i="7"/>
  <c r="O2881" i="1" s="1"/>
  <c r="V312" i="7"/>
  <c r="X311" i="7"/>
  <c r="W311" i="7"/>
  <c r="V311" i="7"/>
  <c r="X310" i="7"/>
  <c r="W310" i="7"/>
  <c r="O2759" i="1" s="1"/>
  <c r="V310" i="7"/>
  <c r="X309" i="7"/>
  <c r="W309" i="7"/>
  <c r="V309" i="7"/>
  <c r="X308" i="7"/>
  <c r="P2817" i="1" s="1"/>
  <c r="W308" i="7"/>
  <c r="V308" i="7"/>
  <c r="X307" i="7"/>
  <c r="P2996" i="1" s="1"/>
  <c r="W307" i="7"/>
  <c r="O2696" i="1" s="1"/>
  <c r="V307" i="7"/>
  <c r="X306" i="7"/>
  <c r="P2935" i="1" s="1"/>
  <c r="W306" i="7"/>
  <c r="O2935" i="1" s="1"/>
  <c r="V306" i="7"/>
  <c r="X305" i="7"/>
  <c r="W305" i="7"/>
  <c r="V305" i="7"/>
  <c r="X304" i="7"/>
  <c r="P2933" i="1" s="1"/>
  <c r="W304" i="7"/>
  <c r="V304" i="7"/>
  <c r="X303" i="7"/>
  <c r="P2872" i="1" s="1"/>
  <c r="W303" i="7"/>
  <c r="V303" i="7"/>
  <c r="X302" i="7"/>
  <c r="W302" i="7"/>
  <c r="V302" i="7"/>
  <c r="X301" i="7"/>
  <c r="W301" i="7"/>
  <c r="V301" i="7"/>
  <c r="X300" i="7"/>
  <c r="W300" i="7"/>
  <c r="V300" i="7"/>
  <c r="X299" i="7"/>
  <c r="W299" i="7"/>
  <c r="V299" i="7"/>
  <c r="X298" i="7"/>
  <c r="P3047" i="1" s="1"/>
  <c r="W298" i="7"/>
  <c r="V298" i="7"/>
  <c r="X297" i="7"/>
  <c r="W297" i="7"/>
  <c r="V297" i="7"/>
  <c r="X296" i="7"/>
  <c r="P3045" i="1" s="1"/>
  <c r="W296" i="7"/>
  <c r="V296" i="7"/>
  <c r="X295" i="7"/>
  <c r="W295" i="7"/>
  <c r="V295" i="7"/>
  <c r="X294" i="7"/>
  <c r="W294" i="7"/>
  <c r="O2983" i="1" s="1"/>
  <c r="V294" i="7"/>
  <c r="X293" i="7"/>
  <c r="W293" i="7"/>
  <c r="V293" i="7"/>
  <c r="X292" i="7"/>
  <c r="P2981" i="1" s="1"/>
  <c r="W292" i="7"/>
  <c r="V292" i="7"/>
  <c r="X291" i="7"/>
  <c r="P2980" i="1" s="1"/>
  <c r="W291" i="7"/>
  <c r="V291" i="7"/>
  <c r="X290" i="7"/>
  <c r="P2679" i="1" s="1"/>
  <c r="W290" i="7"/>
  <c r="V290" i="7"/>
  <c r="X289" i="7"/>
  <c r="W289" i="7"/>
  <c r="V289" i="7"/>
  <c r="X288" i="7"/>
  <c r="P2677" i="1" s="1"/>
  <c r="W288" i="7"/>
  <c r="O2857" i="1" s="1"/>
  <c r="V288" i="7"/>
  <c r="X287" i="7"/>
  <c r="W287" i="7"/>
  <c r="V287" i="7"/>
  <c r="X286" i="7"/>
  <c r="W286" i="7"/>
  <c r="V286" i="7"/>
  <c r="X285" i="7"/>
  <c r="W285" i="7"/>
  <c r="V285" i="7"/>
  <c r="X284" i="7"/>
  <c r="W284" i="7"/>
  <c r="O2793" i="1" s="1"/>
  <c r="V284" i="7"/>
  <c r="X283" i="7"/>
  <c r="P3032" i="1" s="1"/>
  <c r="W283" i="7"/>
  <c r="V283" i="7"/>
  <c r="X282" i="7"/>
  <c r="W282" i="7"/>
  <c r="O2911" i="1" s="1"/>
  <c r="V282" i="7"/>
  <c r="X281" i="7"/>
  <c r="W281" i="7"/>
  <c r="V281" i="7"/>
  <c r="X280" i="7"/>
  <c r="P2789" i="1" s="1"/>
  <c r="W280" i="7"/>
  <c r="V280" i="7"/>
  <c r="X279" i="7"/>
  <c r="P2788" i="1" s="1"/>
  <c r="W279" i="7"/>
  <c r="V279" i="7"/>
  <c r="X278" i="7"/>
  <c r="W278" i="7"/>
  <c r="O2727" i="1" s="1"/>
  <c r="V278" i="7"/>
  <c r="X277" i="7"/>
  <c r="W277" i="7"/>
  <c r="V277" i="7"/>
  <c r="X276" i="7"/>
  <c r="W276" i="7"/>
  <c r="V276" i="7"/>
  <c r="X275" i="7"/>
  <c r="W275" i="7"/>
  <c r="V275" i="7"/>
  <c r="X274" i="7"/>
  <c r="W274" i="7"/>
  <c r="V274" i="7"/>
  <c r="X273" i="7"/>
  <c r="W273" i="7"/>
  <c r="V273" i="7"/>
  <c r="X272" i="7"/>
  <c r="W272" i="7"/>
  <c r="V272" i="7"/>
  <c r="X271" i="7"/>
  <c r="W271" i="7"/>
  <c r="V271" i="7"/>
  <c r="X270" i="7"/>
  <c r="W270" i="7"/>
  <c r="V270" i="7"/>
  <c r="X269" i="7"/>
  <c r="W269" i="7"/>
  <c r="V269" i="7"/>
  <c r="X268" i="7"/>
  <c r="W268" i="7"/>
  <c r="V268" i="7"/>
  <c r="X267" i="7"/>
  <c r="W267" i="7"/>
  <c r="V267" i="7"/>
  <c r="X266" i="7"/>
  <c r="W266" i="7"/>
  <c r="V266" i="7"/>
  <c r="X265" i="7"/>
  <c r="W265" i="7"/>
  <c r="V265" i="7"/>
  <c r="X264" i="7"/>
  <c r="W264" i="7"/>
  <c r="V264" i="7"/>
  <c r="X263" i="7"/>
  <c r="W263" i="7"/>
  <c r="V263" i="7"/>
  <c r="X262" i="7"/>
  <c r="W262" i="7"/>
  <c r="V262" i="7"/>
  <c r="X261" i="7"/>
  <c r="W261" i="7"/>
  <c r="V261" i="7"/>
  <c r="X260" i="7"/>
  <c r="W260" i="7"/>
  <c r="V260" i="7"/>
  <c r="X259" i="7"/>
  <c r="W259" i="7"/>
  <c r="V259" i="7"/>
  <c r="X258" i="7"/>
  <c r="W258" i="7"/>
  <c r="V258" i="7"/>
  <c r="X257" i="7"/>
  <c r="W257" i="7"/>
  <c r="V257" i="7"/>
  <c r="X256" i="7"/>
  <c r="W256" i="7"/>
  <c r="V256" i="7"/>
  <c r="X255" i="7"/>
  <c r="W255" i="7"/>
  <c r="V255" i="7"/>
  <c r="X254" i="7"/>
  <c r="W254" i="7"/>
  <c r="V254" i="7"/>
  <c r="X253" i="7"/>
  <c r="W253" i="7"/>
  <c r="V253" i="7"/>
  <c r="X252" i="7"/>
  <c r="W252" i="7"/>
  <c r="V252" i="7"/>
  <c r="X251" i="7"/>
  <c r="W251" i="7"/>
  <c r="V251" i="7"/>
  <c r="X250" i="7"/>
  <c r="W250" i="7"/>
  <c r="V250" i="7"/>
  <c r="X249" i="7"/>
  <c r="W249" i="7"/>
  <c r="V249" i="7"/>
  <c r="X248" i="7"/>
  <c r="W248" i="7"/>
  <c r="V248" i="7"/>
  <c r="X247" i="7"/>
  <c r="W247" i="7"/>
  <c r="V247" i="7"/>
  <c r="X246" i="7"/>
  <c r="W246" i="7"/>
  <c r="V246" i="7"/>
  <c r="X245" i="7"/>
  <c r="W245" i="7"/>
  <c r="V245" i="7"/>
  <c r="X244" i="7"/>
  <c r="W244" i="7"/>
  <c r="V244" i="7"/>
  <c r="X243" i="7"/>
  <c r="W243" i="7"/>
  <c r="V243" i="7"/>
  <c r="X242" i="7"/>
  <c r="W242" i="7"/>
  <c r="V242" i="7"/>
  <c r="X241" i="7"/>
  <c r="W241" i="7"/>
  <c r="V241" i="7"/>
  <c r="X240" i="7"/>
  <c r="W240" i="7"/>
  <c r="V240" i="7"/>
  <c r="X239" i="7"/>
  <c r="W239" i="7"/>
  <c r="V239" i="7"/>
  <c r="X238" i="7"/>
  <c r="W238" i="7"/>
  <c r="V238" i="7"/>
  <c r="X237" i="7"/>
  <c r="W237" i="7"/>
  <c r="V237" i="7"/>
  <c r="X236" i="7"/>
  <c r="W236" i="7"/>
  <c r="V236" i="7"/>
  <c r="X235" i="7"/>
  <c r="W235" i="7"/>
  <c r="V235" i="7"/>
  <c r="X234" i="7"/>
  <c r="W234" i="7"/>
  <c r="V234" i="7"/>
  <c r="X233" i="7"/>
  <c r="W233" i="7"/>
  <c r="V233" i="7"/>
  <c r="X232" i="7"/>
  <c r="W232" i="7"/>
  <c r="V232" i="7"/>
  <c r="X231" i="7"/>
  <c r="W231" i="7"/>
  <c r="V231" i="7"/>
  <c r="X230" i="7"/>
  <c r="W230" i="7"/>
  <c r="V230" i="7"/>
  <c r="X229" i="7"/>
  <c r="W229" i="7"/>
  <c r="V229" i="7"/>
  <c r="X228" i="7"/>
  <c r="W228" i="7"/>
  <c r="V228" i="7"/>
  <c r="X227" i="7"/>
  <c r="W227" i="7"/>
  <c r="V227" i="7"/>
  <c r="X226" i="7"/>
  <c r="W226" i="7"/>
  <c r="V226" i="7"/>
  <c r="X225" i="7"/>
  <c r="W225" i="7"/>
  <c r="V225" i="7"/>
  <c r="X224" i="7"/>
  <c r="W224" i="7"/>
  <c r="V224" i="7"/>
  <c r="X223" i="7"/>
  <c r="W223" i="7"/>
  <c r="V223" i="7"/>
  <c r="X222" i="7"/>
  <c r="W222" i="7"/>
  <c r="V222" i="7"/>
  <c r="X221" i="7"/>
  <c r="W221" i="7"/>
  <c r="V221" i="7"/>
  <c r="X220" i="7"/>
  <c r="W220" i="7"/>
  <c r="V220" i="7"/>
  <c r="X219" i="7"/>
  <c r="W219" i="7"/>
  <c r="V219" i="7"/>
  <c r="X218" i="7"/>
  <c r="W218" i="7"/>
  <c r="V218" i="7"/>
  <c r="X217" i="7"/>
  <c r="W217" i="7"/>
  <c r="V217" i="7"/>
  <c r="X216" i="7"/>
  <c r="W216" i="7"/>
  <c r="V216" i="7"/>
  <c r="X215" i="7"/>
  <c r="W215" i="7"/>
  <c r="V215" i="7"/>
  <c r="X214" i="7"/>
  <c r="W214" i="7"/>
  <c r="V214" i="7"/>
  <c r="X213" i="7"/>
  <c r="W213" i="7"/>
  <c r="V213" i="7"/>
  <c r="X212" i="7"/>
  <c r="W212" i="7"/>
  <c r="V212" i="7"/>
  <c r="X211" i="7"/>
  <c r="W211" i="7"/>
  <c r="V211" i="7"/>
  <c r="X210" i="7"/>
  <c r="W210" i="7"/>
  <c r="V210" i="7"/>
  <c r="X209" i="7"/>
  <c r="W209" i="7"/>
  <c r="V209" i="7"/>
  <c r="X208" i="7"/>
  <c r="W208" i="7"/>
  <c r="V208" i="7"/>
  <c r="X207" i="7"/>
  <c r="W207" i="7"/>
  <c r="V207" i="7"/>
  <c r="X206" i="7"/>
  <c r="W206" i="7"/>
  <c r="V206" i="7"/>
  <c r="X205" i="7"/>
  <c r="W205" i="7"/>
  <c r="V205" i="7"/>
  <c r="X204" i="7"/>
  <c r="W204" i="7"/>
  <c r="V204" i="7"/>
  <c r="X203" i="7"/>
  <c r="W203" i="7"/>
  <c r="V203" i="7"/>
  <c r="X202" i="7"/>
  <c r="W202" i="7"/>
  <c r="V202" i="7"/>
  <c r="X201" i="7"/>
  <c r="W201" i="7"/>
  <c r="V201" i="7"/>
  <c r="X200" i="7"/>
  <c r="W200" i="7"/>
  <c r="V200" i="7"/>
  <c r="X199" i="7"/>
  <c r="W199" i="7"/>
  <c r="V199" i="7"/>
  <c r="X198" i="7"/>
  <c r="W198" i="7"/>
  <c r="V198" i="7"/>
  <c r="X197" i="7"/>
  <c r="W197" i="7"/>
  <c r="V197" i="7"/>
  <c r="X196" i="7"/>
  <c r="W196" i="7"/>
  <c r="V196" i="7"/>
  <c r="X195" i="7"/>
  <c r="W195" i="7"/>
  <c r="V195" i="7"/>
  <c r="X194" i="7"/>
  <c r="W194" i="7"/>
  <c r="V194" i="7"/>
  <c r="X193" i="7"/>
  <c r="W193" i="7"/>
  <c r="V193" i="7"/>
  <c r="X192" i="7"/>
  <c r="W192" i="7"/>
  <c r="V192" i="7"/>
  <c r="X191" i="7"/>
  <c r="W191" i="7"/>
  <c r="V191" i="7"/>
  <c r="X190" i="7"/>
  <c r="W190" i="7"/>
  <c r="V190" i="7"/>
  <c r="X189" i="7"/>
  <c r="W189" i="7"/>
  <c r="V189" i="7"/>
  <c r="X188" i="7"/>
  <c r="W188" i="7"/>
  <c r="V188" i="7"/>
  <c r="X187" i="7"/>
  <c r="W187" i="7"/>
  <c r="V187" i="7"/>
  <c r="X186" i="7"/>
  <c r="W186" i="7"/>
  <c r="V186" i="7"/>
  <c r="X185" i="7"/>
  <c r="W185" i="7"/>
  <c r="V185" i="7"/>
  <c r="X184" i="7"/>
  <c r="W184" i="7"/>
  <c r="V184" i="7"/>
  <c r="X183" i="7"/>
  <c r="W183" i="7"/>
  <c r="V183" i="7"/>
  <c r="X182" i="7"/>
  <c r="W182" i="7"/>
  <c r="V182" i="7"/>
  <c r="X181" i="7"/>
  <c r="W181" i="7"/>
  <c r="V181" i="7"/>
  <c r="X180" i="7"/>
  <c r="W180" i="7"/>
  <c r="V180" i="7"/>
  <c r="X179" i="7"/>
  <c r="W179" i="7"/>
  <c r="V179" i="7"/>
  <c r="X178" i="7"/>
  <c r="W178" i="7"/>
  <c r="V178" i="7"/>
  <c r="X177" i="7"/>
  <c r="W177" i="7"/>
  <c r="V177" i="7"/>
  <c r="X176" i="7"/>
  <c r="W176" i="7"/>
  <c r="V176" i="7"/>
  <c r="X175" i="7"/>
  <c r="W175" i="7"/>
  <c r="V175" i="7"/>
  <c r="X174" i="7"/>
  <c r="W174" i="7"/>
  <c r="V174" i="7"/>
  <c r="X173" i="7"/>
  <c r="W173" i="7"/>
  <c r="V173" i="7"/>
  <c r="X172" i="7"/>
  <c r="W172" i="7"/>
  <c r="V172" i="7"/>
  <c r="X171" i="7"/>
  <c r="W171" i="7"/>
  <c r="V171" i="7"/>
  <c r="X170" i="7"/>
  <c r="W170" i="7"/>
  <c r="V170" i="7"/>
  <c r="X169" i="7"/>
  <c r="W169" i="7"/>
  <c r="V169" i="7"/>
  <c r="X168" i="7"/>
  <c r="W168" i="7"/>
  <c r="V168" i="7"/>
  <c r="X167" i="7"/>
  <c r="W167" i="7"/>
  <c r="V167" i="7"/>
  <c r="X166" i="7"/>
  <c r="W166" i="7"/>
  <c r="V166" i="7"/>
  <c r="X165" i="7"/>
  <c r="W165" i="7"/>
  <c r="V165" i="7"/>
  <c r="X164" i="7"/>
  <c r="W164" i="7"/>
  <c r="V164" i="7"/>
  <c r="X163" i="7"/>
  <c r="W163" i="7"/>
  <c r="V163" i="7"/>
  <c r="X162" i="7"/>
  <c r="W162" i="7"/>
  <c r="V162" i="7"/>
  <c r="X161" i="7"/>
  <c r="W161" i="7"/>
  <c r="V161" i="7"/>
  <c r="X160" i="7"/>
  <c r="W160" i="7"/>
  <c r="V160" i="7"/>
  <c r="X159" i="7"/>
  <c r="W159" i="7"/>
  <c r="V159" i="7"/>
  <c r="X158" i="7"/>
  <c r="W158" i="7"/>
  <c r="V158" i="7"/>
  <c r="X157" i="7"/>
  <c r="W157" i="7"/>
  <c r="V157" i="7"/>
  <c r="X156" i="7"/>
  <c r="W156" i="7"/>
  <c r="V156" i="7"/>
  <c r="X155" i="7"/>
  <c r="W155" i="7"/>
  <c r="V155" i="7"/>
  <c r="X154" i="7"/>
  <c r="W154" i="7"/>
  <c r="V154" i="7"/>
  <c r="X153" i="7"/>
  <c r="W153" i="7"/>
  <c r="V153" i="7"/>
  <c r="X152" i="7"/>
  <c r="W152" i="7"/>
  <c r="V152" i="7"/>
  <c r="X151" i="7"/>
  <c r="W151" i="7"/>
  <c r="V151" i="7"/>
  <c r="X150" i="7"/>
  <c r="W150" i="7"/>
  <c r="V150" i="7"/>
  <c r="X149" i="7"/>
  <c r="W149" i="7"/>
  <c r="V149" i="7"/>
  <c r="X148" i="7"/>
  <c r="W148" i="7"/>
  <c r="V148" i="7"/>
  <c r="X147" i="7"/>
  <c r="W147" i="7"/>
  <c r="V147" i="7"/>
  <c r="X146" i="7"/>
  <c r="W146" i="7"/>
  <c r="V146" i="7"/>
  <c r="X145" i="7"/>
  <c r="W145" i="7"/>
  <c r="V145" i="7"/>
  <c r="X144" i="7"/>
  <c r="W144" i="7"/>
  <c r="V144" i="7"/>
  <c r="X143" i="7"/>
  <c r="W143" i="7"/>
  <c r="V143" i="7"/>
  <c r="X142" i="7"/>
  <c r="W142" i="7"/>
  <c r="V142" i="7"/>
  <c r="X141" i="7"/>
  <c r="W141" i="7"/>
  <c r="V141" i="7"/>
  <c r="X140" i="7"/>
  <c r="W140" i="7"/>
  <c r="V140" i="7"/>
  <c r="X139" i="7"/>
  <c r="W139" i="7"/>
  <c r="V139" i="7"/>
  <c r="X138" i="7"/>
  <c r="W138" i="7"/>
  <c r="V138" i="7"/>
  <c r="X137" i="7"/>
  <c r="W137" i="7"/>
  <c r="V137" i="7"/>
  <c r="X136" i="7"/>
  <c r="W136" i="7"/>
  <c r="V136" i="7"/>
  <c r="X135" i="7"/>
  <c r="W135" i="7"/>
  <c r="V135" i="7"/>
  <c r="X134" i="7"/>
  <c r="W134" i="7"/>
  <c r="V134" i="7"/>
  <c r="X133" i="7"/>
  <c r="W133" i="7"/>
  <c r="V133" i="7"/>
  <c r="X132" i="7"/>
  <c r="W132" i="7"/>
  <c r="V132" i="7"/>
  <c r="X131" i="7"/>
  <c r="W131" i="7"/>
  <c r="V131" i="7"/>
  <c r="X130" i="7"/>
  <c r="W130" i="7"/>
  <c r="V130" i="7"/>
  <c r="X129" i="7"/>
  <c r="W129" i="7"/>
  <c r="V129" i="7"/>
  <c r="X128" i="7"/>
  <c r="W128" i="7"/>
  <c r="V128" i="7"/>
  <c r="X127" i="7"/>
  <c r="W127" i="7"/>
  <c r="V127" i="7"/>
  <c r="X126" i="7"/>
  <c r="W126" i="7"/>
  <c r="V126" i="7"/>
  <c r="X125" i="7"/>
  <c r="W125" i="7"/>
  <c r="V125" i="7"/>
  <c r="X124" i="7"/>
  <c r="W124" i="7"/>
  <c r="V124" i="7"/>
  <c r="X123" i="7"/>
  <c r="W123" i="7"/>
  <c r="V123" i="7"/>
  <c r="X122" i="7"/>
  <c r="W122" i="7"/>
  <c r="V122" i="7"/>
  <c r="X121" i="7"/>
  <c r="W121" i="7"/>
  <c r="V121" i="7"/>
  <c r="X120" i="7"/>
  <c r="W120" i="7"/>
  <c r="V120" i="7"/>
  <c r="X119" i="7"/>
  <c r="W119" i="7"/>
  <c r="V119" i="7"/>
  <c r="X118" i="7"/>
  <c r="W118" i="7"/>
  <c r="V118" i="7"/>
  <c r="X117" i="7"/>
  <c r="W117" i="7"/>
  <c r="V117" i="7"/>
  <c r="X116" i="7"/>
  <c r="W116" i="7"/>
  <c r="V116" i="7"/>
  <c r="X115" i="7"/>
  <c r="W115" i="7"/>
  <c r="V115" i="7"/>
  <c r="X114" i="7"/>
  <c r="W114" i="7"/>
  <c r="V114" i="7"/>
  <c r="X113" i="7"/>
  <c r="W113" i="7"/>
  <c r="V113" i="7"/>
  <c r="X112" i="7"/>
  <c r="W112" i="7"/>
  <c r="V112" i="7"/>
  <c r="X111" i="7"/>
  <c r="W111" i="7"/>
  <c r="V111" i="7"/>
  <c r="X110" i="7"/>
  <c r="W110" i="7"/>
  <c r="V110" i="7"/>
  <c r="X109" i="7"/>
  <c r="W109" i="7"/>
  <c r="V109" i="7"/>
  <c r="X108" i="7"/>
  <c r="W108" i="7"/>
  <c r="V108" i="7"/>
  <c r="X107" i="7"/>
  <c r="W107" i="7"/>
  <c r="V107" i="7"/>
  <c r="X106" i="7"/>
  <c r="W106" i="7"/>
  <c r="V106" i="7"/>
  <c r="X105" i="7"/>
  <c r="W105" i="7"/>
  <c r="V105" i="7"/>
  <c r="X104" i="7"/>
  <c r="W104" i="7"/>
  <c r="V104" i="7"/>
  <c r="X103" i="7"/>
  <c r="W103" i="7"/>
  <c r="V103" i="7"/>
  <c r="X102" i="7"/>
  <c r="W102" i="7"/>
  <c r="V102" i="7"/>
  <c r="X101" i="7"/>
  <c r="W101" i="7"/>
  <c r="V101" i="7"/>
  <c r="X100" i="7"/>
  <c r="W100" i="7"/>
  <c r="V100" i="7"/>
  <c r="X99" i="7"/>
  <c r="W99" i="7"/>
  <c r="V99" i="7"/>
  <c r="X98" i="7"/>
  <c r="W98" i="7"/>
  <c r="V98" i="7"/>
  <c r="X97" i="7"/>
  <c r="W97" i="7"/>
  <c r="V97" i="7"/>
  <c r="X96" i="7"/>
  <c r="W96" i="7"/>
  <c r="V96" i="7"/>
  <c r="X95" i="7"/>
  <c r="W95" i="7"/>
  <c r="V95" i="7"/>
  <c r="X94" i="7"/>
  <c r="W94" i="7"/>
  <c r="V94" i="7"/>
  <c r="X93" i="7"/>
  <c r="W93" i="7"/>
  <c r="V93" i="7"/>
  <c r="X92" i="7"/>
  <c r="W92" i="7"/>
  <c r="V92" i="7"/>
  <c r="X91" i="7"/>
  <c r="W91" i="7"/>
  <c r="V91" i="7"/>
  <c r="X90" i="7"/>
  <c r="W90" i="7"/>
  <c r="V90" i="7"/>
  <c r="X89" i="7"/>
  <c r="W89" i="7"/>
  <c r="V89" i="7"/>
  <c r="X88" i="7"/>
  <c r="W88" i="7"/>
  <c r="V88" i="7"/>
  <c r="X87" i="7"/>
  <c r="W87" i="7"/>
  <c r="V87" i="7"/>
  <c r="X86" i="7"/>
  <c r="W86" i="7"/>
  <c r="V86" i="7"/>
  <c r="X85" i="7"/>
  <c r="W85" i="7"/>
  <c r="V85" i="7"/>
  <c r="X84" i="7"/>
  <c r="W84" i="7"/>
  <c r="V84" i="7"/>
  <c r="X83" i="7"/>
  <c r="W83" i="7"/>
  <c r="V83" i="7"/>
  <c r="X82" i="7"/>
  <c r="W82" i="7"/>
  <c r="V82" i="7"/>
  <c r="X81" i="7"/>
  <c r="W81" i="7"/>
  <c r="V81" i="7"/>
  <c r="X80" i="7"/>
  <c r="W80" i="7"/>
  <c r="V80" i="7"/>
  <c r="X79" i="7"/>
  <c r="W79" i="7"/>
  <c r="V79" i="7"/>
  <c r="X78" i="7"/>
  <c r="W78" i="7"/>
  <c r="V78" i="7"/>
  <c r="X77" i="7"/>
  <c r="W77" i="7"/>
  <c r="V77" i="7"/>
  <c r="X76" i="7"/>
  <c r="W76" i="7"/>
  <c r="V76" i="7"/>
  <c r="X75" i="7"/>
  <c r="W75" i="7"/>
  <c r="V75" i="7"/>
  <c r="X74" i="7"/>
  <c r="W74" i="7"/>
  <c r="V74" i="7"/>
  <c r="BD71" i="7"/>
  <c r="BC71" i="7"/>
  <c r="BB71" i="7"/>
  <c r="BA71" i="7"/>
  <c r="AZ71" i="7"/>
  <c r="AY71" i="7"/>
  <c r="AX71" i="7"/>
  <c r="AW71" i="7"/>
  <c r="AV71" i="7"/>
  <c r="AU71" i="7"/>
  <c r="AT71" i="7"/>
  <c r="AS71" i="7"/>
  <c r="AR71" i="7"/>
  <c r="AQ71" i="7"/>
  <c r="AP71" i="7"/>
  <c r="AO71" i="7"/>
  <c r="AL71" i="7"/>
  <c r="AK71" i="7"/>
  <c r="AH71" i="7"/>
  <c r="AG71" i="7"/>
  <c r="AD71" i="7"/>
  <c r="AC71" i="7"/>
  <c r="Z71" i="7"/>
  <c r="Y71" i="7"/>
  <c r="BD70" i="7"/>
  <c r="BC70" i="7"/>
  <c r="BB70" i="7"/>
  <c r="BA70" i="7"/>
  <c r="AZ70" i="7"/>
  <c r="AY70" i="7"/>
  <c r="AX70" i="7"/>
  <c r="AW70" i="7"/>
  <c r="AV70" i="7"/>
  <c r="AU70" i="7"/>
  <c r="AT70" i="7"/>
  <c r="AS70" i="7"/>
  <c r="AR70" i="7"/>
  <c r="AQ70" i="7"/>
  <c r="AP70" i="7"/>
  <c r="AO70" i="7"/>
  <c r="AL70" i="7"/>
  <c r="AK70" i="7"/>
  <c r="AH70" i="7"/>
  <c r="AG70" i="7"/>
  <c r="AD70" i="7"/>
  <c r="AC70" i="7"/>
  <c r="Z70" i="7"/>
  <c r="Y70" i="7"/>
  <c r="BD69" i="7"/>
  <c r="BC69" i="7"/>
  <c r="BB69" i="7"/>
  <c r="BA69" i="7"/>
  <c r="AZ69" i="7"/>
  <c r="AY69" i="7"/>
  <c r="AX69" i="7"/>
  <c r="AW69" i="7"/>
  <c r="AV69" i="7"/>
  <c r="AU69" i="7"/>
  <c r="AT69" i="7"/>
  <c r="AS69" i="7"/>
  <c r="AR69" i="7"/>
  <c r="AQ69" i="7"/>
  <c r="AP69" i="7"/>
  <c r="AO69" i="7"/>
  <c r="AL69" i="7"/>
  <c r="AK69" i="7"/>
  <c r="AH69" i="7"/>
  <c r="AG69" i="7"/>
  <c r="AD69" i="7"/>
  <c r="AC69" i="7"/>
  <c r="Z69" i="7"/>
  <c r="Y69" i="7"/>
  <c r="BD68" i="7"/>
  <c r="BC68" i="7"/>
  <c r="BB68" i="7"/>
  <c r="BA68" i="7"/>
  <c r="AZ68" i="7"/>
  <c r="AY68" i="7"/>
  <c r="AX68" i="7"/>
  <c r="AW68" i="7"/>
  <c r="AV68" i="7"/>
  <c r="AU68" i="7"/>
  <c r="AT68" i="7"/>
  <c r="AS68" i="7"/>
  <c r="AR68" i="7"/>
  <c r="AQ68" i="7"/>
  <c r="AP68" i="7"/>
  <c r="AO68" i="7"/>
  <c r="AL68" i="7"/>
  <c r="AK68" i="7"/>
  <c r="AH68" i="7"/>
  <c r="AG68" i="7"/>
  <c r="AD68" i="7"/>
  <c r="AC68" i="7"/>
  <c r="Z68" i="7"/>
  <c r="Y68" i="7"/>
  <c r="BD67" i="7"/>
  <c r="BC67" i="7"/>
  <c r="BB67" i="7"/>
  <c r="BA67" i="7"/>
  <c r="AZ67" i="7"/>
  <c r="AY67" i="7"/>
  <c r="AX67" i="7"/>
  <c r="AW67" i="7"/>
  <c r="AV67" i="7"/>
  <c r="AU67" i="7"/>
  <c r="AT67" i="7"/>
  <c r="AS67" i="7"/>
  <c r="AR67" i="7"/>
  <c r="AQ67" i="7"/>
  <c r="AP67" i="7"/>
  <c r="AO67" i="7"/>
  <c r="AL67" i="7"/>
  <c r="AK67" i="7"/>
  <c r="AH67" i="7"/>
  <c r="AG67" i="7"/>
  <c r="AD67" i="7"/>
  <c r="AC67" i="7"/>
  <c r="Z67" i="7"/>
  <c r="Y67" i="7"/>
  <c r="BD66" i="7"/>
  <c r="BC66" i="7"/>
  <c r="BB66" i="7"/>
  <c r="BA66" i="7"/>
  <c r="AZ66" i="7"/>
  <c r="AY66" i="7"/>
  <c r="AX66" i="7"/>
  <c r="AW66" i="7"/>
  <c r="AV66" i="7"/>
  <c r="AU66" i="7"/>
  <c r="AT66" i="7"/>
  <c r="AS66" i="7"/>
  <c r="AR66" i="7"/>
  <c r="AQ66" i="7"/>
  <c r="AP66" i="7"/>
  <c r="AO66" i="7"/>
  <c r="AL66" i="7"/>
  <c r="AK66" i="7"/>
  <c r="AH66" i="7"/>
  <c r="AG66" i="7"/>
  <c r="AD66" i="7"/>
  <c r="AC66" i="7"/>
  <c r="Z66" i="7"/>
  <c r="Y66" i="7"/>
  <c r="BD65" i="7"/>
  <c r="BC65" i="7"/>
  <c r="BB65" i="7"/>
  <c r="BA65" i="7"/>
  <c r="AZ65" i="7"/>
  <c r="AY65" i="7"/>
  <c r="AX65" i="7"/>
  <c r="AW65" i="7"/>
  <c r="AV65" i="7"/>
  <c r="AU65" i="7"/>
  <c r="AT65" i="7"/>
  <c r="AS65" i="7"/>
  <c r="AR65" i="7"/>
  <c r="AQ65" i="7"/>
  <c r="AP65" i="7"/>
  <c r="AO65" i="7"/>
  <c r="AL65" i="7"/>
  <c r="AK65" i="7"/>
  <c r="AH65" i="7"/>
  <c r="AG65" i="7"/>
  <c r="AD65" i="7"/>
  <c r="AC65" i="7"/>
  <c r="Z65" i="7"/>
  <c r="Y65" i="7"/>
  <c r="BD64" i="7"/>
  <c r="BC64" i="7"/>
  <c r="BB64" i="7"/>
  <c r="BA64" i="7"/>
  <c r="AZ64" i="7"/>
  <c r="AY64" i="7"/>
  <c r="AX64" i="7"/>
  <c r="AW64" i="7"/>
  <c r="AV64" i="7"/>
  <c r="AU64" i="7"/>
  <c r="AT64" i="7"/>
  <c r="AS64" i="7"/>
  <c r="AR64" i="7"/>
  <c r="AQ64" i="7"/>
  <c r="AP64" i="7"/>
  <c r="AO64" i="7"/>
  <c r="AL64" i="7"/>
  <c r="AK64" i="7"/>
  <c r="AH64" i="7"/>
  <c r="AG64" i="7"/>
  <c r="AD64" i="7"/>
  <c r="AC64" i="7"/>
  <c r="Z64" i="7"/>
  <c r="Y64" i="7"/>
  <c r="BD63" i="7"/>
  <c r="BC63" i="7"/>
  <c r="BB63" i="7"/>
  <c r="BA63" i="7"/>
  <c r="AZ63" i="7"/>
  <c r="AY63" i="7"/>
  <c r="AX63" i="7"/>
  <c r="AW63" i="7"/>
  <c r="AV63" i="7"/>
  <c r="AU63" i="7"/>
  <c r="AT63" i="7"/>
  <c r="AS63" i="7"/>
  <c r="AR63" i="7"/>
  <c r="AQ63" i="7"/>
  <c r="AP63" i="7"/>
  <c r="AO63" i="7"/>
  <c r="AL63" i="7"/>
  <c r="AK63" i="7"/>
  <c r="AH63" i="7"/>
  <c r="AG63" i="7"/>
  <c r="AD63" i="7"/>
  <c r="AC63" i="7"/>
  <c r="Z63" i="7"/>
  <c r="Y63" i="7"/>
  <c r="BD62" i="7"/>
  <c r="BC62" i="7"/>
  <c r="BB62" i="7"/>
  <c r="BA62" i="7"/>
  <c r="AZ62" i="7"/>
  <c r="AY62" i="7"/>
  <c r="AX62" i="7"/>
  <c r="AW62" i="7"/>
  <c r="AV62" i="7"/>
  <c r="AU62" i="7"/>
  <c r="AT62" i="7"/>
  <c r="AS62" i="7"/>
  <c r="AR62" i="7"/>
  <c r="AQ62" i="7"/>
  <c r="AP62" i="7"/>
  <c r="AO62" i="7"/>
  <c r="AL62" i="7"/>
  <c r="AK62" i="7"/>
  <c r="AH62" i="7"/>
  <c r="AG62" i="7"/>
  <c r="AD62" i="7"/>
  <c r="AC62" i="7"/>
  <c r="Z62" i="7"/>
  <c r="Y62" i="7"/>
  <c r="BD61" i="7"/>
  <c r="BC61" i="7"/>
  <c r="BB61" i="7"/>
  <c r="BA61" i="7"/>
  <c r="AZ61" i="7"/>
  <c r="AY61" i="7"/>
  <c r="AX61" i="7"/>
  <c r="AW61" i="7"/>
  <c r="AV61" i="7"/>
  <c r="AU61" i="7"/>
  <c r="AT61" i="7"/>
  <c r="AS61" i="7"/>
  <c r="AR61" i="7"/>
  <c r="AQ61" i="7"/>
  <c r="AP61" i="7"/>
  <c r="AO61" i="7"/>
  <c r="AL61" i="7"/>
  <c r="AK61" i="7"/>
  <c r="AH61" i="7"/>
  <c r="AG61" i="7"/>
  <c r="AD61" i="7"/>
  <c r="AC61" i="7"/>
  <c r="Z61" i="7"/>
  <c r="Y61" i="7"/>
  <c r="BD60" i="7"/>
  <c r="BC60" i="7"/>
  <c r="BB60" i="7"/>
  <c r="BA60" i="7"/>
  <c r="AZ60" i="7"/>
  <c r="AY60" i="7"/>
  <c r="AX60" i="7"/>
  <c r="AW60" i="7"/>
  <c r="AV60" i="7"/>
  <c r="AU60" i="7"/>
  <c r="AT60" i="7"/>
  <c r="AS60" i="7"/>
  <c r="AR60" i="7"/>
  <c r="AQ60" i="7"/>
  <c r="AP60" i="7"/>
  <c r="AO60" i="7"/>
  <c r="AL60" i="7"/>
  <c r="AK60" i="7"/>
  <c r="AH60" i="7"/>
  <c r="AG60" i="7"/>
  <c r="AD60" i="7"/>
  <c r="AC60" i="7"/>
  <c r="Z60" i="7"/>
  <c r="Y60" i="7"/>
  <c r="BD59" i="7"/>
  <c r="BC59" i="7"/>
  <c r="BB59" i="7"/>
  <c r="BA59" i="7"/>
  <c r="AZ59" i="7"/>
  <c r="AY59" i="7"/>
  <c r="AX59" i="7"/>
  <c r="AW59" i="7"/>
  <c r="AV59" i="7"/>
  <c r="AU59" i="7"/>
  <c r="AT59" i="7"/>
  <c r="AS59" i="7"/>
  <c r="AR59" i="7"/>
  <c r="AQ59" i="7"/>
  <c r="AP59" i="7"/>
  <c r="AO59" i="7"/>
  <c r="AL59" i="7"/>
  <c r="AK59" i="7"/>
  <c r="AH59" i="7"/>
  <c r="AG59" i="7"/>
  <c r="AD59" i="7"/>
  <c r="AC59" i="7"/>
  <c r="Z59" i="7"/>
  <c r="Y59" i="7"/>
  <c r="BD58" i="7"/>
  <c r="BC58" i="7"/>
  <c r="BB58" i="7"/>
  <c r="BA58" i="7"/>
  <c r="AZ58" i="7"/>
  <c r="AY58" i="7"/>
  <c r="AX58" i="7"/>
  <c r="AW58" i="7"/>
  <c r="AV58" i="7"/>
  <c r="AU58" i="7"/>
  <c r="AT58" i="7"/>
  <c r="AS58" i="7"/>
  <c r="AR58" i="7"/>
  <c r="AQ58" i="7"/>
  <c r="AP58" i="7"/>
  <c r="AO58" i="7"/>
  <c r="AL58" i="7"/>
  <c r="AK58" i="7"/>
  <c r="AH58" i="7"/>
  <c r="AG58" i="7"/>
  <c r="AD58" i="7"/>
  <c r="AC58" i="7"/>
  <c r="Z58" i="7"/>
  <c r="Y58" i="7"/>
  <c r="BD57" i="7"/>
  <c r="BC57" i="7"/>
  <c r="BB57" i="7"/>
  <c r="BA57" i="7"/>
  <c r="AZ57" i="7"/>
  <c r="AY57" i="7"/>
  <c r="AX57" i="7"/>
  <c r="AW57" i="7"/>
  <c r="AV57" i="7"/>
  <c r="AU57" i="7"/>
  <c r="AT57" i="7"/>
  <c r="AS57" i="7"/>
  <c r="AR57" i="7"/>
  <c r="AQ57" i="7"/>
  <c r="AP57" i="7"/>
  <c r="AO57" i="7"/>
  <c r="AL57" i="7"/>
  <c r="AK57" i="7"/>
  <c r="AH57" i="7"/>
  <c r="AG57" i="7"/>
  <c r="AD57" i="7"/>
  <c r="AC57" i="7"/>
  <c r="Z57" i="7"/>
  <c r="Y57" i="7"/>
  <c r="BD56" i="7"/>
  <c r="BC56" i="7"/>
  <c r="BB56" i="7"/>
  <c r="BA56" i="7"/>
  <c r="AZ56" i="7"/>
  <c r="AY56" i="7"/>
  <c r="AX56" i="7"/>
  <c r="AW56" i="7"/>
  <c r="AV56" i="7"/>
  <c r="AU56" i="7"/>
  <c r="AT56" i="7"/>
  <c r="AS56" i="7"/>
  <c r="AR56" i="7"/>
  <c r="AQ56" i="7"/>
  <c r="AP56" i="7"/>
  <c r="AO56" i="7"/>
  <c r="AL56" i="7"/>
  <c r="AK56" i="7"/>
  <c r="AH56" i="7"/>
  <c r="AG56" i="7"/>
  <c r="AD56" i="7"/>
  <c r="AC56" i="7"/>
  <c r="Z56" i="7"/>
  <c r="Y56" i="7"/>
  <c r="BD55" i="7"/>
  <c r="BC55" i="7"/>
  <c r="BB55" i="7"/>
  <c r="BA55" i="7"/>
  <c r="AZ55" i="7"/>
  <c r="AY55" i="7"/>
  <c r="AX55" i="7"/>
  <c r="AW55" i="7"/>
  <c r="AV55" i="7"/>
  <c r="AU55" i="7"/>
  <c r="AT55" i="7"/>
  <c r="AS55" i="7"/>
  <c r="AR55" i="7"/>
  <c r="AQ55" i="7"/>
  <c r="AP55" i="7"/>
  <c r="AO55" i="7"/>
  <c r="AL55" i="7"/>
  <c r="AK55" i="7"/>
  <c r="AH55" i="7"/>
  <c r="AG55" i="7"/>
  <c r="AD55" i="7"/>
  <c r="AC55" i="7"/>
  <c r="Z55" i="7"/>
  <c r="Y55" i="7"/>
  <c r="BD54" i="7"/>
  <c r="BC54" i="7"/>
  <c r="BB54" i="7"/>
  <c r="BA54" i="7"/>
  <c r="AZ54" i="7"/>
  <c r="AY54" i="7"/>
  <c r="AX54" i="7"/>
  <c r="AW54" i="7"/>
  <c r="AV54" i="7"/>
  <c r="AU54" i="7"/>
  <c r="AT54" i="7"/>
  <c r="AS54" i="7"/>
  <c r="AR54" i="7"/>
  <c r="AQ54" i="7"/>
  <c r="AP54" i="7"/>
  <c r="AO54" i="7"/>
  <c r="AL54" i="7"/>
  <c r="AK54" i="7"/>
  <c r="AH54" i="7"/>
  <c r="AG54" i="7"/>
  <c r="AD54" i="7"/>
  <c r="AC54" i="7"/>
  <c r="Z54" i="7"/>
  <c r="Y54" i="7"/>
  <c r="BD53" i="7"/>
  <c r="BC53" i="7"/>
  <c r="BB53" i="7"/>
  <c r="BA53" i="7"/>
  <c r="AZ53" i="7"/>
  <c r="AY53" i="7"/>
  <c r="AX53" i="7"/>
  <c r="AW53" i="7"/>
  <c r="AV53" i="7"/>
  <c r="AU53" i="7"/>
  <c r="AT53" i="7"/>
  <c r="AS53" i="7"/>
  <c r="AR53" i="7"/>
  <c r="AQ53" i="7"/>
  <c r="AP53" i="7"/>
  <c r="AO53" i="7"/>
  <c r="AL53" i="7"/>
  <c r="AK53" i="7"/>
  <c r="AH53" i="7"/>
  <c r="AG53" i="7"/>
  <c r="AD53" i="7"/>
  <c r="AC53" i="7"/>
  <c r="Z53" i="7"/>
  <c r="Y53" i="7"/>
  <c r="BD52" i="7"/>
  <c r="BC52" i="7"/>
  <c r="BB52" i="7"/>
  <c r="BA52" i="7"/>
  <c r="AZ52" i="7"/>
  <c r="AY52" i="7"/>
  <c r="AX52" i="7"/>
  <c r="AW52" i="7"/>
  <c r="AV52" i="7"/>
  <c r="AU52" i="7"/>
  <c r="AT52" i="7"/>
  <c r="AS52" i="7"/>
  <c r="AR52" i="7"/>
  <c r="AQ52" i="7"/>
  <c r="AP52" i="7"/>
  <c r="AO52" i="7"/>
  <c r="AL52" i="7"/>
  <c r="AK52" i="7"/>
  <c r="AH52" i="7"/>
  <c r="AG52" i="7"/>
  <c r="AD52" i="7"/>
  <c r="AC52" i="7"/>
  <c r="Z52" i="7"/>
  <c r="Y52" i="7"/>
  <c r="BD51" i="7"/>
  <c r="BC51" i="7"/>
  <c r="BB51" i="7"/>
  <c r="BA51" i="7"/>
  <c r="AZ51" i="7"/>
  <c r="AY51" i="7"/>
  <c r="AX51" i="7"/>
  <c r="AW51" i="7"/>
  <c r="AV51" i="7"/>
  <c r="AU51" i="7"/>
  <c r="AT51" i="7"/>
  <c r="AS51" i="7"/>
  <c r="AR51" i="7"/>
  <c r="AQ51" i="7"/>
  <c r="AP51" i="7"/>
  <c r="AO51" i="7"/>
  <c r="AL51" i="7"/>
  <c r="AK51" i="7"/>
  <c r="AH51" i="7"/>
  <c r="AG51" i="7"/>
  <c r="AD51" i="7"/>
  <c r="AC51" i="7"/>
  <c r="Z51" i="7"/>
  <c r="Y51" i="7"/>
  <c r="BD50" i="7"/>
  <c r="BC50" i="7"/>
  <c r="BB50" i="7"/>
  <c r="BA50" i="7"/>
  <c r="AZ50" i="7"/>
  <c r="AY50" i="7"/>
  <c r="AX50" i="7"/>
  <c r="AW50" i="7"/>
  <c r="AV50" i="7"/>
  <c r="AU50" i="7"/>
  <c r="AT50" i="7"/>
  <c r="AS50" i="7"/>
  <c r="AR50" i="7"/>
  <c r="AQ50" i="7"/>
  <c r="AP50" i="7"/>
  <c r="AO50" i="7"/>
  <c r="AL50" i="7"/>
  <c r="AK50" i="7"/>
  <c r="AH50" i="7"/>
  <c r="AG50" i="7"/>
  <c r="AD50" i="7"/>
  <c r="AC50" i="7"/>
  <c r="Z50" i="7"/>
  <c r="Y50" i="7"/>
  <c r="BD49" i="7"/>
  <c r="BC49" i="7"/>
  <c r="BB49" i="7"/>
  <c r="BA49" i="7"/>
  <c r="AZ49" i="7"/>
  <c r="AY49" i="7"/>
  <c r="AX49" i="7"/>
  <c r="AW49" i="7"/>
  <c r="AV49" i="7"/>
  <c r="AU49" i="7"/>
  <c r="AT49" i="7"/>
  <c r="AS49" i="7"/>
  <c r="AR49" i="7"/>
  <c r="AQ49" i="7"/>
  <c r="AP49" i="7"/>
  <c r="AO49" i="7"/>
  <c r="AL49" i="7"/>
  <c r="AK49" i="7"/>
  <c r="AH49" i="7"/>
  <c r="AG49" i="7"/>
  <c r="AD49" i="7"/>
  <c r="AC49" i="7"/>
  <c r="Z49" i="7"/>
  <c r="Y49" i="7"/>
  <c r="BD48" i="7"/>
  <c r="BC48" i="7"/>
  <c r="BB48" i="7"/>
  <c r="BA48" i="7"/>
  <c r="AZ48" i="7"/>
  <c r="AY48" i="7"/>
  <c r="AX48" i="7"/>
  <c r="AW48" i="7"/>
  <c r="AV48" i="7"/>
  <c r="AU48" i="7"/>
  <c r="AT48" i="7"/>
  <c r="AS48" i="7"/>
  <c r="AR48" i="7"/>
  <c r="AQ48" i="7"/>
  <c r="AP48" i="7"/>
  <c r="AO48" i="7"/>
  <c r="AL48" i="7"/>
  <c r="AK48" i="7"/>
  <c r="AH48" i="7"/>
  <c r="AG48" i="7"/>
  <c r="AD48" i="7"/>
  <c r="AC48" i="7"/>
  <c r="Z48" i="7"/>
  <c r="Y48" i="7"/>
  <c r="BD47" i="7"/>
  <c r="BC47" i="7"/>
  <c r="BB47" i="7"/>
  <c r="BA47" i="7"/>
  <c r="AZ47" i="7"/>
  <c r="AY47" i="7"/>
  <c r="AX47" i="7"/>
  <c r="AW47" i="7"/>
  <c r="AV47" i="7"/>
  <c r="AU47" i="7"/>
  <c r="AT47" i="7"/>
  <c r="AS47" i="7"/>
  <c r="AR47" i="7"/>
  <c r="AQ47" i="7"/>
  <c r="AP47" i="7"/>
  <c r="AO47" i="7"/>
  <c r="AL47" i="7"/>
  <c r="AK47" i="7"/>
  <c r="AH47" i="7"/>
  <c r="AG47" i="7"/>
  <c r="AD47" i="7"/>
  <c r="AC47" i="7"/>
  <c r="Z47" i="7"/>
  <c r="Y47" i="7"/>
  <c r="BD46" i="7"/>
  <c r="BC46" i="7"/>
  <c r="BB46" i="7"/>
  <c r="BA46" i="7"/>
  <c r="AZ46" i="7"/>
  <c r="AY46" i="7"/>
  <c r="AX46" i="7"/>
  <c r="AW46" i="7"/>
  <c r="AV46" i="7"/>
  <c r="AU46" i="7"/>
  <c r="AT46" i="7"/>
  <c r="AS46" i="7"/>
  <c r="AR46" i="7"/>
  <c r="AQ46" i="7"/>
  <c r="AP46" i="7"/>
  <c r="AO46" i="7"/>
  <c r="AL46" i="7"/>
  <c r="AK46" i="7"/>
  <c r="AH46" i="7"/>
  <c r="AG46" i="7"/>
  <c r="AD46" i="7"/>
  <c r="AC46" i="7"/>
  <c r="Z46" i="7"/>
  <c r="Y46" i="7"/>
  <c r="BD45" i="7"/>
  <c r="BC45" i="7"/>
  <c r="BB45" i="7"/>
  <c r="BA45" i="7"/>
  <c r="AZ45" i="7"/>
  <c r="AY45" i="7"/>
  <c r="AX45" i="7"/>
  <c r="AW45" i="7"/>
  <c r="AV45" i="7"/>
  <c r="AU45" i="7"/>
  <c r="AT45" i="7"/>
  <c r="AS45" i="7"/>
  <c r="AR45" i="7"/>
  <c r="AQ45" i="7"/>
  <c r="AP45" i="7"/>
  <c r="AO45" i="7"/>
  <c r="AL45" i="7"/>
  <c r="AK45" i="7"/>
  <c r="AH45" i="7"/>
  <c r="AG45" i="7"/>
  <c r="AD45" i="7"/>
  <c r="AC45" i="7"/>
  <c r="Z45" i="7"/>
  <c r="Y45" i="7"/>
  <c r="BD44" i="7"/>
  <c r="BC44" i="7"/>
  <c r="BB44" i="7"/>
  <c r="BA44" i="7"/>
  <c r="AZ44" i="7"/>
  <c r="AY44" i="7"/>
  <c r="AX44" i="7"/>
  <c r="AW44" i="7"/>
  <c r="AV44" i="7"/>
  <c r="AU44" i="7"/>
  <c r="AT44" i="7"/>
  <c r="AS44" i="7"/>
  <c r="AR44" i="7"/>
  <c r="AQ44" i="7"/>
  <c r="AP44" i="7"/>
  <c r="AO44" i="7"/>
  <c r="AL44" i="7"/>
  <c r="AK44" i="7"/>
  <c r="AH44" i="7"/>
  <c r="AG44" i="7"/>
  <c r="AD44" i="7"/>
  <c r="AC44" i="7"/>
  <c r="Z44" i="7"/>
  <c r="Y44" i="7"/>
  <c r="BD43" i="7"/>
  <c r="BC43" i="7"/>
  <c r="BB43" i="7"/>
  <c r="BA43" i="7"/>
  <c r="AZ43" i="7"/>
  <c r="AY43" i="7"/>
  <c r="AX43" i="7"/>
  <c r="AW43" i="7"/>
  <c r="AV43" i="7"/>
  <c r="AU43" i="7"/>
  <c r="AT43" i="7"/>
  <c r="AS43" i="7"/>
  <c r="AR43" i="7"/>
  <c r="AQ43" i="7"/>
  <c r="AP43" i="7"/>
  <c r="AO43" i="7"/>
  <c r="AL43" i="7"/>
  <c r="AK43" i="7"/>
  <c r="AH43" i="7"/>
  <c r="AG43" i="7"/>
  <c r="AD43" i="7"/>
  <c r="AC43" i="7"/>
  <c r="Z43" i="7"/>
  <c r="Y43" i="7"/>
  <c r="BD42" i="7"/>
  <c r="BC42" i="7"/>
  <c r="BB42" i="7"/>
  <c r="BA42" i="7"/>
  <c r="AZ42" i="7"/>
  <c r="AY42" i="7"/>
  <c r="AX42" i="7"/>
  <c r="AW42" i="7"/>
  <c r="AV42" i="7"/>
  <c r="AU42" i="7"/>
  <c r="AT42" i="7"/>
  <c r="AS42" i="7"/>
  <c r="AR42" i="7"/>
  <c r="AQ42" i="7"/>
  <c r="AP42" i="7"/>
  <c r="AO42" i="7"/>
  <c r="AL42" i="7"/>
  <c r="AK42" i="7"/>
  <c r="AH42" i="7"/>
  <c r="AG42" i="7"/>
  <c r="AD42" i="7"/>
  <c r="AC42" i="7"/>
  <c r="Z42" i="7"/>
  <c r="Y42" i="7"/>
  <c r="BD41" i="7"/>
  <c r="BC41" i="7"/>
  <c r="BB41" i="7"/>
  <c r="BA41" i="7"/>
  <c r="AZ41" i="7"/>
  <c r="AY41" i="7"/>
  <c r="AX41" i="7"/>
  <c r="AW41" i="7"/>
  <c r="AV41" i="7"/>
  <c r="AU41" i="7"/>
  <c r="AT41" i="7"/>
  <c r="AS41" i="7"/>
  <c r="AR41" i="7"/>
  <c r="AQ41" i="7"/>
  <c r="AP41" i="7"/>
  <c r="AO41" i="7"/>
  <c r="AL41" i="7"/>
  <c r="AK41" i="7"/>
  <c r="AH41" i="7"/>
  <c r="AG41" i="7"/>
  <c r="AD41" i="7"/>
  <c r="AC41" i="7"/>
  <c r="Z41" i="7"/>
  <c r="Y41" i="7"/>
  <c r="BD40" i="7"/>
  <c r="BC40" i="7"/>
  <c r="BB40" i="7"/>
  <c r="BA40" i="7"/>
  <c r="AZ40" i="7"/>
  <c r="AY40" i="7"/>
  <c r="AX40" i="7"/>
  <c r="AW40" i="7"/>
  <c r="AV40" i="7"/>
  <c r="AU40" i="7"/>
  <c r="AT40" i="7"/>
  <c r="AS40" i="7"/>
  <c r="AR40" i="7"/>
  <c r="AQ40" i="7"/>
  <c r="AP40" i="7"/>
  <c r="AO40" i="7"/>
  <c r="AL40" i="7"/>
  <c r="AK40" i="7"/>
  <c r="AH40" i="7"/>
  <c r="AG40" i="7"/>
  <c r="AD40" i="7"/>
  <c r="AC40" i="7"/>
  <c r="Z40" i="7"/>
  <c r="Y40" i="7"/>
  <c r="BD39" i="7"/>
  <c r="BC39" i="7"/>
  <c r="BB39" i="7"/>
  <c r="BA39" i="7"/>
  <c r="AZ39" i="7"/>
  <c r="AY39" i="7"/>
  <c r="AX39" i="7"/>
  <c r="AW39" i="7"/>
  <c r="AV39" i="7"/>
  <c r="AU39" i="7"/>
  <c r="AT39" i="7"/>
  <c r="AS39" i="7"/>
  <c r="AR39" i="7"/>
  <c r="AQ39" i="7"/>
  <c r="AP39" i="7"/>
  <c r="AO39" i="7"/>
  <c r="AL39" i="7"/>
  <c r="AK39" i="7"/>
  <c r="AH39" i="7"/>
  <c r="AG39" i="7"/>
  <c r="AD39" i="7"/>
  <c r="AC39" i="7"/>
  <c r="Z39" i="7"/>
  <c r="Y39" i="7"/>
  <c r="BD38" i="7"/>
  <c r="BC38" i="7"/>
  <c r="BB38" i="7"/>
  <c r="BA38" i="7"/>
  <c r="AZ38" i="7"/>
  <c r="AY38" i="7"/>
  <c r="AX38" i="7"/>
  <c r="AW38" i="7"/>
  <c r="AV38" i="7"/>
  <c r="AU38" i="7"/>
  <c r="AT38" i="7"/>
  <c r="AS38" i="7"/>
  <c r="AR38" i="7"/>
  <c r="AQ38" i="7"/>
  <c r="AP38" i="7"/>
  <c r="AO38" i="7"/>
  <c r="AL38" i="7"/>
  <c r="AK38" i="7"/>
  <c r="AH38" i="7"/>
  <c r="AG38" i="7"/>
  <c r="AD38" i="7"/>
  <c r="AC38" i="7"/>
  <c r="Z38" i="7"/>
  <c r="Y38" i="7"/>
  <c r="BD37" i="7"/>
  <c r="BC37" i="7"/>
  <c r="BB37" i="7"/>
  <c r="BA37" i="7"/>
  <c r="AZ37" i="7"/>
  <c r="AY37" i="7"/>
  <c r="AX37" i="7"/>
  <c r="AW37" i="7"/>
  <c r="AV37" i="7"/>
  <c r="AU37" i="7"/>
  <c r="AT37" i="7"/>
  <c r="AS37" i="7"/>
  <c r="AR37" i="7"/>
  <c r="AQ37" i="7"/>
  <c r="AP37" i="7"/>
  <c r="AO37" i="7"/>
  <c r="AL37" i="7"/>
  <c r="AK37" i="7"/>
  <c r="AH37" i="7"/>
  <c r="AG37" i="7"/>
  <c r="AD37" i="7"/>
  <c r="AC37" i="7"/>
  <c r="Z37" i="7"/>
  <c r="Y37" i="7"/>
  <c r="BD36" i="7"/>
  <c r="BC36" i="7"/>
  <c r="BB36" i="7"/>
  <c r="BA36" i="7"/>
  <c r="AZ36" i="7"/>
  <c r="AY36" i="7"/>
  <c r="AX36" i="7"/>
  <c r="AW36" i="7"/>
  <c r="AV36" i="7"/>
  <c r="AU36" i="7"/>
  <c r="AT36" i="7"/>
  <c r="AS36" i="7"/>
  <c r="AR36" i="7"/>
  <c r="AQ36" i="7"/>
  <c r="AP36" i="7"/>
  <c r="AO36" i="7"/>
  <c r="AL36" i="7"/>
  <c r="AK36" i="7"/>
  <c r="AH36" i="7"/>
  <c r="AG36" i="7"/>
  <c r="AD36" i="7"/>
  <c r="AC36" i="7"/>
  <c r="Z36" i="7"/>
  <c r="Y36" i="7"/>
  <c r="BD35" i="7"/>
  <c r="BC35" i="7"/>
  <c r="BB35" i="7"/>
  <c r="BA35" i="7"/>
  <c r="AZ35" i="7"/>
  <c r="AY35" i="7"/>
  <c r="AX35" i="7"/>
  <c r="AW35" i="7"/>
  <c r="AV35" i="7"/>
  <c r="AU35" i="7"/>
  <c r="AT35" i="7"/>
  <c r="AS35" i="7"/>
  <c r="AR35" i="7"/>
  <c r="AQ35" i="7"/>
  <c r="AP35" i="7"/>
  <c r="AO35" i="7"/>
  <c r="AL35" i="7"/>
  <c r="AK35" i="7"/>
  <c r="AH35" i="7"/>
  <c r="AG35" i="7"/>
  <c r="AD35" i="7"/>
  <c r="AC35" i="7"/>
  <c r="Z35" i="7"/>
  <c r="Y35" i="7"/>
  <c r="BD34" i="7"/>
  <c r="BC34" i="7"/>
  <c r="BB34" i="7"/>
  <c r="BA34" i="7"/>
  <c r="AZ34" i="7"/>
  <c r="AY34" i="7"/>
  <c r="AX34" i="7"/>
  <c r="AW34" i="7"/>
  <c r="AV34" i="7"/>
  <c r="AU34" i="7"/>
  <c r="AT34" i="7"/>
  <c r="AS34" i="7"/>
  <c r="AR34" i="7"/>
  <c r="AQ34" i="7"/>
  <c r="AP34" i="7"/>
  <c r="AO34" i="7"/>
  <c r="AL34" i="7"/>
  <c r="AK34" i="7"/>
  <c r="AH34" i="7"/>
  <c r="AG34" i="7"/>
  <c r="AD34" i="7"/>
  <c r="AC34" i="7"/>
  <c r="Z34" i="7"/>
  <c r="Y34" i="7"/>
  <c r="BD33" i="7"/>
  <c r="BC33" i="7"/>
  <c r="BB33" i="7"/>
  <c r="BA33" i="7"/>
  <c r="AZ33" i="7"/>
  <c r="AY33" i="7"/>
  <c r="AX33" i="7"/>
  <c r="AW33" i="7"/>
  <c r="AV33" i="7"/>
  <c r="AU33" i="7"/>
  <c r="AT33" i="7"/>
  <c r="AS33" i="7"/>
  <c r="AR33" i="7"/>
  <c r="AQ33" i="7"/>
  <c r="AP33" i="7"/>
  <c r="AO33" i="7"/>
  <c r="AL33" i="7"/>
  <c r="AK33" i="7"/>
  <c r="AH33" i="7"/>
  <c r="AG33" i="7"/>
  <c r="AD33" i="7"/>
  <c r="AC33" i="7"/>
  <c r="Z33" i="7"/>
  <c r="Y33" i="7"/>
  <c r="BD32" i="7"/>
  <c r="BC32" i="7"/>
  <c r="BB32" i="7"/>
  <c r="BA32" i="7"/>
  <c r="AZ32" i="7"/>
  <c r="AY32" i="7"/>
  <c r="AX32" i="7"/>
  <c r="AW32" i="7"/>
  <c r="AV32" i="7"/>
  <c r="AU32" i="7"/>
  <c r="AT32" i="7"/>
  <c r="AS32" i="7"/>
  <c r="AR32" i="7"/>
  <c r="AQ32" i="7"/>
  <c r="AP32" i="7"/>
  <c r="AO32" i="7"/>
  <c r="AL32" i="7"/>
  <c r="AK32" i="7"/>
  <c r="AH32" i="7"/>
  <c r="AG32" i="7"/>
  <c r="AD32" i="7"/>
  <c r="AC32" i="7"/>
  <c r="Z32" i="7"/>
  <c r="Y32" i="7"/>
  <c r="BD31" i="7"/>
  <c r="BC31" i="7"/>
  <c r="BB31" i="7"/>
  <c r="BA31" i="7"/>
  <c r="AZ31" i="7"/>
  <c r="AY31" i="7"/>
  <c r="AX31" i="7"/>
  <c r="AW31" i="7"/>
  <c r="AV31" i="7"/>
  <c r="AU31" i="7"/>
  <c r="AT31" i="7"/>
  <c r="AS31" i="7"/>
  <c r="AR31" i="7"/>
  <c r="AQ31" i="7"/>
  <c r="AP31" i="7"/>
  <c r="AO31" i="7"/>
  <c r="AL31" i="7"/>
  <c r="AK31" i="7"/>
  <c r="AH31" i="7"/>
  <c r="AG31" i="7"/>
  <c r="AD31" i="7"/>
  <c r="AC31" i="7"/>
  <c r="Z31" i="7"/>
  <c r="Y31" i="7"/>
  <c r="BD30" i="7"/>
  <c r="BC30" i="7"/>
  <c r="BB30" i="7"/>
  <c r="BA30" i="7"/>
  <c r="AZ30" i="7"/>
  <c r="AY30" i="7"/>
  <c r="AX30" i="7"/>
  <c r="AW30" i="7"/>
  <c r="AV30" i="7"/>
  <c r="AU30" i="7"/>
  <c r="AT30" i="7"/>
  <c r="AS30" i="7"/>
  <c r="AR30" i="7"/>
  <c r="AQ30" i="7"/>
  <c r="AP30" i="7"/>
  <c r="AO30" i="7"/>
  <c r="AL30" i="7"/>
  <c r="AK30" i="7"/>
  <c r="AH30" i="7"/>
  <c r="AG30" i="7"/>
  <c r="AD30" i="7"/>
  <c r="AC30" i="7"/>
  <c r="Z30" i="7"/>
  <c r="Y30" i="7"/>
  <c r="BD29" i="7"/>
  <c r="BC29" i="7"/>
  <c r="BB29" i="7"/>
  <c r="BA29" i="7"/>
  <c r="AZ29" i="7"/>
  <c r="AY29" i="7"/>
  <c r="AX29" i="7"/>
  <c r="AW29" i="7"/>
  <c r="AV29" i="7"/>
  <c r="AU29" i="7"/>
  <c r="AT29" i="7"/>
  <c r="AS29" i="7"/>
  <c r="AR29" i="7"/>
  <c r="AQ29" i="7"/>
  <c r="AP29" i="7"/>
  <c r="AO29" i="7"/>
  <c r="AL29" i="7"/>
  <c r="AK29" i="7"/>
  <c r="AH29" i="7"/>
  <c r="AG29" i="7"/>
  <c r="AD29" i="7"/>
  <c r="AC29" i="7"/>
  <c r="Z29" i="7"/>
  <c r="Y29" i="7"/>
  <c r="BD28" i="7"/>
  <c r="BC28" i="7"/>
  <c r="BB28" i="7"/>
  <c r="BA28" i="7"/>
  <c r="AZ28" i="7"/>
  <c r="AY28" i="7"/>
  <c r="AX28" i="7"/>
  <c r="AW28" i="7"/>
  <c r="AV28" i="7"/>
  <c r="AU28" i="7"/>
  <c r="AT28" i="7"/>
  <c r="AS28" i="7"/>
  <c r="AR28" i="7"/>
  <c r="AQ28" i="7"/>
  <c r="AP28" i="7"/>
  <c r="AO28" i="7"/>
  <c r="AL28" i="7"/>
  <c r="AK28" i="7"/>
  <c r="AH28" i="7"/>
  <c r="AG28" i="7"/>
  <c r="AD28" i="7"/>
  <c r="AC28" i="7"/>
  <c r="Z28" i="7"/>
  <c r="Y28" i="7"/>
  <c r="BD27" i="7"/>
  <c r="BC27" i="7"/>
  <c r="BB27" i="7"/>
  <c r="BA27" i="7"/>
  <c r="AZ27" i="7"/>
  <c r="AY27" i="7"/>
  <c r="AX27" i="7"/>
  <c r="AW27" i="7"/>
  <c r="AV27" i="7"/>
  <c r="AU27" i="7"/>
  <c r="AT27" i="7"/>
  <c r="AS27" i="7"/>
  <c r="AR27" i="7"/>
  <c r="AQ27" i="7"/>
  <c r="AP27" i="7"/>
  <c r="AO27" i="7"/>
  <c r="AL27" i="7"/>
  <c r="AK27" i="7"/>
  <c r="AH27" i="7"/>
  <c r="AG27" i="7"/>
  <c r="AD27" i="7"/>
  <c r="AC27" i="7"/>
  <c r="Z27" i="7"/>
  <c r="Y27" i="7"/>
  <c r="BD26" i="7"/>
  <c r="BC26" i="7"/>
  <c r="BB26" i="7"/>
  <c r="BA26" i="7"/>
  <c r="AZ26" i="7"/>
  <c r="AY26" i="7"/>
  <c r="AX26" i="7"/>
  <c r="AW26" i="7"/>
  <c r="AV26" i="7"/>
  <c r="AU26" i="7"/>
  <c r="AT26" i="7"/>
  <c r="AS26" i="7"/>
  <c r="AR26" i="7"/>
  <c r="AQ26" i="7"/>
  <c r="AP26" i="7"/>
  <c r="AO26" i="7"/>
  <c r="AL26" i="7"/>
  <c r="AK26" i="7"/>
  <c r="AH26" i="7"/>
  <c r="AG26" i="7"/>
  <c r="AD26" i="7"/>
  <c r="AC26" i="7"/>
  <c r="Z26" i="7"/>
  <c r="Y26" i="7"/>
  <c r="BD25" i="7"/>
  <c r="BC25" i="7"/>
  <c r="BB25" i="7"/>
  <c r="BA25" i="7"/>
  <c r="AZ25" i="7"/>
  <c r="AY25" i="7"/>
  <c r="AX25" i="7"/>
  <c r="AW25" i="7"/>
  <c r="AV25" i="7"/>
  <c r="AU25" i="7"/>
  <c r="AT25" i="7"/>
  <c r="AS25" i="7"/>
  <c r="AR25" i="7"/>
  <c r="AQ25" i="7"/>
  <c r="AP25" i="7"/>
  <c r="AO25" i="7"/>
  <c r="AL25" i="7"/>
  <c r="AK25" i="7"/>
  <c r="AH25" i="7"/>
  <c r="AG25" i="7"/>
  <c r="AD25" i="7"/>
  <c r="AC25" i="7"/>
  <c r="Z25" i="7"/>
  <c r="Y25" i="7"/>
  <c r="BD24" i="7"/>
  <c r="BC24" i="7"/>
  <c r="BB24" i="7"/>
  <c r="BA24" i="7"/>
  <c r="AZ24" i="7"/>
  <c r="AY24" i="7"/>
  <c r="AX24" i="7"/>
  <c r="AW24" i="7"/>
  <c r="AV24" i="7"/>
  <c r="AU24" i="7"/>
  <c r="AT24" i="7"/>
  <c r="AS24" i="7"/>
  <c r="AR24" i="7"/>
  <c r="AQ24" i="7"/>
  <c r="AP24" i="7"/>
  <c r="AO24" i="7"/>
  <c r="AL24" i="7"/>
  <c r="AK24" i="7"/>
  <c r="AH24" i="7"/>
  <c r="AG24" i="7"/>
  <c r="AD24" i="7"/>
  <c r="AC24" i="7"/>
  <c r="Z24" i="7"/>
  <c r="Y24" i="7"/>
  <c r="BD23" i="7"/>
  <c r="BC23" i="7"/>
  <c r="BB23" i="7"/>
  <c r="BA23" i="7"/>
  <c r="AZ23" i="7"/>
  <c r="AY23" i="7"/>
  <c r="AX23" i="7"/>
  <c r="AW23" i="7"/>
  <c r="AV23" i="7"/>
  <c r="AU23" i="7"/>
  <c r="AT23" i="7"/>
  <c r="AS23" i="7"/>
  <c r="AR23" i="7"/>
  <c r="AQ23" i="7"/>
  <c r="AP23" i="7"/>
  <c r="AO23" i="7"/>
  <c r="AL23" i="7"/>
  <c r="AK23" i="7"/>
  <c r="AH23" i="7"/>
  <c r="AG23" i="7"/>
  <c r="AD23" i="7"/>
  <c r="AC23" i="7"/>
  <c r="Z23" i="7"/>
  <c r="Y23" i="7"/>
  <c r="BD22" i="7"/>
  <c r="BC22" i="7"/>
  <c r="BB22" i="7"/>
  <c r="BA22" i="7"/>
  <c r="AZ22" i="7"/>
  <c r="AY22" i="7"/>
  <c r="AX22" i="7"/>
  <c r="AW22" i="7"/>
  <c r="AV22" i="7"/>
  <c r="AU22" i="7"/>
  <c r="AT22" i="7"/>
  <c r="AS22" i="7"/>
  <c r="AR22" i="7"/>
  <c r="AQ22" i="7"/>
  <c r="AP22" i="7"/>
  <c r="AO22" i="7"/>
  <c r="AL22" i="7"/>
  <c r="AK22" i="7"/>
  <c r="AH22" i="7"/>
  <c r="AG22" i="7"/>
  <c r="AD22" i="7"/>
  <c r="AC22" i="7"/>
  <c r="Z22" i="7"/>
  <c r="Y22" i="7"/>
  <c r="BD21" i="7"/>
  <c r="BC21" i="7"/>
  <c r="BB21" i="7"/>
  <c r="BA21" i="7"/>
  <c r="AZ21" i="7"/>
  <c r="AY21" i="7"/>
  <c r="AX21" i="7"/>
  <c r="AW21" i="7"/>
  <c r="AV21" i="7"/>
  <c r="AU21" i="7"/>
  <c r="AT21" i="7"/>
  <c r="AS21" i="7"/>
  <c r="AR21" i="7"/>
  <c r="AQ21" i="7"/>
  <c r="AP21" i="7"/>
  <c r="AO21" i="7"/>
  <c r="AL21" i="7"/>
  <c r="AK21" i="7"/>
  <c r="AH21" i="7"/>
  <c r="AG21" i="7"/>
  <c r="AD21" i="7"/>
  <c r="AC21" i="7"/>
  <c r="Z21" i="7"/>
  <c r="Y21" i="7"/>
  <c r="BD20" i="7"/>
  <c r="BC20" i="7"/>
  <c r="BB20" i="7"/>
  <c r="BA20" i="7"/>
  <c r="AZ20" i="7"/>
  <c r="AY20" i="7"/>
  <c r="AX20" i="7"/>
  <c r="AW20" i="7"/>
  <c r="AV20" i="7"/>
  <c r="AU20" i="7"/>
  <c r="AT20" i="7"/>
  <c r="AS20" i="7"/>
  <c r="AR20" i="7"/>
  <c r="AQ20" i="7"/>
  <c r="AP20" i="7"/>
  <c r="AO20" i="7"/>
  <c r="AL20" i="7"/>
  <c r="AK20" i="7"/>
  <c r="AH20" i="7"/>
  <c r="AG20" i="7"/>
  <c r="AD20" i="7"/>
  <c r="AC20" i="7"/>
  <c r="Z20" i="7"/>
  <c r="Y20" i="7"/>
  <c r="BD19" i="7"/>
  <c r="BC19" i="7"/>
  <c r="BB19" i="7"/>
  <c r="BA19" i="7"/>
  <c r="AZ19" i="7"/>
  <c r="AY19" i="7"/>
  <c r="AX19" i="7"/>
  <c r="AW19" i="7"/>
  <c r="AV19" i="7"/>
  <c r="AU19" i="7"/>
  <c r="AT19" i="7"/>
  <c r="AS19" i="7"/>
  <c r="AR19" i="7"/>
  <c r="AQ19" i="7"/>
  <c r="AP19" i="7"/>
  <c r="AO19" i="7"/>
  <c r="AL19" i="7"/>
  <c r="AK19" i="7"/>
  <c r="AH19" i="7"/>
  <c r="AG19" i="7"/>
  <c r="AD19" i="7"/>
  <c r="AC19" i="7"/>
  <c r="Z19" i="7"/>
  <c r="Y19" i="7"/>
  <c r="BD18" i="7"/>
  <c r="BC18" i="7"/>
  <c r="BB18" i="7"/>
  <c r="BA18" i="7"/>
  <c r="AZ18" i="7"/>
  <c r="AY18" i="7"/>
  <c r="AX18" i="7"/>
  <c r="AW18" i="7"/>
  <c r="AV18" i="7"/>
  <c r="AU18" i="7"/>
  <c r="AT18" i="7"/>
  <c r="AS18" i="7"/>
  <c r="AR18" i="7"/>
  <c r="AQ18" i="7"/>
  <c r="AP18" i="7"/>
  <c r="AO18" i="7"/>
  <c r="AL18" i="7"/>
  <c r="AK18" i="7"/>
  <c r="AH18" i="7"/>
  <c r="AG18" i="7"/>
  <c r="AD18" i="7"/>
  <c r="AC18" i="7"/>
  <c r="Z18" i="7"/>
  <c r="Y18" i="7"/>
  <c r="BD17" i="7"/>
  <c r="BC17" i="7"/>
  <c r="BB17" i="7"/>
  <c r="BA17" i="7"/>
  <c r="AZ17" i="7"/>
  <c r="AY17" i="7"/>
  <c r="AX17" i="7"/>
  <c r="AW17" i="7"/>
  <c r="AV17" i="7"/>
  <c r="AU17" i="7"/>
  <c r="AT17" i="7"/>
  <c r="AS17" i="7"/>
  <c r="AR17" i="7"/>
  <c r="AQ17" i="7"/>
  <c r="AP17" i="7"/>
  <c r="AO17" i="7"/>
  <c r="AL17" i="7"/>
  <c r="AK17" i="7"/>
  <c r="AH17" i="7"/>
  <c r="AG17" i="7"/>
  <c r="AD17" i="7"/>
  <c r="AC17" i="7"/>
  <c r="Z17" i="7"/>
  <c r="Y17" i="7"/>
  <c r="BD16" i="7"/>
  <c r="BC16" i="7"/>
  <c r="BB16" i="7"/>
  <c r="BA16" i="7"/>
  <c r="AZ16" i="7"/>
  <c r="AY16" i="7"/>
  <c r="AX16" i="7"/>
  <c r="AW16" i="7"/>
  <c r="AV16" i="7"/>
  <c r="AU16" i="7"/>
  <c r="AT16" i="7"/>
  <c r="AS16" i="7"/>
  <c r="AR16" i="7"/>
  <c r="AQ16" i="7"/>
  <c r="AP16" i="7"/>
  <c r="AO16" i="7"/>
  <c r="AL16" i="7"/>
  <c r="AK16" i="7"/>
  <c r="AH16" i="7"/>
  <c r="AG16" i="7"/>
  <c r="AD16" i="7"/>
  <c r="AC16" i="7"/>
  <c r="Z16" i="7"/>
  <c r="Y16" i="7"/>
  <c r="BD15" i="7"/>
  <c r="BC15" i="7"/>
  <c r="BB15" i="7"/>
  <c r="BA15" i="7"/>
  <c r="AZ15" i="7"/>
  <c r="AY15" i="7"/>
  <c r="AX15" i="7"/>
  <c r="AW15" i="7"/>
  <c r="AV15" i="7"/>
  <c r="AU15" i="7"/>
  <c r="AT15" i="7"/>
  <c r="AS15" i="7"/>
  <c r="AR15" i="7"/>
  <c r="AQ15" i="7"/>
  <c r="AP15" i="7"/>
  <c r="AO15" i="7"/>
  <c r="AL15" i="7"/>
  <c r="AK15" i="7"/>
  <c r="AH15" i="7"/>
  <c r="AG15" i="7"/>
  <c r="AD15" i="7"/>
  <c r="AC15" i="7"/>
  <c r="Z15" i="7"/>
  <c r="Y15" i="7"/>
  <c r="BD14" i="7"/>
  <c r="BC14" i="7"/>
  <c r="BB14" i="7"/>
  <c r="BA14" i="7"/>
  <c r="AZ14" i="7"/>
  <c r="AY14" i="7"/>
  <c r="AX14" i="7"/>
  <c r="AW14" i="7"/>
  <c r="AV14" i="7"/>
  <c r="AU14" i="7"/>
  <c r="AT14" i="7"/>
  <c r="AS14" i="7"/>
  <c r="AR14" i="7"/>
  <c r="AQ14" i="7"/>
  <c r="AP14" i="7"/>
  <c r="AO14" i="7"/>
  <c r="AL14" i="7"/>
  <c r="AK14" i="7"/>
  <c r="AH14" i="7"/>
  <c r="AG14" i="7"/>
  <c r="AD14" i="7"/>
  <c r="AC14" i="7"/>
  <c r="Z14" i="7"/>
  <c r="Y14" i="7"/>
  <c r="BD13" i="7"/>
  <c r="BC13" i="7"/>
  <c r="BB13" i="7"/>
  <c r="BA13" i="7"/>
  <c r="AZ13" i="7"/>
  <c r="AY13" i="7"/>
  <c r="AX13" i="7"/>
  <c r="AW13" i="7"/>
  <c r="AV13" i="7"/>
  <c r="AU13" i="7"/>
  <c r="AT13" i="7"/>
  <c r="AS13" i="7"/>
  <c r="AR13" i="7"/>
  <c r="AQ13" i="7"/>
  <c r="AP13" i="7"/>
  <c r="AO13" i="7"/>
  <c r="AL13" i="7"/>
  <c r="AK13" i="7"/>
  <c r="AH13" i="7"/>
  <c r="AG13" i="7"/>
  <c r="AD13" i="7"/>
  <c r="AC13" i="7"/>
  <c r="Z13" i="7"/>
  <c r="Y13" i="7"/>
  <c r="BD12" i="7"/>
  <c r="BC12" i="7"/>
  <c r="BB12" i="7"/>
  <c r="BA12" i="7"/>
  <c r="AZ12" i="7"/>
  <c r="AY12" i="7"/>
  <c r="AX12" i="7"/>
  <c r="AW12" i="7"/>
  <c r="AV12" i="7"/>
  <c r="AU12" i="7"/>
  <c r="AT12" i="7"/>
  <c r="AS12" i="7"/>
  <c r="AR12" i="7"/>
  <c r="AQ12" i="7"/>
  <c r="AP12" i="7"/>
  <c r="AO12" i="7"/>
  <c r="AL12" i="7"/>
  <c r="AK12" i="7"/>
  <c r="AH12" i="7"/>
  <c r="AG12" i="7"/>
  <c r="AD12" i="7"/>
  <c r="AC12" i="7"/>
  <c r="Z12" i="7"/>
  <c r="Y12" i="7"/>
  <c r="BD11" i="7"/>
  <c r="BC11" i="7"/>
  <c r="BB11" i="7"/>
  <c r="BA11" i="7"/>
  <c r="AZ11" i="7"/>
  <c r="AY11" i="7"/>
  <c r="AX11" i="7"/>
  <c r="AW11" i="7"/>
  <c r="AV11" i="7"/>
  <c r="AU11" i="7"/>
  <c r="AT11" i="7"/>
  <c r="AS11" i="7"/>
  <c r="AR11" i="7"/>
  <c r="AQ11" i="7"/>
  <c r="AP11" i="7"/>
  <c r="AO11" i="7"/>
  <c r="AL11" i="7"/>
  <c r="AK11" i="7"/>
  <c r="AH11" i="7"/>
  <c r="AG11" i="7"/>
  <c r="AD11" i="7"/>
  <c r="AC11" i="7"/>
  <c r="Z11" i="7"/>
  <c r="Y11" i="7"/>
  <c r="BD10" i="7"/>
  <c r="BC10" i="7"/>
  <c r="BB10" i="7"/>
  <c r="BA10" i="7"/>
  <c r="AZ10" i="7"/>
  <c r="AY10" i="7"/>
  <c r="AX10" i="7"/>
  <c r="AW10" i="7"/>
  <c r="AV10" i="7"/>
  <c r="AU10" i="7"/>
  <c r="AT10" i="7"/>
  <c r="AS10" i="7"/>
  <c r="AR10" i="7"/>
  <c r="AQ10" i="7"/>
  <c r="AP10" i="7"/>
  <c r="AO10" i="7"/>
  <c r="AL10" i="7"/>
  <c r="AK10" i="7"/>
  <c r="AH10" i="7"/>
  <c r="AG10" i="7"/>
  <c r="AD10" i="7"/>
  <c r="AC10" i="7"/>
  <c r="Z10" i="7"/>
  <c r="Y10" i="7"/>
  <c r="BD9" i="7"/>
  <c r="BC9" i="7"/>
  <c r="BB9" i="7"/>
  <c r="BA9" i="7"/>
  <c r="AZ9" i="7"/>
  <c r="AY9" i="7"/>
  <c r="AX9" i="7"/>
  <c r="AW9" i="7"/>
  <c r="AV9" i="7"/>
  <c r="AU9" i="7"/>
  <c r="AT9" i="7"/>
  <c r="AS9" i="7"/>
  <c r="AR9" i="7"/>
  <c r="AQ9" i="7"/>
  <c r="AP9" i="7"/>
  <c r="AO9" i="7"/>
  <c r="AL9" i="7"/>
  <c r="AK9" i="7"/>
  <c r="AH9" i="7"/>
  <c r="AG9" i="7"/>
  <c r="AD9" i="7"/>
  <c r="AC9" i="7"/>
  <c r="Z9" i="7"/>
  <c r="Y9" i="7"/>
  <c r="BD8" i="7"/>
  <c r="BC8" i="7"/>
  <c r="BB8" i="7"/>
  <c r="BA8" i="7"/>
  <c r="AZ8" i="7"/>
  <c r="AY8" i="7"/>
  <c r="AX8" i="7"/>
  <c r="AW8" i="7"/>
  <c r="AV8" i="7"/>
  <c r="AU8" i="7"/>
  <c r="AT8" i="7"/>
  <c r="AS8" i="7"/>
  <c r="AR8" i="7"/>
  <c r="AQ8" i="7"/>
  <c r="AP8" i="7"/>
  <c r="AO8" i="7"/>
  <c r="AL8" i="7"/>
  <c r="AK8" i="7"/>
  <c r="AH8" i="7"/>
  <c r="AG8" i="7"/>
  <c r="AD8" i="7"/>
  <c r="AC8" i="7"/>
  <c r="Z8" i="7"/>
  <c r="Y8" i="7"/>
  <c r="N259" i="1"/>
  <c r="P259" i="1" s="1"/>
  <c r="K259" i="1"/>
  <c r="N258" i="1"/>
  <c r="O258" i="1" s="1"/>
  <c r="K258" i="1"/>
  <c r="N257" i="1"/>
  <c r="P257" i="1" s="1"/>
  <c r="K257" i="1"/>
  <c r="N256" i="1"/>
  <c r="P256" i="1" s="1"/>
  <c r="K256" i="1"/>
  <c r="N255" i="1"/>
  <c r="K255" i="1"/>
  <c r="N254" i="1"/>
  <c r="K254" i="1"/>
  <c r="N253" i="1"/>
  <c r="K253" i="1"/>
  <c r="N252" i="1"/>
  <c r="K252" i="1"/>
  <c r="N251" i="1"/>
  <c r="K251" i="1"/>
  <c r="N250" i="1"/>
  <c r="K250" i="1"/>
  <c r="N249" i="1"/>
  <c r="K249" i="1"/>
  <c r="N248" i="1"/>
  <c r="K248" i="1"/>
  <c r="N247" i="1"/>
  <c r="K247" i="1"/>
  <c r="N246" i="1"/>
  <c r="K246" i="1"/>
  <c r="N245" i="1"/>
  <c r="K245" i="1"/>
  <c r="N244" i="1"/>
  <c r="K244" i="1"/>
  <c r="N243" i="1"/>
  <c r="K243" i="1"/>
  <c r="N242" i="1"/>
  <c r="K242" i="1"/>
  <c r="N241" i="1"/>
  <c r="K241" i="1"/>
  <c r="N240" i="1"/>
  <c r="K240" i="1"/>
  <c r="N239" i="1"/>
  <c r="K239" i="1"/>
  <c r="N238" i="1"/>
  <c r="K238" i="1"/>
  <c r="N237" i="1"/>
  <c r="K237" i="1"/>
  <c r="N236" i="1"/>
  <c r="K236" i="1"/>
  <c r="N235" i="1"/>
  <c r="K235" i="1"/>
  <c r="N234" i="1"/>
  <c r="K234" i="1"/>
  <c r="N233" i="1"/>
  <c r="K233" i="1"/>
  <c r="N232" i="1"/>
  <c r="K232" i="1"/>
  <c r="N231" i="1"/>
  <c r="K231" i="1"/>
  <c r="N230" i="1"/>
  <c r="K230" i="1"/>
  <c r="N229" i="1"/>
  <c r="K229" i="1"/>
  <c r="N228" i="1"/>
  <c r="K228" i="1"/>
  <c r="N227" i="1"/>
  <c r="K227" i="1"/>
  <c r="N226" i="1"/>
  <c r="K226" i="1"/>
  <c r="N225" i="1"/>
  <c r="K225" i="1"/>
  <c r="N224" i="1"/>
  <c r="K224" i="1"/>
  <c r="N223" i="1"/>
  <c r="K223" i="1"/>
  <c r="N222" i="1"/>
  <c r="K222" i="1"/>
  <c r="N221" i="1"/>
  <c r="K221" i="1"/>
  <c r="N220" i="1"/>
  <c r="K220" i="1"/>
  <c r="N219" i="1"/>
  <c r="K219" i="1"/>
  <c r="N218" i="1"/>
  <c r="K218" i="1"/>
  <c r="N217" i="1"/>
  <c r="K217" i="1"/>
  <c r="N216" i="1"/>
  <c r="K216" i="1"/>
  <c r="N215" i="1"/>
  <c r="K215" i="1"/>
  <c r="N214" i="1"/>
  <c r="K214" i="1"/>
  <c r="N213" i="1"/>
  <c r="K213" i="1"/>
  <c r="N212" i="1"/>
  <c r="K212" i="1"/>
  <c r="N211" i="1"/>
  <c r="K211" i="1"/>
  <c r="N210" i="1"/>
  <c r="K210" i="1"/>
  <c r="N209" i="1"/>
  <c r="K209" i="1"/>
  <c r="N208" i="1"/>
  <c r="K208" i="1"/>
  <c r="N207" i="1"/>
  <c r="K207" i="1"/>
  <c r="N206" i="1"/>
  <c r="K206" i="1"/>
  <c r="N205" i="1"/>
  <c r="K205" i="1"/>
  <c r="N204" i="1"/>
  <c r="K204" i="1"/>
  <c r="N203" i="1"/>
  <c r="K203" i="1"/>
  <c r="N202" i="1"/>
  <c r="K202" i="1"/>
  <c r="N201" i="1"/>
  <c r="K201" i="1"/>
  <c r="N200" i="1"/>
  <c r="K200" i="1"/>
  <c r="N199" i="1"/>
  <c r="K199" i="1"/>
  <c r="N198" i="1"/>
  <c r="P198" i="1" s="1"/>
  <c r="K198" i="1"/>
  <c r="N197" i="1"/>
  <c r="K197" i="1"/>
  <c r="N196" i="1"/>
  <c r="K196" i="1"/>
  <c r="N195" i="1"/>
  <c r="K195" i="1"/>
  <c r="N194" i="1"/>
  <c r="K194" i="1"/>
  <c r="N193" i="1"/>
  <c r="K193" i="1"/>
  <c r="N192" i="1"/>
  <c r="K192" i="1"/>
  <c r="N191" i="1"/>
  <c r="K191" i="1"/>
  <c r="N190" i="1"/>
  <c r="K190" i="1"/>
  <c r="N189" i="1"/>
  <c r="K189" i="1"/>
  <c r="N188" i="1"/>
  <c r="K188" i="1"/>
  <c r="N187" i="1"/>
  <c r="K187" i="1"/>
  <c r="N186" i="1"/>
  <c r="K186" i="1"/>
  <c r="N185" i="1"/>
  <c r="K185" i="1"/>
  <c r="N184" i="1"/>
  <c r="K184" i="1"/>
  <c r="N183" i="1"/>
  <c r="K183" i="1"/>
  <c r="N182" i="1"/>
  <c r="K182" i="1"/>
  <c r="N181" i="1"/>
  <c r="K181" i="1"/>
  <c r="N180" i="1"/>
  <c r="K180" i="1"/>
  <c r="N179" i="1"/>
  <c r="K179" i="1"/>
  <c r="N178" i="1"/>
  <c r="K178" i="1"/>
  <c r="N177" i="1"/>
  <c r="K177" i="1"/>
  <c r="N176" i="1"/>
  <c r="K176" i="1"/>
  <c r="N175" i="1"/>
  <c r="K175" i="1"/>
  <c r="N174" i="1"/>
  <c r="K174" i="1"/>
  <c r="N173" i="1"/>
  <c r="K173" i="1"/>
  <c r="N172" i="1"/>
  <c r="K172" i="1"/>
  <c r="N171" i="1"/>
  <c r="P171" i="1" s="1"/>
  <c r="K171" i="1"/>
  <c r="N170" i="1"/>
  <c r="O170" i="1" s="1"/>
  <c r="K170" i="1"/>
  <c r="N169" i="1"/>
  <c r="O169" i="1" s="1"/>
  <c r="K169" i="1"/>
  <c r="N168" i="1"/>
  <c r="K168" i="1"/>
  <c r="N167" i="1"/>
  <c r="K167" i="1"/>
  <c r="N166" i="1"/>
  <c r="P166" i="1" s="1"/>
  <c r="K166" i="1"/>
  <c r="N165" i="1"/>
  <c r="O165" i="1" s="1"/>
  <c r="K165" i="1"/>
  <c r="N164" i="1"/>
  <c r="K164" i="1"/>
  <c r="N163" i="1"/>
  <c r="K163" i="1"/>
  <c r="N162" i="1"/>
  <c r="O162" i="1" s="1"/>
  <c r="K162" i="1"/>
  <c r="N161" i="1"/>
  <c r="K161" i="1"/>
  <c r="N160" i="1"/>
  <c r="P160" i="1" s="1"/>
  <c r="K160" i="1"/>
  <c r="N159" i="1"/>
  <c r="O159" i="1" s="1"/>
  <c r="K159" i="1"/>
  <c r="N158" i="1"/>
  <c r="P158" i="1" s="1"/>
  <c r="K158" i="1"/>
  <c r="N157" i="1"/>
  <c r="K157" i="1"/>
  <c r="N156" i="1"/>
  <c r="P156" i="1" s="1"/>
  <c r="K156" i="1"/>
  <c r="N155" i="1"/>
  <c r="P155" i="1" s="1"/>
  <c r="K155" i="1"/>
  <c r="N154" i="1"/>
  <c r="K154" i="1"/>
  <c r="N153" i="1"/>
  <c r="O153" i="1" s="1"/>
  <c r="K153" i="1"/>
  <c r="N152" i="1"/>
  <c r="K152" i="1"/>
  <c r="N151" i="1"/>
  <c r="K151" i="1"/>
  <c r="N150" i="1"/>
  <c r="P150" i="1" s="1"/>
  <c r="K150" i="1"/>
  <c r="N149" i="1"/>
  <c r="O149" i="1" s="1"/>
  <c r="K149" i="1"/>
  <c r="N148" i="1"/>
  <c r="O148" i="1" s="1"/>
  <c r="K148" i="1"/>
  <c r="N147" i="1"/>
  <c r="K147" i="1"/>
  <c r="N146" i="1"/>
  <c r="O146" i="1" s="1"/>
  <c r="K146" i="1"/>
  <c r="N145" i="1"/>
  <c r="P145" i="1" s="1"/>
  <c r="K145" i="1"/>
  <c r="N144" i="1"/>
  <c r="P144" i="1" s="1"/>
  <c r="K144" i="1"/>
  <c r="N143" i="1"/>
  <c r="K143" i="1"/>
  <c r="N142" i="1"/>
  <c r="P142" i="1" s="1"/>
  <c r="K142" i="1"/>
  <c r="N141" i="1"/>
  <c r="O141" i="1" s="1"/>
  <c r="K141" i="1"/>
  <c r="N140" i="1"/>
  <c r="O140" i="1" s="1"/>
  <c r="K140" i="1"/>
  <c r="N139" i="1"/>
  <c r="P139" i="1" s="1"/>
  <c r="K139" i="1"/>
  <c r="N138" i="1"/>
  <c r="K138" i="1"/>
  <c r="N137" i="1"/>
  <c r="O137" i="1" s="1"/>
  <c r="K137" i="1"/>
  <c r="N136" i="1"/>
  <c r="K136" i="1"/>
  <c r="N135" i="1"/>
  <c r="O135" i="1" s="1"/>
  <c r="K135" i="1"/>
  <c r="N134" i="1"/>
  <c r="P134" i="1" s="1"/>
  <c r="K134" i="1"/>
  <c r="N133" i="1"/>
  <c r="K133" i="1"/>
  <c r="N132" i="1"/>
  <c r="O132" i="1" s="1"/>
  <c r="K132" i="1"/>
  <c r="N131" i="1"/>
  <c r="P131" i="1" s="1"/>
  <c r="K131" i="1"/>
  <c r="N130" i="1"/>
  <c r="P130" i="1" s="1"/>
  <c r="K130" i="1"/>
  <c r="N129" i="1"/>
  <c r="P129" i="1" s="1"/>
  <c r="K129" i="1"/>
  <c r="N128" i="1"/>
  <c r="P128" i="1" s="1"/>
  <c r="K128" i="1"/>
  <c r="N127" i="1"/>
  <c r="O127" i="1" s="1"/>
  <c r="K127" i="1"/>
  <c r="N126" i="1"/>
  <c r="O126" i="1" s="1"/>
  <c r="K126" i="1"/>
  <c r="N125" i="1"/>
  <c r="P125" i="1" s="1"/>
  <c r="K125" i="1"/>
  <c r="N124" i="1"/>
  <c r="P124" i="1" s="1"/>
  <c r="K124" i="1"/>
  <c r="N123" i="1"/>
  <c r="P123" i="1" s="1"/>
  <c r="K123" i="1"/>
  <c r="N122" i="1"/>
  <c r="O122" i="1" s="1"/>
  <c r="K122" i="1"/>
  <c r="N121" i="1"/>
  <c r="O121" i="1" s="1"/>
  <c r="K121" i="1"/>
  <c r="N120" i="1"/>
  <c r="P120" i="1" s="1"/>
  <c r="K120" i="1"/>
  <c r="N119" i="1"/>
  <c r="O119" i="1" s="1"/>
  <c r="K119" i="1"/>
  <c r="N118" i="1"/>
  <c r="P118" i="1" s="1"/>
  <c r="K118" i="1"/>
  <c r="N117" i="1"/>
  <c r="O117" i="1" s="1"/>
  <c r="K117" i="1"/>
  <c r="N116" i="1"/>
  <c r="K116" i="1"/>
  <c r="N115" i="1"/>
  <c r="P115" i="1" s="1"/>
  <c r="K115" i="1"/>
  <c r="N114" i="1"/>
  <c r="O114" i="1" s="1"/>
  <c r="K114" i="1"/>
  <c r="N113" i="1"/>
  <c r="O113" i="1" s="1"/>
  <c r="K113" i="1"/>
  <c r="N112" i="1"/>
  <c r="P112" i="1" s="1"/>
  <c r="K112" i="1"/>
  <c r="N111" i="1"/>
  <c r="O111" i="1" s="1"/>
  <c r="K111" i="1"/>
  <c r="N110" i="1"/>
  <c r="P110" i="1" s="1"/>
  <c r="K110" i="1"/>
  <c r="N109" i="1"/>
  <c r="P109" i="1" s="1"/>
  <c r="K109" i="1"/>
  <c r="N108" i="1"/>
  <c r="K108" i="1"/>
  <c r="N107" i="1"/>
  <c r="P107" i="1" s="1"/>
  <c r="K107" i="1"/>
  <c r="N106" i="1"/>
  <c r="O106" i="1" s="1"/>
  <c r="K106" i="1"/>
  <c r="N105" i="1"/>
  <c r="P105" i="1" s="1"/>
  <c r="K105" i="1"/>
  <c r="N104" i="1"/>
  <c r="P104" i="1" s="1"/>
  <c r="K104" i="1"/>
  <c r="N103" i="1"/>
  <c r="K103" i="1"/>
  <c r="N102" i="1"/>
  <c r="O102" i="1" s="1"/>
  <c r="K102" i="1"/>
  <c r="N101" i="1"/>
  <c r="K101" i="1"/>
  <c r="N100" i="1"/>
  <c r="O100" i="1" s="1"/>
  <c r="K100" i="1"/>
  <c r="N99" i="1"/>
  <c r="K99" i="1"/>
  <c r="N98" i="1"/>
  <c r="K98" i="1"/>
  <c r="N97" i="1"/>
  <c r="P97" i="1" s="1"/>
  <c r="K97" i="1"/>
  <c r="N96" i="1"/>
  <c r="K96" i="1"/>
  <c r="N95" i="1"/>
  <c r="P95" i="1" s="1"/>
  <c r="K95" i="1"/>
  <c r="N94" i="1"/>
  <c r="P94" i="1" s="1"/>
  <c r="K94" i="1"/>
  <c r="N93" i="1"/>
  <c r="P93" i="1" s="1"/>
  <c r="K93" i="1"/>
  <c r="N92" i="1"/>
  <c r="O92" i="1" s="1"/>
  <c r="K92" i="1"/>
  <c r="N91" i="1"/>
  <c r="P91" i="1" s="1"/>
  <c r="K91" i="1"/>
  <c r="N90" i="1"/>
  <c r="O90" i="1" s="1"/>
  <c r="K90" i="1"/>
  <c r="N89" i="1"/>
  <c r="P89" i="1" s="1"/>
  <c r="K89" i="1"/>
  <c r="N88" i="1"/>
  <c r="P88" i="1" s="1"/>
  <c r="K88" i="1"/>
  <c r="N87" i="1"/>
  <c r="O87" i="1" s="1"/>
  <c r="K87" i="1"/>
  <c r="N86" i="1"/>
  <c r="K86" i="1"/>
  <c r="N85" i="1"/>
  <c r="O85" i="1" s="1"/>
  <c r="K85" i="1"/>
  <c r="N84" i="1"/>
  <c r="K84" i="1"/>
  <c r="N83" i="1"/>
  <c r="O83" i="1" s="1"/>
  <c r="K83" i="1"/>
  <c r="N82" i="1"/>
  <c r="K82" i="1"/>
  <c r="N81" i="1"/>
  <c r="K81" i="1"/>
  <c r="N80" i="1"/>
  <c r="P80" i="1" s="1"/>
  <c r="K80" i="1"/>
  <c r="N79" i="1"/>
  <c r="K79" i="1"/>
  <c r="N78" i="1"/>
  <c r="K78" i="1"/>
  <c r="N77" i="1"/>
  <c r="K77" i="1"/>
  <c r="N76" i="1"/>
  <c r="K76" i="1"/>
  <c r="N75" i="1"/>
  <c r="O75" i="1" s="1"/>
  <c r="K75" i="1"/>
  <c r="N74" i="1"/>
  <c r="K74" i="1"/>
  <c r="N73" i="1"/>
  <c r="K73" i="1"/>
  <c r="N72" i="1"/>
  <c r="K72" i="1"/>
  <c r="N71" i="1"/>
  <c r="K71" i="1"/>
  <c r="N70" i="1"/>
  <c r="K70" i="1"/>
  <c r="N69" i="1"/>
  <c r="K69" i="1"/>
  <c r="N68" i="1"/>
  <c r="P68" i="1" s="1"/>
  <c r="K68" i="1"/>
  <c r="N67" i="1"/>
  <c r="K67" i="1"/>
  <c r="N66" i="1"/>
  <c r="K66" i="1"/>
  <c r="N65" i="1"/>
  <c r="K65" i="1"/>
  <c r="N64" i="1"/>
  <c r="K64" i="1"/>
  <c r="N63" i="1"/>
  <c r="O63" i="1" s="1"/>
  <c r="K63" i="1"/>
  <c r="N62" i="1"/>
  <c r="K62" i="1"/>
  <c r="N61" i="1"/>
  <c r="K61" i="1"/>
  <c r="N60" i="1"/>
  <c r="K60" i="1"/>
  <c r="N59" i="1"/>
  <c r="K59" i="1"/>
  <c r="N58" i="1"/>
  <c r="K58" i="1"/>
  <c r="N57" i="1"/>
  <c r="K57" i="1"/>
  <c r="N56" i="1"/>
  <c r="K56" i="1"/>
  <c r="N55" i="1"/>
  <c r="K55" i="1"/>
  <c r="N54" i="1"/>
  <c r="K54" i="1"/>
  <c r="N53" i="1"/>
  <c r="K53" i="1"/>
  <c r="N52" i="1"/>
  <c r="K52" i="1"/>
  <c r="N51" i="1"/>
  <c r="K51" i="1"/>
  <c r="N50" i="1"/>
  <c r="K50" i="1"/>
  <c r="N49" i="1"/>
  <c r="K49" i="1"/>
  <c r="N48" i="1"/>
  <c r="K48" i="1"/>
  <c r="N47" i="1"/>
  <c r="K47" i="1"/>
  <c r="N46" i="1"/>
  <c r="K46" i="1"/>
  <c r="N45" i="1"/>
  <c r="K45" i="1"/>
  <c r="N44" i="1"/>
  <c r="P44" i="1" s="1"/>
  <c r="K44" i="1"/>
  <c r="N43" i="1"/>
  <c r="K43" i="1"/>
  <c r="N42" i="1"/>
  <c r="K42" i="1"/>
  <c r="N41" i="1"/>
  <c r="K41" i="1"/>
  <c r="N40" i="1"/>
  <c r="K40" i="1"/>
  <c r="N39" i="1"/>
  <c r="O39" i="1" s="1"/>
  <c r="K39" i="1"/>
  <c r="N38" i="1"/>
  <c r="K38" i="1"/>
  <c r="N37" i="1"/>
  <c r="K37" i="1"/>
  <c r="N36" i="1"/>
  <c r="K36" i="1"/>
  <c r="N35" i="1"/>
  <c r="K35" i="1"/>
  <c r="N34" i="1"/>
  <c r="K34" i="1"/>
  <c r="N33" i="1"/>
  <c r="K33" i="1"/>
  <c r="N32" i="1"/>
  <c r="K32" i="1"/>
  <c r="N31" i="1"/>
  <c r="K31" i="1"/>
  <c r="N30" i="1"/>
  <c r="K30" i="1"/>
  <c r="N29" i="1"/>
  <c r="K29" i="1"/>
  <c r="N28" i="1"/>
  <c r="K28" i="1"/>
  <c r="N27" i="1"/>
  <c r="K27" i="1"/>
  <c r="N26" i="1"/>
  <c r="K26" i="1"/>
  <c r="N25" i="1"/>
  <c r="K25" i="1"/>
  <c r="N24" i="1"/>
  <c r="K24" i="1"/>
  <c r="N23" i="1"/>
  <c r="K23" i="1"/>
  <c r="N22" i="1"/>
  <c r="K22" i="1"/>
  <c r="N21" i="1"/>
  <c r="K21" i="1"/>
  <c r="N20" i="1"/>
  <c r="K20" i="1"/>
  <c r="N19" i="1"/>
  <c r="K19" i="1"/>
  <c r="N18" i="1"/>
  <c r="K18" i="1"/>
  <c r="N17" i="1"/>
  <c r="K17" i="1"/>
  <c r="N16" i="1"/>
  <c r="K16" i="1"/>
  <c r="N15" i="1"/>
  <c r="K15" i="1"/>
  <c r="N14" i="1"/>
  <c r="K14" i="1"/>
  <c r="N13" i="1"/>
  <c r="K13" i="1"/>
  <c r="N12" i="1"/>
  <c r="K12" i="1"/>
  <c r="N11" i="1"/>
  <c r="K11" i="1"/>
  <c r="N10" i="1"/>
  <c r="K10" i="1"/>
  <c r="N9" i="1"/>
  <c r="K9" i="1"/>
  <c r="N8" i="1"/>
  <c r="K8" i="1"/>
  <c r="N7" i="1"/>
  <c r="K7" i="1"/>
  <c r="N6" i="1"/>
  <c r="K6" i="1"/>
  <c r="N5" i="1"/>
  <c r="K5" i="1"/>
  <c r="N4" i="1"/>
  <c r="K4" i="1"/>
  <c r="N3" i="1"/>
  <c r="K3" i="1"/>
  <c r="N2" i="1"/>
  <c r="K2" i="1"/>
  <c r="V8" i="7"/>
  <c r="V33" i="7"/>
  <c r="V22" i="7"/>
  <c r="V28" i="7"/>
  <c r="U62" i="7"/>
  <c r="U60" i="7"/>
  <c r="U41" i="7"/>
  <c r="V59" i="7"/>
  <c r="U51" i="7"/>
  <c r="V44" i="7"/>
  <c r="V60" i="7"/>
  <c r="V27" i="7"/>
  <c r="V52" i="7"/>
  <c r="U38" i="7"/>
  <c r="V53" i="7"/>
  <c r="U54" i="7"/>
  <c r="V67" i="7"/>
  <c r="U55" i="7"/>
  <c r="U9" i="7"/>
  <c r="V57" i="7"/>
  <c r="U37" i="7"/>
  <c r="U68" i="7"/>
  <c r="U23" i="7"/>
  <c r="V25" i="7"/>
  <c r="U65" i="7"/>
  <c r="V50" i="7"/>
  <c r="U19" i="7"/>
  <c r="U28" i="7"/>
  <c r="V47" i="7"/>
  <c r="V36" i="7"/>
  <c r="U46" i="7"/>
  <c r="V32" i="7"/>
  <c r="V64" i="7"/>
  <c r="V34" i="7"/>
  <c r="U8" i="7"/>
  <c r="V29" i="7"/>
  <c r="V62" i="7"/>
  <c r="U44" i="7"/>
  <c r="U47" i="7"/>
  <c r="V61" i="7"/>
  <c r="U48" i="7"/>
  <c r="V17" i="7"/>
  <c r="U50" i="7"/>
  <c r="U21" i="7"/>
  <c r="U24" i="7"/>
  <c r="V56" i="7"/>
  <c r="U32" i="7"/>
  <c r="V10" i="7"/>
  <c r="V43" i="7"/>
  <c r="V31" i="7"/>
  <c r="V54" i="7"/>
  <c r="V46" i="7"/>
  <c r="V40" i="7"/>
  <c r="U56" i="7"/>
  <c r="V65" i="7"/>
  <c r="U64" i="7"/>
  <c r="U26" i="7"/>
  <c r="V58" i="7"/>
  <c r="U49" i="7"/>
  <c r="U17" i="7"/>
  <c r="U70" i="7"/>
  <c r="V51" i="7"/>
  <c r="V55" i="7"/>
  <c r="U11" i="7"/>
  <c r="V69" i="7"/>
  <c r="U33" i="7"/>
  <c r="U35" i="7"/>
  <c r="V9" i="7"/>
  <c r="U58" i="7"/>
  <c r="U63" i="7"/>
  <c r="U29" i="7"/>
  <c r="V14" i="7"/>
  <c r="V19" i="7"/>
  <c r="V35" i="7"/>
  <c r="V66" i="7"/>
  <c r="U71" i="7"/>
  <c r="U18" i="7"/>
  <c r="U14" i="7"/>
  <c r="U40" i="7"/>
  <c r="V37" i="7"/>
  <c r="U66" i="7"/>
  <c r="U67" i="7"/>
  <c r="V71" i="7"/>
  <c r="U43" i="7"/>
  <c r="U53" i="7"/>
  <c r="V70" i="7"/>
  <c r="V21" i="7"/>
  <c r="V42" i="7"/>
  <c r="V26" i="7"/>
  <c r="V63" i="7"/>
  <c r="U12" i="7"/>
  <c r="V38" i="7"/>
  <c r="U39" i="7"/>
  <c r="V12" i="7"/>
  <c r="V49" i="7"/>
  <c r="V13" i="7"/>
  <c r="U27" i="7"/>
  <c r="V24" i="7"/>
  <c r="U45" i="7"/>
  <c r="U20" i="7"/>
  <c r="V23" i="7"/>
  <c r="U36" i="7"/>
  <c r="U10" i="7"/>
  <c r="V15" i="7"/>
  <c r="V18" i="7"/>
  <c r="U34" i="7"/>
  <c r="U69" i="7"/>
  <c r="V68" i="7"/>
  <c r="U59" i="7"/>
  <c r="U61" i="7"/>
  <c r="U57" i="7"/>
  <c r="U22" i="7"/>
  <c r="U31" i="7"/>
  <c r="U13" i="7"/>
  <c r="V11" i="7"/>
  <c r="U30" i="7"/>
  <c r="V20" i="7"/>
  <c r="V45" i="7"/>
  <c r="V48" i="7"/>
  <c r="U16" i="7"/>
  <c r="V41" i="7"/>
  <c r="U25" i="7"/>
  <c r="V16" i="7"/>
  <c r="V30" i="7"/>
  <c r="U42" i="7"/>
  <c r="U15" i="7"/>
  <c r="V39" i="7"/>
  <c r="U52" i="7"/>
  <c r="R2780" i="1" l="1"/>
  <c r="Q2725" i="1"/>
  <c r="R2903" i="1"/>
  <c r="R2722" i="1"/>
  <c r="Q2840" i="1"/>
  <c r="S2840" i="1" s="1"/>
  <c r="R2901" i="1"/>
  <c r="Q2839" i="1"/>
  <c r="O3012" i="1"/>
  <c r="O3004" i="1"/>
  <c r="O2996" i="1"/>
  <c r="O2988" i="1"/>
  <c r="O2980" i="1"/>
  <c r="O2972" i="1"/>
  <c r="Q2900" i="1"/>
  <c r="R2648" i="1"/>
  <c r="Q3023" i="1"/>
  <c r="Q2959" i="1"/>
  <c r="R2608" i="1"/>
  <c r="R2578" i="1"/>
  <c r="Q2633" i="1"/>
  <c r="Q2453" i="1"/>
  <c r="Q2483" i="1"/>
  <c r="R2965" i="1"/>
  <c r="S2965" i="1" s="1"/>
  <c r="Q3021" i="1"/>
  <c r="S3021" i="1" s="1"/>
  <c r="R2632" i="1"/>
  <c r="Q2569" i="1"/>
  <c r="R2533" i="1"/>
  <c r="Q2602" i="1"/>
  <c r="S2960" i="1"/>
  <c r="Q3019" i="1"/>
  <c r="S3019" i="1" s="1"/>
  <c r="Q2585" i="1"/>
  <c r="Q2617" i="1"/>
  <c r="R3026" i="1"/>
  <c r="R3019" i="1"/>
  <c r="S2781" i="1"/>
  <c r="Q3020" i="1"/>
  <c r="S3020" i="1" s="1"/>
  <c r="P2952" i="1"/>
  <c r="R2488" i="1"/>
  <c r="R2553" i="1"/>
  <c r="Q2523" i="1"/>
  <c r="R2725" i="1"/>
  <c r="O2892" i="1"/>
  <c r="O2884" i="1"/>
  <c r="O2876" i="1"/>
  <c r="O2868" i="1"/>
  <c r="O2860" i="1"/>
  <c r="O2852" i="1"/>
  <c r="Q2852" i="1" s="1"/>
  <c r="O2772" i="1"/>
  <c r="O2764" i="1"/>
  <c r="O2756" i="1"/>
  <c r="O2748" i="1"/>
  <c r="O2740" i="1"/>
  <c r="O2732" i="1"/>
  <c r="R2724" i="1"/>
  <c r="P2792" i="1"/>
  <c r="O2939" i="1"/>
  <c r="Q2939" i="1" s="1"/>
  <c r="Q2513" i="1"/>
  <c r="R2640" i="1"/>
  <c r="R2576" i="1"/>
  <c r="R2530" i="1"/>
  <c r="R2959" i="1"/>
  <c r="S2959" i="1" s="1"/>
  <c r="R2839" i="1"/>
  <c r="P2680" i="1"/>
  <c r="Q2845" i="1"/>
  <c r="R2498" i="1"/>
  <c r="P2852" i="1"/>
  <c r="Q2477" i="1"/>
  <c r="R2786" i="1"/>
  <c r="S2786" i="1" s="1"/>
  <c r="R2720" i="1"/>
  <c r="S2720" i="1" s="1"/>
  <c r="Q2645" i="1"/>
  <c r="R3023" i="1"/>
  <c r="P3056" i="1"/>
  <c r="Q2901" i="1"/>
  <c r="Q2723" i="1"/>
  <c r="Q2962" i="1"/>
  <c r="R3021" i="1"/>
  <c r="Q2642" i="1"/>
  <c r="R2642" i="1"/>
  <c r="R2579" i="1"/>
  <c r="Q2579" i="1"/>
  <c r="Q2935" i="1"/>
  <c r="R2935" i="1"/>
  <c r="Q2514" i="1"/>
  <c r="R2514" i="1"/>
  <c r="R2552" i="1"/>
  <c r="Q2501" i="1"/>
  <c r="Q2547" i="1"/>
  <c r="R2547" i="1"/>
  <c r="O2730" i="1"/>
  <c r="O2850" i="1"/>
  <c r="O2970" i="1"/>
  <c r="P2855" i="1"/>
  <c r="P2675" i="1"/>
  <c r="P2795" i="1"/>
  <c r="P2915" i="1"/>
  <c r="P2975" i="1"/>
  <c r="P2735" i="1"/>
  <c r="P3035" i="1"/>
  <c r="O2858" i="1"/>
  <c r="O2978" i="1"/>
  <c r="O2738" i="1"/>
  <c r="O2986" i="1"/>
  <c r="O2746" i="1"/>
  <c r="O2866" i="1"/>
  <c r="O2754" i="1"/>
  <c r="O2874" i="1"/>
  <c r="O2994" i="1"/>
  <c r="O2762" i="1"/>
  <c r="O2882" i="1"/>
  <c r="O3002" i="1"/>
  <c r="P2827" i="1"/>
  <c r="P2767" i="1"/>
  <c r="P2887" i="1"/>
  <c r="P2707" i="1"/>
  <c r="P3007" i="1"/>
  <c r="P2947" i="1"/>
  <c r="O3018" i="1"/>
  <c r="O2778" i="1"/>
  <c r="O2898" i="1"/>
  <c r="P2727" i="1"/>
  <c r="Q2727" i="1" s="1"/>
  <c r="P2967" i="1"/>
  <c r="P2907" i="1"/>
  <c r="P2787" i="1"/>
  <c r="P3027" i="1"/>
  <c r="P2847" i="1"/>
  <c r="P2983" i="1"/>
  <c r="Q2983" i="1" s="1"/>
  <c r="P2683" i="1"/>
  <c r="P2803" i="1"/>
  <c r="P2923" i="1"/>
  <c r="P3043" i="1"/>
  <c r="P2863" i="1"/>
  <c r="P2743" i="1"/>
  <c r="P2811" i="1"/>
  <c r="P2931" i="1"/>
  <c r="P2691" i="1"/>
  <c r="P2991" i="1"/>
  <c r="P3051" i="1"/>
  <c r="P2751" i="1"/>
  <c r="P2871" i="1"/>
  <c r="P2699" i="1"/>
  <c r="P2939" i="1"/>
  <c r="R2939" i="1" s="1"/>
  <c r="P2759" i="1"/>
  <c r="Q2759" i="1" s="1"/>
  <c r="P2819" i="1"/>
  <c r="P2879" i="1"/>
  <c r="P2999" i="1"/>
  <c r="O2890" i="1"/>
  <c r="O3010" i="1"/>
  <c r="O2770" i="1"/>
  <c r="P2955" i="1"/>
  <c r="P2775" i="1"/>
  <c r="P2895" i="1"/>
  <c r="P2715" i="1"/>
  <c r="P3015" i="1"/>
  <c r="P2835" i="1"/>
  <c r="P2866" i="1"/>
  <c r="P2986" i="1"/>
  <c r="R2523" i="1"/>
  <c r="S2523" i="1" s="1"/>
  <c r="Q2459" i="1"/>
  <c r="R2618" i="1"/>
  <c r="Q3024" i="1"/>
  <c r="R3024" i="1"/>
  <c r="P2738" i="1"/>
  <c r="P2858" i="1"/>
  <c r="P2978" i="1"/>
  <c r="P2882" i="1"/>
  <c r="P3002" i="1"/>
  <c r="P2762" i="1"/>
  <c r="P1874" i="1"/>
  <c r="P2973" i="1"/>
  <c r="P2793" i="1"/>
  <c r="Q2793" i="1" s="1"/>
  <c r="P2913" i="1"/>
  <c r="P2733" i="1"/>
  <c r="P3033" i="1"/>
  <c r="P2673" i="1"/>
  <c r="P2853" i="1"/>
  <c r="P2809" i="1"/>
  <c r="P3049" i="1"/>
  <c r="P2749" i="1"/>
  <c r="P2689" i="1"/>
  <c r="P2869" i="1"/>
  <c r="P2989" i="1"/>
  <c r="O3008" i="1"/>
  <c r="O2768" i="1"/>
  <c r="R2980" i="1"/>
  <c r="Q2980" i="1"/>
  <c r="O2940" i="1"/>
  <c r="Q2892" i="1"/>
  <c r="O2836" i="1"/>
  <c r="O2796" i="1"/>
  <c r="Q2796" i="1" s="1"/>
  <c r="O2684" i="1"/>
  <c r="P2848" i="1"/>
  <c r="P2968" i="1"/>
  <c r="P2668" i="1"/>
  <c r="P2728" i="1"/>
  <c r="P3028" i="1"/>
  <c r="O2731" i="1"/>
  <c r="O2671" i="1"/>
  <c r="O2851" i="1"/>
  <c r="O2791" i="1"/>
  <c r="O2971" i="1"/>
  <c r="P2736" i="1"/>
  <c r="P2976" i="1"/>
  <c r="P2676" i="1"/>
  <c r="P2796" i="1"/>
  <c r="P2916" i="1"/>
  <c r="P3036" i="1"/>
  <c r="P2856" i="1"/>
  <c r="O2679" i="1"/>
  <c r="O2799" i="1"/>
  <c r="O2979" i="1"/>
  <c r="O3039" i="1"/>
  <c r="O2739" i="1"/>
  <c r="O2859" i="1"/>
  <c r="O2919" i="1"/>
  <c r="P2864" i="1"/>
  <c r="P2684" i="1"/>
  <c r="P2804" i="1"/>
  <c r="P2924" i="1"/>
  <c r="O2807" i="1"/>
  <c r="O2927" i="1"/>
  <c r="O2867" i="1"/>
  <c r="O3047" i="1"/>
  <c r="O2747" i="1"/>
  <c r="O2687" i="1"/>
  <c r="P2992" i="1"/>
  <c r="P2692" i="1"/>
  <c r="P2812" i="1"/>
  <c r="P2932" i="1"/>
  <c r="P2752" i="1"/>
  <c r="P3052" i="1"/>
  <c r="O2755" i="1"/>
  <c r="O3055" i="1"/>
  <c r="O2695" i="1"/>
  <c r="O2875" i="1"/>
  <c r="O2815" i="1"/>
  <c r="O2995" i="1"/>
  <c r="P2820" i="1"/>
  <c r="P2940" i="1"/>
  <c r="P2880" i="1"/>
  <c r="P3000" i="1"/>
  <c r="P2760" i="1"/>
  <c r="O2763" i="1"/>
  <c r="O2703" i="1"/>
  <c r="O2883" i="1"/>
  <c r="O2943" i="1"/>
  <c r="O3003" i="1"/>
  <c r="O2823" i="1"/>
  <c r="P2708" i="1"/>
  <c r="P2948" i="1"/>
  <c r="P2768" i="1"/>
  <c r="P2888" i="1"/>
  <c r="R2888" i="1" s="1"/>
  <c r="P2828" i="1"/>
  <c r="P3008" i="1"/>
  <c r="R3008" i="1" s="1"/>
  <c r="O2711" i="1"/>
  <c r="O2831" i="1"/>
  <c r="O3011" i="1"/>
  <c r="O2951" i="1"/>
  <c r="O2891" i="1"/>
  <c r="P2836" i="1"/>
  <c r="P2776" i="1"/>
  <c r="P2896" i="1"/>
  <c r="P2956" i="1"/>
  <c r="P3016" i="1"/>
  <c r="P2716" i="1"/>
  <c r="R2376" i="1"/>
  <c r="R2577" i="1"/>
  <c r="S2577" i="1" s="1"/>
  <c r="R2656" i="1"/>
  <c r="Q2587" i="1"/>
  <c r="Q2482" i="1"/>
  <c r="P3044" i="1"/>
  <c r="P2929" i="1"/>
  <c r="P2837" i="1"/>
  <c r="O3037" i="1"/>
  <c r="O2771" i="1"/>
  <c r="R2771" i="1" s="1"/>
  <c r="O2741" i="1"/>
  <c r="O2861" i="1"/>
  <c r="O2681" i="1"/>
  <c r="O2981" i="1"/>
  <c r="Q2981" i="1" s="1"/>
  <c r="O2921" i="1"/>
  <c r="O3041" i="1"/>
  <c r="O2801" i="1"/>
  <c r="O2765" i="1"/>
  <c r="O2885" i="1"/>
  <c r="O3005" i="1"/>
  <c r="O2705" i="1"/>
  <c r="O2945" i="1"/>
  <c r="O2880" i="1"/>
  <c r="O3000" i="1"/>
  <c r="R3000" i="1" s="1"/>
  <c r="O2760" i="1"/>
  <c r="R2549" i="1"/>
  <c r="O3028" i="1"/>
  <c r="O2948" i="1"/>
  <c r="O2916" i="1"/>
  <c r="O2812" i="1"/>
  <c r="O2708" i="1"/>
  <c r="O2700" i="1"/>
  <c r="P2791" i="1"/>
  <c r="P3031" i="1"/>
  <c r="P2731" i="1"/>
  <c r="P2671" i="1"/>
  <c r="P2851" i="1"/>
  <c r="P2971" i="1"/>
  <c r="O2794" i="1"/>
  <c r="O2914" i="1"/>
  <c r="O3034" i="1"/>
  <c r="O2674" i="1"/>
  <c r="R2674" i="1" s="1"/>
  <c r="P2919" i="1"/>
  <c r="P2739" i="1"/>
  <c r="P2859" i="1"/>
  <c r="P2799" i="1"/>
  <c r="P3039" i="1"/>
  <c r="P2979" i="1"/>
  <c r="O2922" i="1"/>
  <c r="O3042" i="1"/>
  <c r="O2682" i="1"/>
  <c r="O2802" i="1"/>
  <c r="P2747" i="1"/>
  <c r="P2867" i="1"/>
  <c r="P2987" i="1"/>
  <c r="P2687" i="1"/>
  <c r="P2807" i="1"/>
  <c r="P2927" i="1"/>
  <c r="O3050" i="1"/>
  <c r="O2690" i="1"/>
  <c r="O2810" i="1"/>
  <c r="O2930" i="1"/>
  <c r="P2875" i="1"/>
  <c r="P2695" i="1"/>
  <c r="P2755" i="1"/>
  <c r="P2995" i="1"/>
  <c r="P3055" i="1"/>
  <c r="O2698" i="1"/>
  <c r="O2818" i="1"/>
  <c r="O2938" i="1"/>
  <c r="P2763" i="1"/>
  <c r="P3003" i="1"/>
  <c r="P2703" i="1"/>
  <c r="P2823" i="1"/>
  <c r="P2883" i="1"/>
  <c r="P2943" i="1"/>
  <c r="O2826" i="1"/>
  <c r="O2946" i="1"/>
  <c r="O2706" i="1"/>
  <c r="P2891" i="1"/>
  <c r="P2711" i="1"/>
  <c r="P2831" i="1"/>
  <c r="P2951" i="1"/>
  <c r="O2954" i="1"/>
  <c r="O2714" i="1"/>
  <c r="O2834" i="1"/>
  <c r="R2344" i="1"/>
  <c r="Q2571" i="1"/>
  <c r="R2507" i="1"/>
  <c r="Q2467" i="1"/>
  <c r="R2562" i="1"/>
  <c r="P2984" i="1"/>
  <c r="P2911" i="1"/>
  <c r="Q2911" i="1" s="1"/>
  <c r="P2746" i="1"/>
  <c r="O3031" i="1"/>
  <c r="P1821" i="1"/>
  <c r="P2754" i="1"/>
  <c r="P2994" i="1"/>
  <c r="P3010" i="1"/>
  <c r="P2770" i="1"/>
  <c r="P2890" i="1"/>
  <c r="R2890" i="1" s="1"/>
  <c r="O2976" i="1"/>
  <c r="O2736" i="1"/>
  <c r="O2856" i="1"/>
  <c r="R2856" i="1" s="1"/>
  <c r="R2483" i="1"/>
  <c r="S2483" i="1" s="1"/>
  <c r="P2997" i="1"/>
  <c r="Q2997" i="1" s="1"/>
  <c r="O3052" i="1"/>
  <c r="O2932" i="1"/>
  <c r="O2668" i="1"/>
  <c r="Q2668" i="1" s="1"/>
  <c r="O3029" i="1"/>
  <c r="O2669" i="1"/>
  <c r="O2969" i="1"/>
  <c r="O2789" i="1"/>
  <c r="O2729" i="1"/>
  <c r="Q2729" i="1" s="1"/>
  <c r="O2909" i="1"/>
  <c r="O2849" i="1"/>
  <c r="P2674" i="1"/>
  <c r="P2794" i="1"/>
  <c r="P2914" i="1"/>
  <c r="O2677" i="1"/>
  <c r="O2797" i="1"/>
  <c r="O2917" i="1"/>
  <c r="O2977" i="1"/>
  <c r="O2737" i="1"/>
  <c r="P2802" i="1"/>
  <c r="P2922" i="1"/>
  <c r="P2682" i="1"/>
  <c r="P3042" i="1"/>
  <c r="O1898" i="1"/>
  <c r="O2805" i="1"/>
  <c r="O2925" i="1"/>
  <c r="O2745" i="1"/>
  <c r="O3045" i="1"/>
  <c r="R3045" i="1" s="1"/>
  <c r="O2985" i="1"/>
  <c r="O2685" i="1"/>
  <c r="O2865" i="1"/>
  <c r="P2690" i="1"/>
  <c r="P2930" i="1"/>
  <c r="P3050" i="1"/>
  <c r="O2933" i="1"/>
  <c r="O2753" i="1"/>
  <c r="O3053" i="1"/>
  <c r="O2873" i="1"/>
  <c r="O2693" i="1"/>
  <c r="O2813" i="1"/>
  <c r="P2818" i="1"/>
  <c r="P2938" i="1"/>
  <c r="P2698" i="1"/>
  <c r="R2698" i="1" s="1"/>
  <c r="O2701" i="1"/>
  <c r="O3001" i="1"/>
  <c r="O2821" i="1"/>
  <c r="O2761" i="1"/>
  <c r="P2946" i="1"/>
  <c r="P2826" i="1"/>
  <c r="R2826" i="1" s="1"/>
  <c r="O1826" i="1"/>
  <c r="O2709" i="1"/>
  <c r="O2829" i="1"/>
  <c r="O2949" i="1"/>
  <c r="O2889" i="1"/>
  <c r="O2769" i="1"/>
  <c r="O3009" i="1"/>
  <c r="O2837" i="1"/>
  <c r="O2957" i="1"/>
  <c r="O2777" i="1"/>
  <c r="O2897" i="1"/>
  <c r="Q2897" i="1" s="1"/>
  <c r="O2717" i="1"/>
  <c r="R2611" i="1"/>
  <c r="Q2578" i="1"/>
  <c r="Q2522" i="1"/>
  <c r="R2506" i="1"/>
  <c r="P3034" i="1"/>
  <c r="P2908" i="1"/>
  <c r="P2744" i="1"/>
  <c r="P2714" i="1"/>
  <c r="Q2714" i="1" s="1"/>
  <c r="O3027" i="1"/>
  <c r="R3027" i="1" s="1"/>
  <c r="P1853" i="1"/>
  <c r="P2730" i="1"/>
  <c r="P2850" i="1"/>
  <c r="P2970" i="1"/>
  <c r="R2970" i="1" s="1"/>
  <c r="O1862" i="1"/>
  <c r="O2997" i="1"/>
  <c r="O2817" i="1"/>
  <c r="O2937" i="1"/>
  <c r="O2757" i="1"/>
  <c r="O2697" i="1"/>
  <c r="Q2697" i="1" s="1"/>
  <c r="O2877" i="1"/>
  <c r="O2773" i="1"/>
  <c r="O2893" i="1"/>
  <c r="O2713" i="1"/>
  <c r="O3013" i="1"/>
  <c r="O2953" i="1"/>
  <c r="O2833" i="1"/>
  <c r="O2848" i="1"/>
  <c r="O2968" i="1"/>
  <c r="O2728" i="1"/>
  <c r="O2744" i="1"/>
  <c r="O2864" i="1"/>
  <c r="O2984" i="1"/>
  <c r="P1862" i="1"/>
  <c r="P2937" i="1"/>
  <c r="P2757" i="1"/>
  <c r="P2877" i="1"/>
  <c r="P2697" i="1"/>
  <c r="P2893" i="1"/>
  <c r="P2713" i="1"/>
  <c r="P3013" i="1"/>
  <c r="Q3013" i="1" s="1"/>
  <c r="P2773" i="1"/>
  <c r="P2833" i="1"/>
  <c r="O3036" i="1"/>
  <c r="R2996" i="1"/>
  <c r="Q2996" i="1"/>
  <c r="O2956" i="1"/>
  <c r="O2908" i="1"/>
  <c r="O2828" i="1"/>
  <c r="O2804" i="1"/>
  <c r="O2676" i="1"/>
  <c r="P2909" i="1"/>
  <c r="P2729" i="1"/>
  <c r="P2849" i="1"/>
  <c r="P2969" i="1"/>
  <c r="P2669" i="1"/>
  <c r="P3029" i="1"/>
  <c r="O2912" i="1"/>
  <c r="O3032" i="1"/>
  <c r="O2672" i="1"/>
  <c r="O2792" i="1"/>
  <c r="P2857" i="1"/>
  <c r="Q2857" i="1" s="1"/>
  <c r="P2797" i="1"/>
  <c r="P2737" i="1"/>
  <c r="P2917" i="1"/>
  <c r="P3037" i="1"/>
  <c r="P2977" i="1"/>
  <c r="O3040" i="1"/>
  <c r="O2680" i="1"/>
  <c r="O2800" i="1"/>
  <c r="O2920" i="1"/>
  <c r="P1938" i="1"/>
  <c r="P2745" i="1"/>
  <c r="P2985" i="1"/>
  <c r="P2685" i="1"/>
  <c r="P2925" i="1"/>
  <c r="P2805" i="1"/>
  <c r="P2865" i="1"/>
  <c r="O2688" i="1"/>
  <c r="O2808" i="1"/>
  <c r="O2928" i="1"/>
  <c r="O3048" i="1"/>
  <c r="P2873" i="1"/>
  <c r="P2693" i="1"/>
  <c r="P2813" i="1"/>
  <c r="P3053" i="1"/>
  <c r="P2753" i="1"/>
  <c r="P2993" i="1"/>
  <c r="O2816" i="1"/>
  <c r="O2936" i="1"/>
  <c r="O3056" i="1"/>
  <c r="P3001" i="1"/>
  <c r="P2701" i="1"/>
  <c r="P2821" i="1"/>
  <c r="P2941" i="1"/>
  <c r="P2761" i="1"/>
  <c r="P2881" i="1"/>
  <c r="Q2881" i="1" s="1"/>
  <c r="O2944" i="1"/>
  <c r="O2704" i="1"/>
  <c r="O2824" i="1"/>
  <c r="P1906" i="1"/>
  <c r="P2829" i="1"/>
  <c r="P2949" i="1"/>
  <c r="P2709" i="1"/>
  <c r="P2889" i="1"/>
  <c r="P2769" i="1"/>
  <c r="O2712" i="1"/>
  <c r="O2832" i="1"/>
  <c r="O2952" i="1"/>
  <c r="Q2952" i="1" s="1"/>
  <c r="P2717" i="1"/>
  <c r="P2957" i="1"/>
  <c r="P2777" i="1"/>
  <c r="P3017" i="1"/>
  <c r="R3017" i="1" s="1"/>
  <c r="Q2530" i="1"/>
  <c r="R2517" i="1"/>
  <c r="Q2465" i="1"/>
  <c r="R2664" i="1"/>
  <c r="R2617" i="1"/>
  <c r="S2617" i="1" s="1"/>
  <c r="Q2597" i="1"/>
  <c r="S2597" i="1" s="1"/>
  <c r="R2560" i="1"/>
  <c r="P2954" i="1"/>
  <c r="P2815" i="1"/>
  <c r="P2706" i="1"/>
  <c r="O2993" i="1"/>
  <c r="O1874" i="1"/>
  <c r="O2733" i="1"/>
  <c r="O3033" i="1"/>
  <c r="O2853" i="1"/>
  <c r="R2853" i="1" s="1"/>
  <c r="O2673" i="1"/>
  <c r="Q2673" i="1" s="1"/>
  <c r="O2913" i="1"/>
  <c r="O2973" i="1"/>
  <c r="O2869" i="1"/>
  <c r="O2689" i="1"/>
  <c r="O2989" i="1"/>
  <c r="O2809" i="1"/>
  <c r="O2929" i="1"/>
  <c r="Q2929" i="1" s="1"/>
  <c r="O3049" i="1"/>
  <c r="O2749" i="1"/>
  <c r="P1989" i="1"/>
  <c r="P2898" i="1"/>
  <c r="P2778" i="1"/>
  <c r="P3018" i="1"/>
  <c r="R3018" i="1" s="1"/>
  <c r="P2681" i="1"/>
  <c r="P2921" i="1"/>
  <c r="Q2921" i="1" s="1"/>
  <c r="P2861" i="1"/>
  <c r="P2741" i="1"/>
  <c r="P2801" i="1"/>
  <c r="P3041" i="1"/>
  <c r="O2752" i="1"/>
  <c r="O2872" i="1"/>
  <c r="Q2872" i="1" s="1"/>
  <c r="O2992" i="1"/>
  <c r="P2765" i="1"/>
  <c r="P2885" i="1"/>
  <c r="P2705" i="1"/>
  <c r="P2825" i="1"/>
  <c r="R2825" i="1" s="1"/>
  <c r="P3005" i="1"/>
  <c r="P2945" i="1"/>
  <c r="O2776" i="1"/>
  <c r="O2896" i="1"/>
  <c r="Q3045" i="1"/>
  <c r="O3044" i="1"/>
  <c r="R2964" i="1"/>
  <c r="Q2964" i="1"/>
  <c r="O2924" i="1"/>
  <c r="O2820" i="1"/>
  <c r="O2788" i="1"/>
  <c r="R2788" i="1" s="1"/>
  <c r="O2716" i="1"/>
  <c r="O2692" i="1"/>
  <c r="O2787" i="1"/>
  <c r="O2847" i="1"/>
  <c r="O2907" i="1"/>
  <c r="R2907" i="1" s="1"/>
  <c r="O2967" i="1"/>
  <c r="P2672" i="1"/>
  <c r="P2912" i="1"/>
  <c r="P2972" i="1"/>
  <c r="Q2972" i="1" s="1"/>
  <c r="P2732" i="1"/>
  <c r="R2732" i="1" s="1"/>
  <c r="O2795" i="1"/>
  <c r="O2735" i="1"/>
  <c r="O2915" i="1"/>
  <c r="O3035" i="1"/>
  <c r="O2855" i="1"/>
  <c r="O2675" i="1"/>
  <c r="O2975" i="1"/>
  <c r="Q2975" i="1" s="1"/>
  <c r="P2800" i="1"/>
  <c r="P3040" i="1"/>
  <c r="P2740" i="1"/>
  <c r="Q2740" i="1" s="1"/>
  <c r="P2860" i="1"/>
  <c r="R2860" i="1" s="1"/>
  <c r="P2920" i="1"/>
  <c r="O2743" i="1"/>
  <c r="O2863" i="1"/>
  <c r="O3043" i="1"/>
  <c r="O2803" i="1"/>
  <c r="O2683" i="1"/>
  <c r="O2923" i="1"/>
  <c r="P2928" i="1"/>
  <c r="P2748" i="1"/>
  <c r="R2748" i="1" s="1"/>
  <c r="P2868" i="1"/>
  <c r="Q2868" i="1" s="1"/>
  <c r="P2988" i="1"/>
  <c r="Q2988" i="1" s="1"/>
  <c r="P3048" i="1"/>
  <c r="P2688" i="1"/>
  <c r="P2808" i="1"/>
  <c r="O2691" i="1"/>
  <c r="O2991" i="1"/>
  <c r="O2811" i="1"/>
  <c r="O2871" i="1"/>
  <c r="O3051" i="1"/>
  <c r="O2751" i="1"/>
  <c r="O2931" i="1"/>
  <c r="P2756" i="1"/>
  <c r="Q2756" i="1" s="1"/>
  <c r="P2876" i="1"/>
  <c r="Q2876" i="1" s="1"/>
  <c r="P2816" i="1"/>
  <c r="P2936" i="1"/>
  <c r="Q2936" i="1" s="1"/>
  <c r="P2696" i="1"/>
  <c r="Q2696" i="1" s="1"/>
  <c r="O2699" i="1"/>
  <c r="O2819" i="1"/>
  <c r="O2999" i="1"/>
  <c r="O2879" i="1"/>
  <c r="P2884" i="1"/>
  <c r="Q2884" i="1" s="1"/>
  <c r="P2704" i="1"/>
  <c r="P2944" i="1"/>
  <c r="P2824" i="1"/>
  <c r="P3004" i="1"/>
  <c r="Q3004" i="1" s="1"/>
  <c r="P2764" i="1"/>
  <c r="R2764" i="1" s="1"/>
  <c r="O2827" i="1"/>
  <c r="O2767" i="1"/>
  <c r="O2947" i="1"/>
  <c r="R2947" i="1" s="1"/>
  <c r="O3007" i="1"/>
  <c r="Q3007" i="1" s="1"/>
  <c r="O2887" i="1"/>
  <c r="P2772" i="1"/>
  <c r="Q2772" i="1" s="1"/>
  <c r="P3012" i="1"/>
  <c r="R3012" i="1" s="1"/>
  <c r="P2712" i="1"/>
  <c r="P2832" i="1"/>
  <c r="O2775" i="1"/>
  <c r="O2895" i="1"/>
  <c r="O2715" i="1"/>
  <c r="R2715" i="1" s="1"/>
  <c r="O2955" i="1"/>
  <c r="O3015" i="1"/>
  <c r="R2522" i="1"/>
  <c r="R2568" i="1"/>
  <c r="Q2553" i="1"/>
  <c r="R2528" i="1"/>
  <c r="Q2515" i="1"/>
  <c r="R2881" i="1"/>
  <c r="R2845" i="1"/>
  <c r="S2845" i="1" s="1"/>
  <c r="P3011" i="1"/>
  <c r="P2953" i="1"/>
  <c r="R2953" i="1" s="1"/>
  <c r="P2874" i="1"/>
  <c r="P2810" i="1"/>
  <c r="P2700" i="1"/>
  <c r="O2987" i="1"/>
  <c r="O2941" i="1"/>
  <c r="Q2469" i="1"/>
  <c r="R2962" i="1"/>
  <c r="S2962" i="1" s="1"/>
  <c r="Q3026" i="1"/>
  <c r="S3026" i="1" s="1"/>
  <c r="S2783" i="1"/>
  <c r="S2843" i="1"/>
  <c r="R3025" i="1"/>
  <c r="S2722" i="1"/>
  <c r="Q2521" i="1"/>
  <c r="S2521" i="1" s="1"/>
  <c r="Q2505" i="1"/>
  <c r="S2505" i="1" s="1"/>
  <c r="R2473" i="1"/>
  <c r="S2473" i="1" s="1"/>
  <c r="R2557" i="1"/>
  <c r="Q2475" i="1"/>
  <c r="R2661" i="1"/>
  <c r="R2616" i="1"/>
  <c r="Q2537" i="1"/>
  <c r="R2504" i="1"/>
  <c r="R2779" i="1"/>
  <c r="S2779" i="1" s="1"/>
  <c r="R2844" i="1"/>
  <c r="R2961" i="1"/>
  <c r="Q2719" i="1"/>
  <c r="S2719" i="1" s="1"/>
  <c r="Q2905" i="1"/>
  <c r="S2905" i="1" s="1"/>
  <c r="Q2841" i="1"/>
  <c r="S2841" i="1" s="1"/>
  <c r="Q2785" i="1"/>
  <c r="S2785" i="1" s="1"/>
  <c r="Q2721" i="1"/>
  <c r="S2721" i="1" s="1"/>
  <c r="Q2541" i="1"/>
  <c r="R2541" i="1"/>
  <c r="R2586" i="1"/>
  <c r="Q2586" i="1"/>
  <c r="O2667" i="1"/>
  <c r="P2667" i="1"/>
  <c r="R2963" i="1"/>
  <c r="Q2963" i="1"/>
  <c r="R2899" i="1"/>
  <c r="Q2899" i="1"/>
  <c r="R2835" i="1"/>
  <c r="Q2835" i="1"/>
  <c r="R2707" i="1"/>
  <c r="Q2707" i="1"/>
  <c r="R3049" i="1"/>
  <c r="Q3049" i="1"/>
  <c r="Q3017" i="1"/>
  <c r="R2697" i="1"/>
  <c r="P3054" i="1"/>
  <c r="O3054" i="1"/>
  <c r="P3046" i="1"/>
  <c r="O3046" i="1"/>
  <c r="P3038" i="1"/>
  <c r="O3038" i="1"/>
  <c r="P3030" i="1"/>
  <c r="O3030" i="1"/>
  <c r="P3022" i="1"/>
  <c r="O3022" i="1"/>
  <c r="P3014" i="1"/>
  <c r="O3014" i="1"/>
  <c r="P3006" i="1"/>
  <c r="O3006" i="1"/>
  <c r="P2998" i="1"/>
  <c r="O2998" i="1"/>
  <c r="P2990" i="1"/>
  <c r="O2990" i="1"/>
  <c r="P2982" i="1"/>
  <c r="O2982" i="1"/>
  <c r="P2974" i="1"/>
  <c r="O2974" i="1"/>
  <c r="P2966" i="1"/>
  <c r="O2966" i="1"/>
  <c r="P2958" i="1"/>
  <c r="O2958" i="1"/>
  <c r="P2950" i="1"/>
  <c r="O2950" i="1"/>
  <c r="P2942" i="1"/>
  <c r="O2942" i="1"/>
  <c r="P2934" i="1"/>
  <c r="O2934" i="1"/>
  <c r="P2926" i="1"/>
  <c r="O2926" i="1"/>
  <c r="P2918" i="1"/>
  <c r="O2918" i="1"/>
  <c r="P2910" i="1"/>
  <c r="O2910" i="1"/>
  <c r="O1548" i="1"/>
  <c r="P2077" i="1"/>
  <c r="P2013" i="1"/>
  <c r="O2222" i="1"/>
  <c r="P2290" i="1"/>
  <c r="R2290" i="1" s="1"/>
  <c r="O2296" i="1"/>
  <c r="Q2296" i="1" s="1"/>
  <c r="R2515" i="1"/>
  <c r="R2493" i="1"/>
  <c r="S2493" i="1" s="1"/>
  <c r="R2602" i="1"/>
  <c r="S2602" i="1" s="1"/>
  <c r="P2516" i="1"/>
  <c r="R2516" i="1" s="1"/>
  <c r="Q2658" i="1"/>
  <c r="R2613" i="1"/>
  <c r="Q2954" i="1"/>
  <c r="Q2826" i="1"/>
  <c r="S2826" i="1" s="1"/>
  <c r="P2069" i="1"/>
  <c r="O2085" i="1"/>
  <c r="O2214" i="1"/>
  <c r="O2326" i="1"/>
  <c r="Q2326" i="1" s="1"/>
  <c r="Q2525" i="1"/>
  <c r="R2981" i="1"/>
  <c r="R3043" i="1"/>
  <c r="Q3043" i="1"/>
  <c r="R3016" i="1"/>
  <c r="Q3016" i="1"/>
  <c r="R3052" i="1"/>
  <c r="R3036" i="1"/>
  <c r="R2972" i="1"/>
  <c r="S2972" i="1" s="1"/>
  <c r="P2198" i="1"/>
  <c r="Q2198" i="1" s="1"/>
  <c r="O2206" i="1"/>
  <c r="Q2206" i="1" s="1"/>
  <c r="O1476" i="1"/>
  <c r="P2182" i="1"/>
  <c r="P2045" i="1"/>
  <c r="Q2045" i="1" s="1"/>
  <c r="P2005" i="1"/>
  <c r="Q2005" i="1" s="1"/>
  <c r="O2053" i="1"/>
  <c r="Q2053" i="1" s="1"/>
  <c r="Q2507" i="1"/>
  <c r="Q2457" i="1"/>
  <c r="R2641" i="1"/>
  <c r="Q2625" i="1"/>
  <c r="Q2485" i="1"/>
  <c r="R2911" i="1"/>
  <c r="R2921" i="1"/>
  <c r="P2157" i="1"/>
  <c r="Q2157" i="1" s="1"/>
  <c r="O2165" i="1"/>
  <c r="O2037" i="1"/>
  <c r="P2282" i="1"/>
  <c r="P2403" i="1"/>
  <c r="R2403" i="1" s="1"/>
  <c r="Q2506" i="1"/>
  <c r="S2506" i="1" s="1"/>
  <c r="R2501" i="1"/>
  <c r="Q2490" i="1"/>
  <c r="O2639" i="1"/>
  <c r="Q2639" i="1" s="1"/>
  <c r="R2624" i="1"/>
  <c r="R2561" i="1"/>
  <c r="Q2529" i="1"/>
  <c r="S2529" i="1" s="1"/>
  <c r="Q2890" i="1"/>
  <c r="S2890" i="1" s="1"/>
  <c r="R2589" i="1"/>
  <c r="P2274" i="1"/>
  <c r="P2395" i="1"/>
  <c r="P2355" i="1"/>
  <c r="R2355" i="1" s="1"/>
  <c r="P2323" i="1"/>
  <c r="R2323" i="1" s="1"/>
  <c r="P2651" i="1"/>
  <c r="Q2651" i="1" s="1"/>
  <c r="P2637" i="1"/>
  <c r="Q2637" i="1" s="1"/>
  <c r="P2621" i="1"/>
  <c r="Q2621" i="1" s="1"/>
  <c r="R2609" i="1"/>
  <c r="P2583" i="1"/>
  <c r="Q2570" i="1"/>
  <c r="Q2533" i="1"/>
  <c r="P2500" i="1"/>
  <c r="R2500" i="1" s="1"/>
  <c r="Q2489" i="1"/>
  <c r="O2650" i="1"/>
  <c r="R2650" i="1" s="1"/>
  <c r="O2575" i="1"/>
  <c r="Q2497" i="1"/>
  <c r="Q2943" i="1"/>
  <c r="S2903" i="1"/>
  <c r="P1470" i="1"/>
  <c r="P2125" i="1"/>
  <c r="R2125" i="1" s="1"/>
  <c r="P2029" i="1"/>
  <c r="R2029" i="1" s="1"/>
  <c r="O2155" i="1"/>
  <c r="P2266" i="1"/>
  <c r="R2266" i="1" s="1"/>
  <c r="P2387" i="1"/>
  <c r="R2387" i="1" s="1"/>
  <c r="P2347" i="1"/>
  <c r="R2465" i="1"/>
  <c r="S2465" i="1" s="1"/>
  <c r="P2634" i="1"/>
  <c r="Q2634" i="1" s="1"/>
  <c r="P2619" i="1"/>
  <c r="P2555" i="1"/>
  <c r="R2555" i="1" s="1"/>
  <c r="P2531" i="1"/>
  <c r="R2520" i="1"/>
  <c r="P2499" i="1"/>
  <c r="Q2499" i="1" s="1"/>
  <c r="Q2474" i="1"/>
  <c r="O2511" i="1"/>
  <c r="R2511" i="1" s="1"/>
  <c r="R2975" i="1"/>
  <c r="S2975" i="1" s="1"/>
  <c r="S2996" i="1"/>
  <c r="R2605" i="1"/>
  <c r="P2101" i="1"/>
  <c r="Q2101" i="1" s="1"/>
  <c r="P2021" i="1"/>
  <c r="O2141" i="1"/>
  <c r="P2314" i="1"/>
  <c r="P2256" i="1"/>
  <c r="Q2256" i="1" s="1"/>
  <c r="O2390" i="1"/>
  <c r="Q2390" i="1" s="1"/>
  <c r="R2645" i="1"/>
  <c r="S2645" i="1" s="1"/>
  <c r="S2530" i="1"/>
  <c r="Q2618" i="1"/>
  <c r="R2633" i="1"/>
  <c r="S2633" i="1" s="1"/>
  <c r="Q2607" i="1"/>
  <c r="R2917" i="1"/>
  <c r="Q3034" i="1"/>
  <c r="S2980" i="1"/>
  <c r="P2902" i="1"/>
  <c r="O2902" i="1"/>
  <c r="P2894" i="1"/>
  <c r="O2894" i="1"/>
  <c r="P2886" i="1"/>
  <c r="O2886" i="1"/>
  <c r="P2878" i="1"/>
  <c r="O2878" i="1"/>
  <c r="P2870" i="1"/>
  <c r="O2870" i="1"/>
  <c r="P2862" i="1"/>
  <c r="O2862" i="1"/>
  <c r="P2854" i="1"/>
  <c r="O2854" i="1"/>
  <c r="P2846" i="1"/>
  <c r="O2846" i="1"/>
  <c r="P2838" i="1"/>
  <c r="O2838" i="1"/>
  <c r="P2830" i="1"/>
  <c r="O2830" i="1"/>
  <c r="P2822" i="1"/>
  <c r="O2822" i="1"/>
  <c r="P2814" i="1"/>
  <c r="O2814" i="1"/>
  <c r="P2806" i="1"/>
  <c r="O2806" i="1"/>
  <c r="P2798" i="1"/>
  <c r="O2798" i="1"/>
  <c r="P2790" i="1"/>
  <c r="O2790" i="1"/>
  <c r="P2782" i="1"/>
  <c r="O2782" i="1"/>
  <c r="P2774" i="1"/>
  <c r="O2774" i="1"/>
  <c r="P2766" i="1"/>
  <c r="O2766" i="1"/>
  <c r="P2758" i="1"/>
  <c r="O2758" i="1"/>
  <c r="P2750" i="1"/>
  <c r="O2750" i="1"/>
  <c r="P2742" i="1"/>
  <c r="O2742" i="1"/>
  <c r="P2734" i="1"/>
  <c r="O2734" i="1"/>
  <c r="P2726" i="1"/>
  <c r="O2726" i="1"/>
  <c r="P2718" i="1"/>
  <c r="O2718" i="1"/>
  <c r="P2710" i="1"/>
  <c r="O2710" i="1"/>
  <c r="P2702" i="1"/>
  <c r="O2702" i="1"/>
  <c r="P2694" i="1"/>
  <c r="O2694" i="1"/>
  <c r="P2686" i="1"/>
  <c r="O2686" i="1"/>
  <c r="P2678" i="1"/>
  <c r="O2678" i="1"/>
  <c r="P2670" i="1"/>
  <c r="O2670" i="1"/>
  <c r="Q2924" i="1"/>
  <c r="Q2908" i="1"/>
  <c r="Q2844" i="1"/>
  <c r="Q2780" i="1"/>
  <c r="S2780" i="1" s="1"/>
  <c r="Q2764" i="1"/>
  <c r="S2764" i="1" s="1"/>
  <c r="Q2732" i="1"/>
  <c r="S2732" i="1" s="1"/>
  <c r="Q2724" i="1"/>
  <c r="S2724" i="1" s="1"/>
  <c r="R2940" i="1"/>
  <c r="R2932" i="1"/>
  <c r="R2924" i="1"/>
  <c r="R2916" i="1"/>
  <c r="R2900" i="1"/>
  <c r="S2900" i="1" s="1"/>
  <c r="R2892" i="1"/>
  <c r="R2884" i="1"/>
  <c r="R2876" i="1"/>
  <c r="Q3025" i="1"/>
  <c r="S3025" i="1" s="1"/>
  <c r="Q2961" i="1"/>
  <c r="R2851" i="1"/>
  <c r="R2787" i="1"/>
  <c r="R2723" i="1"/>
  <c r="S2723" i="1" s="1"/>
  <c r="R2906" i="1"/>
  <c r="S2906" i="1" s="1"/>
  <c r="R2842" i="1"/>
  <c r="S2842" i="1" s="1"/>
  <c r="R2865" i="1"/>
  <c r="R2833" i="1"/>
  <c r="R2769" i="1"/>
  <c r="R2705" i="1"/>
  <c r="R2673" i="1"/>
  <c r="S2673" i="1" s="1"/>
  <c r="S2658" i="1"/>
  <c r="P1493" i="1"/>
  <c r="R1493" i="1" s="1"/>
  <c r="O2378" i="1"/>
  <c r="Q2378" i="1" s="1"/>
  <c r="R2658" i="1"/>
  <c r="Q2641" i="1"/>
  <c r="P2663" i="1"/>
  <c r="Q2663" i="1" s="1"/>
  <c r="P2479" i="1"/>
  <c r="Q2479" i="1" s="1"/>
  <c r="Q2458" i="1"/>
  <c r="Q2649" i="1"/>
  <c r="O2599" i="1"/>
  <c r="R2599" i="1" s="1"/>
  <c r="Q2560" i="1"/>
  <c r="O2535" i="1"/>
  <c r="O2471" i="1"/>
  <c r="R2471" i="1" s="1"/>
  <c r="R2607" i="1"/>
  <c r="S2607" i="1" s="1"/>
  <c r="P2174" i="1"/>
  <c r="Q2174" i="1" s="1"/>
  <c r="P2030" i="1"/>
  <c r="R2030" i="1" s="1"/>
  <c r="P1998" i="1"/>
  <c r="P2306" i="1"/>
  <c r="Q2306" i="1" s="1"/>
  <c r="P2258" i="1"/>
  <c r="P2423" i="1"/>
  <c r="Q2423" i="1" s="1"/>
  <c r="P2349" i="1"/>
  <c r="Q2349" i="1" s="1"/>
  <c r="R2432" i="1"/>
  <c r="R2539" i="1"/>
  <c r="S2539" i="1" s="1"/>
  <c r="R2485" i="1"/>
  <c r="R2459" i="1"/>
  <c r="Q2605" i="1"/>
  <c r="S2579" i="1"/>
  <c r="Q2557" i="1"/>
  <c r="P2615" i="1"/>
  <c r="R2615" i="1" s="1"/>
  <c r="P2591" i="1"/>
  <c r="Q2591" i="1" s="1"/>
  <c r="P2559" i="1"/>
  <c r="R2559" i="1" s="1"/>
  <c r="P2527" i="1"/>
  <c r="R2527" i="1" s="1"/>
  <c r="O2623" i="1"/>
  <c r="Q2623" i="1" s="1"/>
  <c r="O2495" i="1"/>
  <c r="Q2495" i="1" s="1"/>
  <c r="R2551" i="1"/>
  <c r="O2362" i="1"/>
  <c r="S2578" i="1"/>
  <c r="Q2549" i="1"/>
  <c r="S2549" i="1" s="1"/>
  <c r="Q2613" i="1"/>
  <c r="R2536" i="1"/>
  <c r="P2487" i="1"/>
  <c r="Q2487" i="1" s="1"/>
  <c r="O2647" i="1"/>
  <c r="R2647" i="1" s="1"/>
  <c r="R2466" i="1"/>
  <c r="O2455" i="1"/>
  <c r="P2062" i="1"/>
  <c r="P2022" i="1"/>
  <c r="P2418" i="1"/>
  <c r="Q2418" i="1" s="1"/>
  <c r="P2370" i="1"/>
  <c r="Q2370" i="1" s="1"/>
  <c r="R2649" i="1"/>
  <c r="R2625" i="1"/>
  <c r="S2625" i="1" s="1"/>
  <c r="Q2601" i="1"/>
  <c r="S2601" i="1" s="1"/>
  <c r="R2600" i="1"/>
  <c r="P2567" i="1"/>
  <c r="Q2567" i="1" s="1"/>
  <c r="O2543" i="1"/>
  <c r="R2543" i="1" s="1"/>
  <c r="P2126" i="1"/>
  <c r="P2054" i="1"/>
  <c r="O2426" i="1"/>
  <c r="Q2426" i="1" s="1"/>
  <c r="O2330" i="1"/>
  <c r="Q2330" i="1" s="1"/>
  <c r="R2570" i="1"/>
  <c r="R2497" i="1"/>
  <c r="R2475" i="1"/>
  <c r="S2475" i="1" s="1"/>
  <c r="S2477" i="1"/>
  <c r="R2610" i="1"/>
  <c r="P2463" i="1"/>
  <c r="Q2463" i="1" s="1"/>
  <c r="O2631" i="1"/>
  <c r="O2503" i="1"/>
  <c r="Q2464" i="1"/>
  <c r="P2046" i="1"/>
  <c r="O2142" i="1"/>
  <c r="Q2142" i="1" s="1"/>
  <c r="P2447" i="1"/>
  <c r="Q2447" i="1" s="1"/>
  <c r="P2338" i="1"/>
  <c r="R2338" i="1" s="1"/>
  <c r="O2399" i="1"/>
  <c r="Q2399" i="1" s="1"/>
  <c r="R2587" i="1"/>
  <c r="R2569" i="1"/>
  <c r="Q2589" i="1"/>
  <c r="R2472" i="1"/>
  <c r="O2655" i="1"/>
  <c r="R2655" i="1" s="1"/>
  <c r="Q2616" i="1"/>
  <c r="S2616" i="1" s="1"/>
  <c r="R2538" i="1"/>
  <c r="S2538" i="1" s="1"/>
  <c r="Q2488" i="1"/>
  <c r="S2488" i="1" s="1"/>
  <c r="O1485" i="1"/>
  <c r="P1950" i="1"/>
  <c r="P2102" i="1"/>
  <c r="P2394" i="1"/>
  <c r="R2394" i="1" s="1"/>
  <c r="R2467" i="1"/>
  <c r="S2501" i="1"/>
  <c r="R2665" i="1"/>
  <c r="R2653" i="1"/>
  <c r="R2626" i="1"/>
  <c r="Q2562" i="1"/>
  <c r="S2562" i="1" s="1"/>
  <c r="Q2360" i="1"/>
  <c r="R2360" i="1"/>
  <c r="R2328" i="1"/>
  <c r="O2449" i="1"/>
  <c r="P2449" i="1"/>
  <c r="O2401" i="1"/>
  <c r="P2401" i="1"/>
  <c r="O2385" i="1"/>
  <c r="P2385" i="1"/>
  <c r="O2377" i="1"/>
  <c r="P2377" i="1"/>
  <c r="Q2377" i="1" s="1"/>
  <c r="O2353" i="1"/>
  <c r="P2353" i="1"/>
  <c r="O2321" i="1"/>
  <c r="P2321" i="1"/>
  <c r="R2491" i="1"/>
  <c r="Q2491" i="1"/>
  <c r="Q2481" i="1"/>
  <c r="R2481" i="1"/>
  <c r="Q2471" i="1"/>
  <c r="Q2456" i="1"/>
  <c r="R2456" i="1"/>
  <c r="P2662" i="1"/>
  <c r="O2662" i="1"/>
  <c r="P2654" i="1"/>
  <c r="O2654" i="1"/>
  <c r="P2646" i="1"/>
  <c r="O2646" i="1"/>
  <c r="P2638" i="1"/>
  <c r="O2638" i="1"/>
  <c r="P2630" i="1"/>
  <c r="O2630" i="1"/>
  <c r="P2622" i="1"/>
  <c r="O2622" i="1"/>
  <c r="P2614" i="1"/>
  <c r="O2614" i="1"/>
  <c r="P2598" i="1"/>
  <c r="O2598" i="1"/>
  <c r="P2590" i="1"/>
  <c r="O2590" i="1"/>
  <c r="P2566" i="1"/>
  <c r="O2566" i="1"/>
  <c r="P2558" i="1"/>
  <c r="O2558" i="1"/>
  <c r="P2542" i="1"/>
  <c r="O2542" i="1"/>
  <c r="P2534" i="1"/>
  <c r="O2534" i="1"/>
  <c r="P2526" i="1"/>
  <c r="O2526" i="1"/>
  <c r="P2518" i="1"/>
  <c r="O2518" i="1"/>
  <c r="P2510" i="1"/>
  <c r="O2510" i="1"/>
  <c r="P2502" i="1"/>
  <c r="O2502" i="1"/>
  <c r="P2494" i="1"/>
  <c r="O2494" i="1"/>
  <c r="P2486" i="1"/>
  <c r="O2486" i="1"/>
  <c r="P2470" i="1"/>
  <c r="O2470" i="1"/>
  <c r="P2462" i="1"/>
  <c r="O2462" i="1"/>
  <c r="P2310" i="1"/>
  <c r="P2286" i="1"/>
  <c r="R2286" i="1" s="1"/>
  <c r="O2294" i="1"/>
  <c r="R2294" i="1" s="1"/>
  <c r="O2320" i="1"/>
  <c r="R2320" i="1" s="1"/>
  <c r="P2359" i="1"/>
  <c r="Q2359" i="1" s="1"/>
  <c r="P2327" i="1"/>
  <c r="Q2327" i="1" s="1"/>
  <c r="O2431" i="1"/>
  <c r="Q2431" i="1" s="1"/>
  <c r="Q2394" i="1"/>
  <c r="O2367" i="1"/>
  <c r="Q2367" i="1" s="1"/>
  <c r="P2440" i="1"/>
  <c r="O2440" i="1"/>
  <c r="P2424" i="1"/>
  <c r="O2424" i="1"/>
  <c r="O2400" i="1"/>
  <c r="P2400" i="1"/>
  <c r="O2352" i="1"/>
  <c r="P2352" i="1"/>
  <c r="Q2344" i="1"/>
  <c r="S2344" i="1" s="1"/>
  <c r="S2661" i="1"/>
  <c r="S2613" i="1"/>
  <c r="R2519" i="1"/>
  <c r="Q2519" i="1"/>
  <c r="Q2509" i="1"/>
  <c r="R2509" i="1"/>
  <c r="P2254" i="1"/>
  <c r="P2393" i="1"/>
  <c r="R2393" i="1" s="1"/>
  <c r="Q2362" i="1"/>
  <c r="R2362" i="1"/>
  <c r="O2329" i="1"/>
  <c r="R2329" i="1" s="1"/>
  <c r="P2439" i="1"/>
  <c r="O2439" i="1"/>
  <c r="O2391" i="1"/>
  <c r="P2391" i="1"/>
  <c r="P2375" i="1"/>
  <c r="O2375" i="1"/>
  <c r="R2375" i="1" s="1"/>
  <c r="P2343" i="1"/>
  <c r="O2343" i="1"/>
  <c r="Q2657" i="1"/>
  <c r="R2657" i="1"/>
  <c r="O2478" i="1"/>
  <c r="O2454" i="1"/>
  <c r="O2660" i="1"/>
  <c r="P2660" i="1"/>
  <c r="O2652" i="1"/>
  <c r="P2652" i="1"/>
  <c r="O2644" i="1"/>
  <c r="P2644" i="1"/>
  <c r="O2636" i="1"/>
  <c r="P2636" i="1"/>
  <c r="O2628" i="1"/>
  <c r="P2628" i="1"/>
  <c r="O2612" i="1"/>
  <c r="P2612" i="1"/>
  <c r="O2604" i="1"/>
  <c r="P2604" i="1"/>
  <c r="O2596" i="1"/>
  <c r="P2596" i="1"/>
  <c r="O2588" i="1"/>
  <c r="P2588" i="1"/>
  <c r="O2580" i="1"/>
  <c r="P2580" i="1"/>
  <c r="O2548" i="1"/>
  <c r="P2548" i="1"/>
  <c r="O2540" i="1"/>
  <c r="P2540" i="1"/>
  <c r="O2532" i="1"/>
  <c r="P2532" i="1"/>
  <c r="O2524" i="1"/>
  <c r="P2524" i="1"/>
  <c r="Q2460" i="1"/>
  <c r="S2460" i="1" s="1"/>
  <c r="O1695" i="1"/>
  <c r="P2088" i="1"/>
  <c r="O2099" i="1"/>
  <c r="Q2099" i="1" s="1"/>
  <c r="P2278" i="1"/>
  <c r="Q2278" i="1" s="1"/>
  <c r="P2417" i="1"/>
  <c r="R2417" i="1" s="1"/>
  <c r="P2392" i="1"/>
  <c r="R2392" i="1" s="1"/>
  <c r="P2369" i="1"/>
  <c r="R2369" i="1" s="1"/>
  <c r="P2337" i="1"/>
  <c r="Q2337" i="1" s="1"/>
  <c r="O2425" i="1"/>
  <c r="Q2425" i="1" s="1"/>
  <c r="O2361" i="1"/>
  <c r="Q2361" i="1" s="1"/>
  <c r="Q2653" i="1"/>
  <c r="P2620" i="1"/>
  <c r="Q2620" i="1" s="1"/>
  <c r="Q2659" i="1"/>
  <c r="S2659" i="1" s="1"/>
  <c r="P2302" i="1"/>
  <c r="R2302" i="1" s="1"/>
  <c r="P2246" i="1"/>
  <c r="R2246" i="1" s="1"/>
  <c r="O2270" i="1"/>
  <c r="Q2270" i="1" s="1"/>
  <c r="P2434" i="1"/>
  <c r="Q2434" i="1" s="1"/>
  <c r="P2409" i="1"/>
  <c r="R2409" i="1" s="1"/>
  <c r="P2368" i="1"/>
  <c r="R2368" i="1" s="1"/>
  <c r="P2336" i="1"/>
  <c r="R2336" i="1" s="1"/>
  <c r="O2448" i="1"/>
  <c r="R2448" i="1" s="1"/>
  <c r="O2416" i="1"/>
  <c r="Q2416" i="1" s="1"/>
  <c r="O2452" i="1"/>
  <c r="P2452" i="1"/>
  <c r="R2489" i="1"/>
  <c r="Q2611" i="1"/>
  <c r="Q2516" i="1"/>
  <c r="S2516" i="1" s="1"/>
  <c r="Q2466" i="1"/>
  <c r="R2575" i="1"/>
  <c r="Q2575" i="1"/>
  <c r="R2565" i="1"/>
  <c r="Q2565" i="1"/>
  <c r="P2556" i="1"/>
  <c r="Q2556" i="1" s="1"/>
  <c r="R2546" i="1"/>
  <c r="Q2546" i="1"/>
  <c r="Q2584" i="1"/>
  <c r="R2584" i="1"/>
  <c r="O2574" i="1"/>
  <c r="O2550" i="1"/>
  <c r="R2537" i="1"/>
  <c r="Q2498" i="1"/>
  <c r="S2498" i="1" s="1"/>
  <c r="P2230" i="1"/>
  <c r="Q2230" i="1" s="1"/>
  <c r="P2298" i="1"/>
  <c r="R2298" i="1" s="1"/>
  <c r="P2243" i="1"/>
  <c r="Q2243" i="1" s="1"/>
  <c r="O2262" i="1"/>
  <c r="R2262" i="1" s="1"/>
  <c r="P2433" i="1"/>
  <c r="R2433" i="1" s="1"/>
  <c r="P2408" i="1"/>
  <c r="Q2408" i="1" s="1"/>
  <c r="P2384" i="1"/>
  <c r="Q2384" i="1" s="1"/>
  <c r="P2335" i="1"/>
  <c r="Q2335" i="1" s="1"/>
  <c r="O2415" i="1"/>
  <c r="R2415" i="1" s="1"/>
  <c r="O2351" i="1"/>
  <c r="Q2351" i="1" s="1"/>
  <c r="Q2610" i="1"/>
  <c r="S2610" i="1" s="1"/>
  <c r="Q2573" i="1"/>
  <c r="R2573" i="1"/>
  <c r="P2564" i="1"/>
  <c r="R2564" i="1" s="1"/>
  <c r="Q2545" i="1"/>
  <c r="R2545" i="1"/>
  <c r="Q2535" i="1"/>
  <c r="R2535" i="1"/>
  <c r="Q2594" i="1"/>
  <c r="R2594" i="1"/>
  <c r="O1631" i="1"/>
  <c r="O1767" i="1"/>
  <c r="P2319" i="1"/>
  <c r="R2319" i="1" s="1"/>
  <c r="O2318" i="1"/>
  <c r="R2318" i="1" s="1"/>
  <c r="P2407" i="1"/>
  <c r="Q2407" i="1" s="1"/>
  <c r="P2383" i="1"/>
  <c r="Q2383" i="1" s="1"/>
  <c r="P2346" i="1"/>
  <c r="R2346" i="1" s="1"/>
  <c r="O2410" i="1"/>
  <c r="R2410" i="1" s="1"/>
  <c r="S2514" i="1"/>
  <c r="S2497" i="1"/>
  <c r="Q2593" i="1"/>
  <c r="R2593" i="1"/>
  <c r="R2583" i="1"/>
  <c r="Q2583" i="1"/>
  <c r="P2572" i="1"/>
  <c r="Q2572" i="1" s="1"/>
  <c r="Q2563" i="1"/>
  <c r="R2563" i="1"/>
  <c r="Q2554" i="1"/>
  <c r="R2554" i="1"/>
  <c r="S2533" i="1"/>
  <c r="O2606" i="1"/>
  <c r="O2582" i="1"/>
  <c r="P2345" i="1"/>
  <c r="R2345" i="1" s="1"/>
  <c r="O2441" i="1"/>
  <c r="R2441" i="1" s="1"/>
  <c r="O2450" i="1"/>
  <c r="P2450" i="1"/>
  <c r="R2434" i="1"/>
  <c r="R2418" i="1"/>
  <c r="O2402" i="1"/>
  <c r="P2402" i="1"/>
  <c r="O2386" i="1"/>
  <c r="P2386" i="1"/>
  <c r="O2354" i="1"/>
  <c r="P2354" i="1"/>
  <c r="O2322" i="1"/>
  <c r="P2322" i="1"/>
  <c r="R2525" i="1"/>
  <c r="R2469" i="1"/>
  <c r="Q2665" i="1"/>
  <c r="S2587" i="1"/>
  <c r="S2569" i="1"/>
  <c r="S2553" i="1"/>
  <c r="R2461" i="1"/>
  <c r="Q2461" i="1"/>
  <c r="Q2666" i="1"/>
  <c r="R2666" i="1"/>
  <c r="Q2655" i="1"/>
  <c r="R2629" i="1"/>
  <c r="Q2629" i="1"/>
  <c r="Q2508" i="1"/>
  <c r="O2484" i="1"/>
  <c r="P2484" i="1"/>
  <c r="O2468" i="1"/>
  <c r="P2468" i="1"/>
  <c r="R2639" i="1"/>
  <c r="Q2592" i="1"/>
  <c r="Q2581" i="1"/>
  <c r="O2603" i="1"/>
  <c r="P2603" i="1"/>
  <c r="P2427" i="1"/>
  <c r="R2427" i="1" s="1"/>
  <c r="R2464" i="1"/>
  <c r="S2464" i="1" s="1"/>
  <c r="Q2543" i="1"/>
  <c r="S2513" i="1"/>
  <c r="P2627" i="1"/>
  <c r="Q2627" i="1" s="1"/>
  <c r="P2476" i="1"/>
  <c r="Q2648" i="1"/>
  <c r="S2648" i="1" s="1"/>
  <c r="Q2520" i="1"/>
  <c r="R2474" i="1"/>
  <c r="S2474" i="1" s="1"/>
  <c r="R2592" i="1"/>
  <c r="Q2626" i="1"/>
  <c r="S2585" i="1"/>
  <c r="P2635" i="1"/>
  <c r="R2635" i="1" s="1"/>
  <c r="Q2624" i="1"/>
  <c r="S2624" i="1" s="1"/>
  <c r="Q2496" i="1"/>
  <c r="S2496" i="1" s="1"/>
  <c r="P2411" i="1"/>
  <c r="R2411" i="1" s="1"/>
  <c r="R2581" i="1"/>
  <c r="R2453" i="1"/>
  <c r="S2453" i="1" s="1"/>
  <c r="Q2551" i="1"/>
  <c r="P2643" i="1"/>
  <c r="P2595" i="1"/>
  <c r="R2623" i="1"/>
  <c r="Q2552" i="1"/>
  <c r="S2552" i="1" s="1"/>
  <c r="R2571" i="1"/>
  <c r="R2508" i="1"/>
  <c r="S2561" i="1"/>
  <c r="S2457" i="1"/>
  <c r="P2492" i="1"/>
  <c r="R2492" i="1" s="1"/>
  <c r="Q2656" i="1"/>
  <c r="Q2609" i="1"/>
  <c r="S2609" i="1" s="1"/>
  <c r="Q2528" i="1"/>
  <c r="S2528" i="1" s="1"/>
  <c r="Q2517" i="1"/>
  <c r="S2517" i="1" s="1"/>
  <c r="Q2664" i="1"/>
  <c r="Q2632" i="1"/>
  <c r="S2632" i="1" s="1"/>
  <c r="Q2600" i="1"/>
  <c r="S2600" i="1" s="1"/>
  <c r="Q2568" i="1"/>
  <c r="S2568" i="1" s="1"/>
  <c r="Q2536" i="1"/>
  <c r="S2536" i="1" s="1"/>
  <c r="Q2504" i="1"/>
  <c r="R2482" i="1"/>
  <c r="S2482" i="1" s="1"/>
  <c r="Q2472" i="1"/>
  <c r="S2472" i="1" s="1"/>
  <c r="Q2640" i="1"/>
  <c r="S2640" i="1" s="1"/>
  <c r="Q2608" i="1"/>
  <c r="S2608" i="1" s="1"/>
  <c r="Q2576" i="1"/>
  <c r="S2576" i="1" s="1"/>
  <c r="Q2544" i="1"/>
  <c r="S2544" i="1" s="1"/>
  <c r="Q2512" i="1"/>
  <c r="S2512" i="1" s="1"/>
  <c r="R2490" i="1"/>
  <c r="Q2480" i="1"/>
  <c r="S2480" i="1" s="1"/>
  <c r="R2458" i="1"/>
  <c r="P2089" i="1"/>
  <c r="P2229" i="1"/>
  <c r="Q2229" i="1" s="1"/>
  <c r="O2221" i="1"/>
  <c r="R2221" i="1" s="1"/>
  <c r="P2303" i="1"/>
  <c r="R2303" i="1" s="1"/>
  <c r="O2295" i="1"/>
  <c r="Q2295" i="1" s="1"/>
  <c r="O2271" i="1"/>
  <c r="O2247" i="1"/>
  <c r="Q2247" i="1" s="1"/>
  <c r="Q2376" i="1"/>
  <c r="O2414" i="1"/>
  <c r="Q2414" i="1" s="1"/>
  <c r="O2350" i="1"/>
  <c r="Q2350" i="1" s="1"/>
  <c r="R2287" i="1"/>
  <c r="P2273" i="1"/>
  <c r="Q2273" i="1" s="1"/>
  <c r="Q2329" i="1"/>
  <c r="O2438" i="1"/>
  <c r="Q2438" i="1" s="1"/>
  <c r="O2374" i="1"/>
  <c r="Q2374" i="1" s="1"/>
  <c r="P1462" i="1"/>
  <c r="R1462" i="1" s="1"/>
  <c r="P2117" i="1"/>
  <c r="O2213" i="1"/>
  <c r="R2213" i="1" s="1"/>
  <c r="P2313" i="1"/>
  <c r="R2313" i="1" s="1"/>
  <c r="P2255" i="1"/>
  <c r="Q2255" i="1" s="1"/>
  <c r="O2263" i="1"/>
  <c r="R2263" i="1" s="1"/>
  <c r="Q2328" i="1"/>
  <c r="P2446" i="1"/>
  <c r="R2446" i="1" s="1"/>
  <c r="P2430" i="1"/>
  <c r="Q2430" i="1" s="1"/>
  <c r="P2422" i="1"/>
  <c r="Q2422" i="1" s="1"/>
  <c r="P2406" i="1"/>
  <c r="Q2406" i="1" s="1"/>
  <c r="P2398" i="1"/>
  <c r="Q2398" i="1" s="1"/>
  <c r="P2382" i="1"/>
  <c r="Q2382" i="1" s="1"/>
  <c r="P2366" i="1"/>
  <c r="Q2366" i="1" s="1"/>
  <c r="P2358" i="1"/>
  <c r="Q2358" i="1" s="1"/>
  <c r="P2342" i="1"/>
  <c r="Q2342" i="1" s="1"/>
  <c r="P2334" i="1"/>
  <c r="Q2334" i="1" s="1"/>
  <c r="P2112" i="1"/>
  <c r="R2112" i="1" s="1"/>
  <c r="P2239" i="1"/>
  <c r="Q2239" i="1" s="1"/>
  <c r="O2238" i="1"/>
  <c r="R2238" i="1" s="1"/>
  <c r="R2203" i="1"/>
  <c r="P2312" i="1"/>
  <c r="Q2312" i="1" s="1"/>
  <c r="P2297" i="1"/>
  <c r="O2311" i="1"/>
  <c r="Q2311" i="1" s="1"/>
  <c r="Q2432" i="1"/>
  <c r="Q2409" i="1"/>
  <c r="P2445" i="1"/>
  <c r="R2445" i="1" s="1"/>
  <c r="P2437" i="1"/>
  <c r="Q2437" i="1" s="1"/>
  <c r="P2429" i="1"/>
  <c r="Q2429" i="1" s="1"/>
  <c r="P2421" i="1"/>
  <c r="Q2421" i="1" s="1"/>
  <c r="P2413" i="1"/>
  <c r="R2413" i="1" s="1"/>
  <c r="P2405" i="1"/>
  <c r="Q2405" i="1" s="1"/>
  <c r="P2397" i="1"/>
  <c r="Q2397" i="1" s="1"/>
  <c r="P2389" i="1"/>
  <c r="R2389" i="1" s="1"/>
  <c r="P2381" i="1"/>
  <c r="R2381" i="1" s="1"/>
  <c r="P2373" i="1"/>
  <c r="R2373" i="1" s="1"/>
  <c r="R2337" i="1"/>
  <c r="P2173" i="1"/>
  <c r="Q2173" i="1" s="1"/>
  <c r="P2215" i="1"/>
  <c r="Q2215" i="1" s="1"/>
  <c r="O2237" i="1"/>
  <c r="R2237" i="1" s="1"/>
  <c r="P2281" i="1"/>
  <c r="Q2281" i="1" s="1"/>
  <c r="P2444" i="1"/>
  <c r="R2444" i="1" s="1"/>
  <c r="P2436" i="1"/>
  <c r="Q2436" i="1" s="1"/>
  <c r="P2428" i="1"/>
  <c r="R2428" i="1" s="1"/>
  <c r="P2420" i="1"/>
  <c r="R2420" i="1" s="1"/>
  <c r="P2412" i="1"/>
  <c r="R2412" i="1" s="1"/>
  <c r="P2404" i="1"/>
  <c r="R2404" i="1" s="1"/>
  <c r="P2396" i="1"/>
  <c r="R2396" i="1" s="1"/>
  <c r="P2388" i="1"/>
  <c r="R2388" i="1" s="1"/>
  <c r="P2380" i="1"/>
  <c r="R2380" i="1" s="1"/>
  <c r="P2372" i="1"/>
  <c r="Q2372" i="1" s="1"/>
  <c r="P2364" i="1"/>
  <c r="R2364" i="1" s="1"/>
  <c r="P2356" i="1"/>
  <c r="Q2356" i="1" s="1"/>
  <c r="P2348" i="1"/>
  <c r="Q2348" i="1" s="1"/>
  <c r="P2340" i="1"/>
  <c r="Q2340" i="1" s="1"/>
  <c r="P2332" i="1"/>
  <c r="R2332" i="1" s="1"/>
  <c r="P2324" i="1"/>
  <c r="R2324" i="1" s="1"/>
  <c r="Q2310" i="1"/>
  <c r="P2280" i="1"/>
  <c r="R2280" i="1" s="1"/>
  <c r="P2265" i="1"/>
  <c r="Q2265" i="1" s="1"/>
  <c r="P2249" i="1"/>
  <c r="Q2249" i="1" s="1"/>
  <c r="R2442" i="1"/>
  <c r="P2223" i="1"/>
  <c r="R2223" i="1" s="1"/>
  <c r="O1542" i="1"/>
  <c r="R1542" i="1" s="1"/>
  <c r="P2149" i="1"/>
  <c r="Q2149" i="1" s="1"/>
  <c r="P2096" i="1"/>
  <c r="R2096" i="1" s="1"/>
  <c r="P2061" i="1"/>
  <c r="R2061" i="1" s="1"/>
  <c r="P2025" i="1"/>
  <c r="R2025" i="1" s="1"/>
  <c r="P1997" i="1"/>
  <c r="R1997" i="1" s="1"/>
  <c r="O2109" i="1"/>
  <c r="P2231" i="1"/>
  <c r="R2231" i="1" s="1"/>
  <c r="P2279" i="1"/>
  <c r="Q2279" i="1" s="1"/>
  <c r="Q2441" i="1"/>
  <c r="Q2365" i="1"/>
  <c r="R2365" i="1"/>
  <c r="Q2357" i="1"/>
  <c r="R2357" i="1"/>
  <c r="R2349" i="1"/>
  <c r="Q2341" i="1"/>
  <c r="R2341" i="1"/>
  <c r="Q2333" i="1"/>
  <c r="R2333" i="1"/>
  <c r="Q2325" i="1"/>
  <c r="R2325" i="1"/>
  <c r="R2348" i="1"/>
  <c r="R2340" i="1"/>
  <c r="R2451" i="1"/>
  <c r="Q2451" i="1"/>
  <c r="R2443" i="1"/>
  <c r="Q2443" i="1"/>
  <c r="R2435" i="1"/>
  <c r="Q2435" i="1"/>
  <c r="R2419" i="1"/>
  <c r="Q2419" i="1"/>
  <c r="R2395" i="1"/>
  <c r="Q2395" i="1"/>
  <c r="R2379" i="1"/>
  <c r="Q2379" i="1"/>
  <c r="R2371" i="1"/>
  <c r="Q2371" i="1"/>
  <c r="R2363" i="1"/>
  <c r="Q2363" i="1"/>
  <c r="Q2355" i="1"/>
  <c r="R2347" i="1"/>
  <c r="Q2347" i="1"/>
  <c r="R2339" i="1"/>
  <c r="Q2339" i="1"/>
  <c r="R2331" i="1"/>
  <c r="Q2331" i="1"/>
  <c r="Q2323" i="1"/>
  <c r="Q2320" i="1"/>
  <c r="P1532" i="1"/>
  <c r="Q1532" i="1" s="1"/>
  <c r="P1444" i="1"/>
  <c r="R1444" i="1" s="1"/>
  <c r="O1468" i="1"/>
  <c r="Q1468" i="1" s="1"/>
  <c r="P2172" i="1"/>
  <c r="R2172" i="1" s="1"/>
  <c r="P1524" i="1"/>
  <c r="Q1524" i="1" s="1"/>
  <c r="O1517" i="1"/>
  <c r="R1517" i="1" s="1"/>
  <c r="P2123" i="1"/>
  <c r="Q2123" i="1" s="1"/>
  <c r="P2235" i="1"/>
  <c r="R2235" i="1" s="1"/>
  <c r="P2219" i="1"/>
  <c r="R2219" i="1" s="1"/>
  <c r="O2227" i="1"/>
  <c r="Q2227" i="1" s="1"/>
  <c r="P2275" i="1"/>
  <c r="R2275" i="1" s="1"/>
  <c r="P2264" i="1"/>
  <c r="Q2264" i="1" s="1"/>
  <c r="P2251" i="1"/>
  <c r="R2251" i="1" s="1"/>
  <c r="O2272" i="1"/>
  <c r="R2272" i="1" s="1"/>
  <c r="R2447" i="1"/>
  <c r="R2431" i="1"/>
  <c r="R2423" i="1"/>
  <c r="S2423" i="1" s="1"/>
  <c r="R2367" i="1"/>
  <c r="R2327" i="1"/>
  <c r="S2327" i="1" s="1"/>
  <c r="Q2442" i="1"/>
  <c r="P1500" i="1"/>
  <c r="R1500" i="1" s="1"/>
  <c r="P1436" i="1"/>
  <c r="Q1436" i="1" s="1"/>
  <c r="O1516" i="1"/>
  <c r="Q1516" i="1" s="1"/>
  <c r="P2028" i="1"/>
  <c r="R2028" i="1" s="1"/>
  <c r="Q2248" i="1"/>
  <c r="R2422" i="1"/>
  <c r="S2422" i="1" s="1"/>
  <c r="R2366" i="1"/>
  <c r="S2366" i="1" s="1"/>
  <c r="R2358" i="1"/>
  <c r="S2358" i="1" s="1"/>
  <c r="P1420" i="1"/>
  <c r="Q1420" i="1" s="1"/>
  <c r="O1428" i="1"/>
  <c r="R1428" i="1" s="1"/>
  <c r="P2052" i="1"/>
  <c r="Q2052" i="1" s="1"/>
  <c r="O2004" i="1"/>
  <c r="R2004" i="1" s="1"/>
  <c r="P2307" i="1"/>
  <c r="R2307" i="1" s="1"/>
  <c r="P2283" i="1"/>
  <c r="R2283" i="1" s="1"/>
  <c r="P1492" i="1"/>
  <c r="Q1492" i="1" s="1"/>
  <c r="O1508" i="1"/>
  <c r="P2189" i="1"/>
  <c r="R2189" i="1" s="1"/>
  <c r="P2146" i="1"/>
  <c r="Q2146" i="1" s="1"/>
  <c r="P2080" i="1"/>
  <c r="R2080" i="1" s="1"/>
  <c r="P2259" i="1"/>
  <c r="R2259" i="1" s="1"/>
  <c r="P1412" i="1"/>
  <c r="R1412" i="1" s="1"/>
  <c r="O2181" i="1"/>
  <c r="R2181" i="1" s="1"/>
  <c r="P2315" i="1"/>
  <c r="R2315" i="1" s="1"/>
  <c r="P2305" i="1"/>
  <c r="Q2305" i="1" s="1"/>
  <c r="O1556" i="1"/>
  <c r="R1556" i="1" s="1"/>
  <c r="O1484" i="1"/>
  <c r="R1484" i="1" s="1"/>
  <c r="P2075" i="1"/>
  <c r="R2075" i="1" s="1"/>
  <c r="O2035" i="1"/>
  <c r="Q2035" i="1" s="1"/>
  <c r="P2291" i="1"/>
  <c r="R2291" i="1" s="1"/>
  <c r="P2074" i="1"/>
  <c r="P1951" i="1"/>
  <c r="R1951" i="1" s="1"/>
  <c r="O2236" i="1"/>
  <c r="R2236" i="1" s="1"/>
  <c r="O2228" i="1"/>
  <c r="Q2228" i="1" s="1"/>
  <c r="O2220" i="1"/>
  <c r="Q2220" i="1" s="1"/>
  <c r="P2042" i="1"/>
  <c r="R2042" i="1" s="1"/>
  <c r="O2234" i="1"/>
  <c r="R2234" i="1" s="1"/>
  <c r="O2226" i="1"/>
  <c r="R2226" i="1" s="1"/>
  <c r="O2218" i="1"/>
  <c r="Q2218" i="1" s="1"/>
  <c r="P2150" i="1"/>
  <c r="R2150" i="1" s="1"/>
  <c r="P2124" i="1"/>
  <c r="Q2124" i="1" s="1"/>
  <c r="P2100" i="1"/>
  <c r="R2100" i="1" s="1"/>
  <c r="P2078" i="1"/>
  <c r="R2078" i="1" s="1"/>
  <c r="P2056" i="1"/>
  <c r="R2056" i="1" s="1"/>
  <c r="P2014" i="1"/>
  <c r="Q2014" i="1" s="1"/>
  <c r="O2184" i="1"/>
  <c r="R2184" i="1" s="1"/>
  <c r="O2140" i="1"/>
  <c r="O2086" i="1"/>
  <c r="Q2086" i="1" s="1"/>
  <c r="O2032" i="1"/>
  <c r="Q2032" i="1" s="1"/>
  <c r="O2241" i="1"/>
  <c r="R2241" i="1" s="1"/>
  <c r="O2233" i="1"/>
  <c r="R2233" i="1" s="1"/>
  <c r="O2225" i="1"/>
  <c r="Q2225" i="1" s="1"/>
  <c r="O2217" i="1"/>
  <c r="Q2217" i="1" s="1"/>
  <c r="Q2288" i="1"/>
  <c r="O2240" i="1"/>
  <c r="Q2240" i="1" s="1"/>
  <c r="O2232" i="1"/>
  <c r="R2232" i="1" s="1"/>
  <c r="O2224" i="1"/>
  <c r="Q2224" i="1" s="1"/>
  <c r="O2216" i="1"/>
  <c r="Q2216" i="1" s="1"/>
  <c r="R2310" i="1"/>
  <c r="S2310" i="1" s="1"/>
  <c r="P2148" i="1"/>
  <c r="Q2148" i="1" s="1"/>
  <c r="P2118" i="1"/>
  <c r="R2118" i="1" s="1"/>
  <c r="P2094" i="1"/>
  <c r="R2094" i="1" s="1"/>
  <c r="P2076" i="1"/>
  <c r="P2010" i="1"/>
  <c r="R2010" i="1" s="1"/>
  <c r="O2128" i="1"/>
  <c r="R2128" i="1" s="1"/>
  <c r="P2299" i="1"/>
  <c r="R2299" i="1" s="1"/>
  <c r="P2289" i="1"/>
  <c r="Q2289" i="1" s="1"/>
  <c r="P2267" i="1"/>
  <c r="Q2267" i="1" s="1"/>
  <c r="P2257" i="1"/>
  <c r="Q2257" i="1" s="1"/>
  <c r="Q2207" i="1"/>
  <c r="Q2199" i="1"/>
  <c r="Q2196" i="1"/>
  <c r="Q2195" i="1"/>
  <c r="Q2302" i="1"/>
  <c r="R2215" i="1"/>
  <c r="Q2205" i="1"/>
  <c r="R2197" i="1"/>
  <c r="Q2222" i="1"/>
  <c r="Q2214" i="1"/>
  <c r="Q2254" i="1"/>
  <c r="R2204" i="1"/>
  <c r="R2205" i="1"/>
  <c r="R2210" i="1"/>
  <c r="Q2202" i="1"/>
  <c r="R2194" i="1"/>
  <c r="Q2197" i="1"/>
  <c r="R2254" i="1"/>
  <c r="Q2319" i="1"/>
  <c r="R2202" i="1"/>
  <c r="Q2194" i="1"/>
  <c r="R2199" i="1"/>
  <c r="S2199" i="1" s="1"/>
  <c r="Q2210" i="1"/>
  <c r="R2207" i="1"/>
  <c r="Q2271" i="1"/>
  <c r="Q2223" i="1"/>
  <c r="Q2287" i="1"/>
  <c r="Q2204" i="1"/>
  <c r="R2196" i="1"/>
  <c r="R2271" i="1"/>
  <c r="Q2304" i="1"/>
  <c r="Q2263" i="1"/>
  <c r="Q2211" i="1"/>
  <c r="Q2203" i="1"/>
  <c r="R2195" i="1"/>
  <c r="Q2303" i="1"/>
  <c r="S2303" i="1" s="1"/>
  <c r="R2243" i="1"/>
  <c r="R2314" i="1"/>
  <c r="Q2314" i="1"/>
  <c r="R2306" i="1"/>
  <c r="Q2290" i="1"/>
  <c r="R2282" i="1"/>
  <c r="Q2282" i="1"/>
  <c r="R2274" i="1"/>
  <c r="Q2274" i="1"/>
  <c r="R2258" i="1"/>
  <c r="Q2258" i="1"/>
  <c r="R2250" i="1"/>
  <c r="Q2250" i="1"/>
  <c r="Q2297" i="1"/>
  <c r="R2297" i="1"/>
  <c r="P2163" i="1"/>
  <c r="Q2163" i="1" s="1"/>
  <c r="O2147" i="1"/>
  <c r="R2147" i="1" s="1"/>
  <c r="O2067" i="1"/>
  <c r="R2067" i="1" s="1"/>
  <c r="R2312" i="1"/>
  <c r="R2304" i="1"/>
  <c r="R2288" i="1"/>
  <c r="R2256" i="1"/>
  <c r="R2248" i="1"/>
  <c r="O1852" i="1"/>
  <c r="O1980" i="1"/>
  <c r="O1908" i="1"/>
  <c r="P2179" i="1"/>
  <c r="Q2179" i="1" s="1"/>
  <c r="P2139" i="1"/>
  <c r="R2139" i="1" s="1"/>
  <c r="P2019" i="1"/>
  <c r="Q2019" i="1" s="1"/>
  <c r="P2003" i="1"/>
  <c r="R2003" i="1" s="1"/>
  <c r="O2091" i="1"/>
  <c r="Q2091" i="1" s="1"/>
  <c r="O2059" i="1"/>
  <c r="R2059" i="1" s="1"/>
  <c r="O2027" i="1"/>
  <c r="R2027" i="1" s="1"/>
  <c r="P1812" i="1"/>
  <c r="P1980" i="1"/>
  <c r="P1988" i="1"/>
  <c r="P2115" i="1"/>
  <c r="R2115" i="1" s="1"/>
  <c r="P2083" i="1"/>
  <c r="Q2083" i="1" s="1"/>
  <c r="P2051" i="1"/>
  <c r="Q2051" i="1" s="1"/>
  <c r="O1995" i="1"/>
  <c r="Q1995" i="1" s="1"/>
  <c r="O2317" i="1"/>
  <c r="O2309" i="1"/>
  <c r="O2301" i="1"/>
  <c r="O2293" i="1"/>
  <c r="O2285" i="1"/>
  <c r="O2277" i="1"/>
  <c r="O2269" i="1"/>
  <c r="O2261" i="1"/>
  <c r="O2253" i="1"/>
  <c r="O2245" i="1"/>
  <c r="O1850" i="1"/>
  <c r="R1850" i="1" s="1"/>
  <c r="P2131" i="1"/>
  <c r="R2131" i="1" s="1"/>
  <c r="P2114" i="1"/>
  <c r="R2114" i="1" s="1"/>
  <c r="O2171" i="1"/>
  <c r="R2171" i="1" s="1"/>
  <c r="R2211" i="1"/>
  <c r="O2316" i="1"/>
  <c r="O2308" i="1"/>
  <c r="O2300" i="1"/>
  <c r="O2292" i="1"/>
  <c r="O2284" i="1"/>
  <c r="O2276" i="1"/>
  <c r="O2268" i="1"/>
  <c r="O2260" i="1"/>
  <c r="O2252" i="1"/>
  <c r="O2244" i="1"/>
  <c r="P2212" i="1"/>
  <c r="Q2212" i="1" s="1"/>
  <c r="P2043" i="1"/>
  <c r="R2043" i="1" s="1"/>
  <c r="P2011" i="1"/>
  <c r="Q2011" i="1" s="1"/>
  <c r="R2214" i="1"/>
  <c r="P2187" i="1"/>
  <c r="Q2187" i="1" s="1"/>
  <c r="P2170" i="1"/>
  <c r="R2170" i="1" s="1"/>
  <c r="P2107" i="1"/>
  <c r="Q2107" i="1" s="1"/>
  <c r="O1870" i="1"/>
  <c r="Q1870" i="1" s="1"/>
  <c r="P2168" i="1"/>
  <c r="Q2168" i="1" s="1"/>
  <c r="O2144" i="1"/>
  <c r="R2144" i="1" s="1"/>
  <c r="O2000" i="1"/>
  <c r="R2000" i="1" s="1"/>
  <c r="Q2209" i="1"/>
  <c r="R2201" i="1"/>
  <c r="O1830" i="1"/>
  <c r="R1830" i="1" s="1"/>
  <c r="P2176" i="1"/>
  <c r="Q2176" i="1" s="1"/>
  <c r="P2072" i="1"/>
  <c r="R2072" i="1" s="1"/>
  <c r="O2160" i="1"/>
  <c r="R2160" i="1" s="1"/>
  <c r="O2110" i="1"/>
  <c r="Q2110" i="1" s="1"/>
  <c r="Q2208" i="1"/>
  <c r="Q2200" i="1"/>
  <c r="P1572" i="1"/>
  <c r="R1572" i="1" s="1"/>
  <c r="P2040" i="1"/>
  <c r="R2040" i="1" s="1"/>
  <c r="Q2013" i="1"/>
  <c r="O2048" i="1"/>
  <c r="Q2048" i="1" s="1"/>
  <c r="O2008" i="1"/>
  <c r="R2008" i="1" s="1"/>
  <c r="O2024" i="1"/>
  <c r="R2024" i="1" s="1"/>
  <c r="P2242" i="1"/>
  <c r="Q2242" i="1" s="1"/>
  <c r="P1411" i="1"/>
  <c r="R1411" i="1" s="1"/>
  <c r="P1910" i="1"/>
  <c r="R1910" i="1" s="1"/>
  <c r="P2064" i="1"/>
  <c r="R2064" i="1" s="1"/>
  <c r="O2152" i="1"/>
  <c r="Q2152" i="1" s="1"/>
  <c r="O2136" i="1"/>
  <c r="R2136" i="1" s="1"/>
  <c r="O2120" i="1"/>
  <c r="R2120" i="1" s="1"/>
  <c r="O2104" i="1"/>
  <c r="Q2104" i="1" s="1"/>
  <c r="P1451" i="1"/>
  <c r="Q1451" i="1" s="1"/>
  <c r="O2134" i="1"/>
  <c r="R2134" i="1" s="1"/>
  <c r="P1507" i="1"/>
  <c r="R1507" i="1" s="1"/>
  <c r="R2240" i="1"/>
  <c r="R2208" i="1"/>
  <c r="R2200" i="1"/>
  <c r="R2109" i="1"/>
  <c r="R2209" i="1"/>
  <c r="Q2201" i="1"/>
  <c r="R2230" i="1"/>
  <c r="R2222" i="1"/>
  <c r="Q2133" i="1"/>
  <c r="R2045" i="1"/>
  <c r="Q2085" i="1"/>
  <c r="P2158" i="1"/>
  <c r="Q2158" i="1" s="1"/>
  <c r="O2164" i="1"/>
  <c r="R2164" i="1" s="1"/>
  <c r="O2070" i="1"/>
  <c r="Q2070" i="1" s="1"/>
  <c r="O2044" i="1"/>
  <c r="Q2044" i="1" s="1"/>
  <c r="Q2182" i="1"/>
  <c r="O1895" i="1"/>
  <c r="O1943" i="1"/>
  <c r="P1503" i="1"/>
  <c r="Q1503" i="1" s="1"/>
  <c r="P1911" i="1"/>
  <c r="R1911" i="1" s="1"/>
  <c r="P2180" i="1"/>
  <c r="R2180" i="1" s="1"/>
  <c r="O2188" i="1"/>
  <c r="R2188" i="1" s="1"/>
  <c r="O2084" i="1"/>
  <c r="R2084" i="1" s="1"/>
  <c r="O1871" i="1"/>
  <c r="R1871" i="1" s="1"/>
  <c r="P2156" i="1"/>
  <c r="R2156" i="1" s="1"/>
  <c r="P2132" i="1"/>
  <c r="R2132" i="1" s="1"/>
  <c r="P2108" i="1"/>
  <c r="Q2108" i="1" s="1"/>
  <c r="P2060" i="1"/>
  <c r="Q2060" i="1" s="1"/>
  <c r="Q2046" i="1"/>
  <c r="P2036" i="1"/>
  <c r="Q2036" i="1" s="1"/>
  <c r="P2012" i="1"/>
  <c r="Q2012" i="1" s="1"/>
  <c r="O2068" i="1"/>
  <c r="Q2068" i="1" s="1"/>
  <c r="O1996" i="1"/>
  <c r="R1996" i="1" s="1"/>
  <c r="P2192" i="1"/>
  <c r="Q2192" i="1" s="1"/>
  <c r="O1991" i="1"/>
  <c r="R1991" i="1" s="1"/>
  <c r="P2178" i="1"/>
  <c r="R2178" i="1" s="1"/>
  <c r="P2166" i="1"/>
  <c r="Q2166" i="1" s="1"/>
  <c r="P2116" i="1"/>
  <c r="R2116" i="1" s="1"/>
  <c r="P2092" i="1"/>
  <c r="R2092" i="1" s="1"/>
  <c r="R2032" i="1"/>
  <c r="Q2021" i="1"/>
  <c r="O2050" i="1"/>
  <c r="Q2050" i="1" s="1"/>
  <c r="O1919" i="1"/>
  <c r="P1831" i="1"/>
  <c r="R1831" i="1" s="1"/>
  <c r="P2020" i="1"/>
  <c r="Q2020" i="1" s="1"/>
  <c r="R2054" i="1"/>
  <c r="P1799" i="1"/>
  <c r="P1531" i="1"/>
  <c r="R1531" i="1" s="1"/>
  <c r="P1970" i="1"/>
  <c r="R1970" i="1" s="1"/>
  <c r="O2082" i="1"/>
  <c r="Q2082" i="1" s="1"/>
  <c r="Q2069" i="1"/>
  <c r="O2018" i="1"/>
  <c r="R2018" i="1" s="1"/>
  <c r="R2117" i="1"/>
  <c r="P2193" i="1"/>
  <c r="Q2193" i="1" s="1"/>
  <c r="P2153" i="1"/>
  <c r="Q2153" i="1" s="1"/>
  <c r="R2126" i="1"/>
  <c r="R2102" i="1"/>
  <c r="R2013" i="1"/>
  <c r="Q2155" i="1"/>
  <c r="R2022" i="1"/>
  <c r="Q2117" i="1"/>
  <c r="Q2077" i="1"/>
  <c r="R2142" i="1"/>
  <c r="Q2093" i="1"/>
  <c r="Q2054" i="1"/>
  <c r="R2005" i="1"/>
  <c r="Q2165" i="1"/>
  <c r="Q2141" i="1"/>
  <c r="Q2190" i="1"/>
  <c r="R2099" i="1"/>
  <c r="R2076" i="1"/>
  <c r="Q2037" i="1"/>
  <c r="R2077" i="1"/>
  <c r="R2069" i="1"/>
  <c r="R2141" i="1"/>
  <c r="Q2109" i="1"/>
  <c r="R2052" i="1"/>
  <c r="Q2028" i="1"/>
  <c r="Q2016" i="1"/>
  <c r="R2038" i="1"/>
  <c r="R2085" i="1"/>
  <c r="R2037" i="1"/>
  <c r="R2046" i="1"/>
  <c r="R2165" i="1"/>
  <c r="Q2022" i="1"/>
  <c r="R2182" i="1"/>
  <c r="Q2125" i="1"/>
  <c r="R2140" i="1"/>
  <c r="Q2126" i="1"/>
  <c r="R2133" i="1"/>
  <c r="R2006" i="1"/>
  <c r="R2062" i="1"/>
  <c r="R1998" i="1"/>
  <c r="R2074" i="1"/>
  <c r="Q2074" i="1"/>
  <c r="Q2042" i="1"/>
  <c r="Q2062" i="1"/>
  <c r="R2093" i="1"/>
  <c r="Q2102" i="1"/>
  <c r="Q1998" i="1"/>
  <c r="R2155" i="1"/>
  <c r="Q2080" i="1"/>
  <c r="R2190" i="1"/>
  <c r="P2186" i="1"/>
  <c r="Q2186" i="1" s="1"/>
  <c r="P2154" i="1"/>
  <c r="R2154" i="1" s="1"/>
  <c r="Q2038" i="1"/>
  <c r="O2122" i="1"/>
  <c r="R2122" i="1" s="1"/>
  <c r="O2090" i="1"/>
  <c r="O2058" i="1"/>
  <c r="R2058" i="1" s="1"/>
  <c r="O2026" i="1"/>
  <c r="R2026" i="1" s="1"/>
  <c r="O1994" i="1"/>
  <c r="R1994" i="1" s="1"/>
  <c r="R2021" i="1"/>
  <c r="Q2006" i="1"/>
  <c r="Q2088" i="1"/>
  <c r="R2123" i="1"/>
  <c r="Q2029" i="1"/>
  <c r="P2162" i="1"/>
  <c r="R2162" i="1" s="1"/>
  <c r="O2130" i="1"/>
  <c r="O2098" i="1"/>
  <c r="R2098" i="1" s="1"/>
  <c r="O2066" i="1"/>
  <c r="O2034" i="1"/>
  <c r="O2002" i="1"/>
  <c r="P1992" i="1"/>
  <c r="Q1992" i="1" s="1"/>
  <c r="Q2128" i="1"/>
  <c r="O1622" i="1"/>
  <c r="O2138" i="1"/>
  <c r="O2106" i="1"/>
  <c r="O1659" i="1"/>
  <c r="P1469" i="1"/>
  <c r="R1469" i="1" s="1"/>
  <c r="Q2140" i="1"/>
  <c r="Q2076" i="1"/>
  <c r="P2161" i="1"/>
  <c r="R2161" i="1" s="1"/>
  <c r="P2097" i="1"/>
  <c r="R2097" i="1" s="1"/>
  <c r="P2033" i="1"/>
  <c r="R2033" i="1" s="1"/>
  <c r="P2143" i="1"/>
  <c r="O2143" i="1"/>
  <c r="P2103" i="1"/>
  <c r="O2103" i="1"/>
  <c r="P2079" i="1"/>
  <c r="O2079" i="1"/>
  <c r="P2039" i="1"/>
  <c r="O2039" i="1"/>
  <c r="P1999" i="1"/>
  <c r="O1999" i="1"/>
  <c r="P1549" i="1"/>
  <c r="R1549" i="1" s="1"/>
  <c r="P2177" i="1"/>
  <c r="R2177" i="1" s="1"/>
  <c r="P2113" i="1"/>
  <c r="R2113" i="1" s="1"/>
  <c r="P2049" i="1"/>
  <c r="R2049" i="1" s="1"/>
  <c r="R2089" i="1"/>
  <c r="Q2089" i="1"/>
  <c r="P2169" i="1"/>
  <c r="R2169" i="1" s="1"/>
  <c r="P2041" i="1"/>
  <c r="R2041" i="1" s="1"/>
  <c r="P2191" i="1"/>
  <c r="O2191" i="1"/>
  <c r="P2175" i="1"/>
  <c r="O2175" i="1"/>
  <c r="P2135" i="1"/>
  <c r="O2135" i="1"/>
  <c r="P2095" i="1"/>
  <c r="O2095" i="1"/>
  <c r="P2063" i="1"/>
  <c r="O2063" i="1"/>
  <c r="P2023" i="1"/>
  <c r="O2023" i="1"/>
  <c r="P862" i="1"/>
  <c r="R862" i="1" s="1"/>
  <c r="P1486" i="1"/>
  <c r="Q1486" i="1" s="1"/>
  <c r="P1461" i="1"/>
  <c r="Q1461" i="1" s="1"/>
  <c r="P1431" i="1"/>
  <c r="Q1431" i="1" s="1"/>
  <c r="O1581" i="1"/>
  <c r="R1581" i="1" s="1"/>
  <c r="O1540" i="1"/>
  <c r="Q1540" i="1" s="1"/>
  <c r="O1501" i="1"/>
  <c r="Q1501" i="1" s="1"/>
  <c r="O1460" i="1"/>
  <c r="R1460" i="1" s="1"/>
  <c r="O1422" i="1"/>
  <c r="R1422" i="1" s="1"/>
  <c r="O1990" i="1"/>
  <c r="Q1990" i="1" s="1"/>
  <c r="P2185" i="1"/>
  <c r="R2185" i="1" s="1"/>
  <c r="P2121" i="1"/>
  <c r="Q2121" i="1" s="1"/>
  <c r="P2057" i="1"/>
  <c r="R2057" i="1" s="1"/>
  <c r="P1993" i="1"/>
  <c r="R1993" i="1" s="1"/>
  <c r="P2167" i="1"/>
  <c r="O2167" i="1"/>
  <c r="P2119" i="1"/>
  <c r="O2119" i="1"/>
  <c r="P2055" i="1"/>
  <c r="O2055" i="1"/>
  <c r="P2015" i="1"/>
  <c r="O2015" i="1"/>
  <c r="P1588" i="1"/>
  <c r="R1588" i="1" s="1"/>
  <c r="P1541" i="1"/>
  <c r="R1541" i="1" s="1"/>
  <c r="P1509" i="1"/>
  <c r="R1509" i="1" s="1"/>
  <c r="P1429" i="1"/>
  <c r="Q1429" i="1" s="1"/>
  <c r="O1580" i="1"/>
  <c r="R1580" i="1" s="1"/>
  <c r="O1533" i="1"/>
  <c r="R1533" i="1" s="1"/>
  <c r="O1453" i="1"/>
  <c r="R1453" i="1" s="1"/>
  <c r="O1421" i="1"/>
  <c r="R1421" i="1" s="1"/>
  <c r="P1891" i="1"/>
  <c r="R1891" i="1" s="1"/>
  <c r="R2088" i="1"/>
  <c r="P2129" i="1"/>
  <c r="R2129" i="1" s="1"/>
  <c r="P2065" i="1"/>
  <c r="R2065" i="1" s="1"/>
  <c r="P2001" i="1"/>
  <c r="Q2001" i="1" s="1"/>
  <c r="P1811" i="1"/>
  <c r="Q1811" i="1" s="1"/>
  <c r="R2016" i="1"/>
  <c r="P2105" i="1"/>
  <c r="R2105" i="1" s="1"/>
  <c r="P2159" i="1"/>
  <c r="O2159" i="1"/>
  <c r="P2127" i="1"/>
  <c r="O2127" i="1"/>
  <c r="P2071" i="1"/>
  <c r="O2071" i="1"/>
  <c r="P2031" i="1"/>
  <c r="O2031" i="1"/>
  <c r="P1771" i="1"/>
  <c r="P1643" i="1"/>
  <c r="P1715" i="1"/>
  <c r="O1573" i="1"/>
  <c r="Q1573" i="1" s="1"/>
  <c r="O1452" i="1"/>
  <c r="Q1452" i="1" s="1"/>
  <c r="P2137" i="1"/>
  <c r="R2137" i="1" s="1"/>
  <c r="P2073" i="1"/>
  <c r="R2073" i="1" s="1"/>
  <c r="P2009" i="1"/>
  <c r="R2009" i="1" s="1"/>
  <c r="P2183" i="1"/>
  <c r="O2183" i="1"/>
  <c r="P2151" i="1"/>
  <c r="O2151" i="1"/>
  <c r="P2111" i="1"/>
  <c r="O2111" i="1"/>
  <c r="P2087" i="1"/>
  <c r="O2087" i="1"/>
  <c r="P2047" i="1"/>
  <c r="O2047" i="1"/>
  <c r="P2007" i="1"/>
  <c r="O2007" i="1"/>
  <c r="P1947" i="1"/>
  <c r="O1447" i="1"/>
  <c r="Q1447" i="1" s="1"/>
  <c r="O1406" i="1"/>
  <c r="P1971" i="1"/>
  <c r="R1971" i="1" s="1"/>
  <c r="P2145" i="1"/>
  <c r="R2145" i="1" s="1"/>
  <c r="P2081" i="1"/>
  <c r="Q2081" i="1" s="1"/>
  <c r="P2017" i="1"/>
  <c r="R2017" i="1" s="1"/>
  <c r="P1575" i="1"/>
  <c r="R1575" i="1" s="1"/>
  <c r="O1487" i="1"/>
  <c r="Q1487" i="1" s="1"/>
  <c r="P1810" i="1"/>
  <c r="R1810" i="1" s="1"/>
  <c r="P1535" i="1"/>
  <c r="R1535" i="1" s="1"/>
  <c r="P1890" i="1"/>
  <c r="Q1890" i="1" s="1"/>
  <c r="O1543" i="1"/>
  <c r="Q1543" i="1" s="1"/>
  <c r="O829" i="1"/>
  <c r="R829" i="1" s="1"/>
  <c r="P1471" i="1"/>
  <c r="R1471" i="1" s="1"/>
  <c r="O1931" i="1"/>
  <c r="Q1931" i="1" s="1"/>
  <c r="O1930" i="1"/>
  <c r="Q1930" i="1" s="1"/>
  <c r="P1321" i="1"/>
  <c r="R1321" i="1" s="1"/>
  <c r="P1415" i="1"/>
  <c r="Q1415" i="1" s="1"/>
  <c r="O1565" i="1"/>
  <c r="R1565" i="1" s="1"/>
  <c r="P1579" i="1"/>
  <c r="Q1579" i="1" s="1"/>
  <c r="P1547" i="1"/>
  <c r="R1547" i="1" s="1"/>
  <c r="P1523" i="1"/>
  <c r="Q1523" i="1" s="1"/>
  <c r="P1443" i="1"/>
  <c r="Q1443" i="1" s="1"/>
  <c r="P1733" i="1"/>
  <c r="Q1733" i="1" s="1"/>
  <c r="P1427" i="1"/>
  <c r="R1427" i="1" s="1"/>
  <c r="P1915" i="1"/>
  <c r="O1836" i="1"/>
  <c r="O1924" i="1"/>
  <c r="P1357" i="1"/>
  <c r="R1357" i="1" s="1"/>
  <c r="P1499" i="1"/>
  <c r="R1499" i="1" s="1"/>
  <c r="P1483" i="1"/>
  <c r="Q1483" i="1" s="1"/>
  <c r="P1692" i="1"/>
  <c r="R1692" i="1" s="1"/>
  <c r="P1843" i="1"/>
  <c r="P1916" i="1"/>
  <c r="P1884" i="1"/>
  <c r="P940" i="1"/>
  <c r="R940" i="1" s="1"/>
  <c r="P1349" i="1"/>
  <c r="Q1349" i="1" s="1"/>
  <c r="P1419" i="1"/>
  <c r="Q1419" i="1" s="1"/>
  <c r="P1674" i="1"/>
  <c r="Q1674" i="1" s="1"/>
  <c r="P1851" i="1"/>
  <c r="R1851" i="1" s="1"/>
  <c r="O822" i="1"/>
  <c r="Q822" i="1" s="1"/>
  <c r="P918" i="1"/>
  <c r="R918" i="1" s="1"/>
  <c r="P1515" i="1"/>
  <c r="R1515" i="1" s="1"/>
  <c r="P1475" i="1"/>
  <c r="Q1475" i="1" s="1"/>
  <c r="P1459" i="1"/>
  <c r="R1459" i="1" s="1"/>
  <c r="P1435" i="1"/>
  <c r="Q1435" i="1" s="1"/>
  <c r="O1827" i="1"/>
  <c r="P877" i="1"/>
  <c r="R877" i="1" s="1"/>
  <c r="P1281" i="1"/>
  <c r="R1281" i="1" s="1"/>
  <c r="P1591" i="1"/>
  <c r="R1591" i="1" s="1"/>
  <c r="P1491" i="1"/>
  <c r="Q1491" i="1" s="1"/>
  <c r="P1555" i="1"/>
  <c r="Q1555" i="1" s="1"/>
  <c r="O1559" i="1"/>
  <c r="R1559" i="1" s="1"/>
  <c r="O1527" i="1"/>
  <c r="R1527" i="1" s="1"/>
  <c r="P831" i="1"/>
  <c r="Q831" i="1" s="1"/>
  <c r="O1797" i="1"/>
  <c r="O1885" i="1"/>
  <c r="P1653" i="1"/>
  <c r="Q1653" i="1" s="1"/>
  <c r="P1957" i="1"/>
  <c r="P1925" i="1"/>
  <c r="P935" i="1"/>
  <c r="Q935" i="1" s="1"/>
  <c r="O1377" i="1"/>
  <c r="Q1377" i="1" s="1"/>
  <c r="P1519" i="1"/>
  <c r="R1519" i="1" s="1"/>
  <c r="P1467" i="1"/>
  <c r="Q1467" i="1" s="1"/>
  <c r="O1423" i="1"/>
  <c r="Q1423" i="1" s="1"/>
  <c r="Q1950" i="1"/>
  <c r="P1277" i="1"/>
  <c r="R1277" i="1" s="1"/>
  <c r="O1323" i="1"/>
  <c r="Q1323" i="1" s="1"/>
  <c r="O1741" i="1"/>
  <c r="P903" i="1"/>
  <c r="Q903" i="1" s="1"/>
  <c r="P1229" i="1"/>
  <c r="R1229" i="1" s="1"/>
  <c r="P1590" i="1"/>
  <c r="R1590" i="1" s="1"/>
  <c r="P1563" i="1"/>
  <c r="Q1563" i="1" s="1"/>
  <c r="O1813" i="1"/>
  <c r="P1789" i="1"/>
  <c r="O1861" i="1"/>
  <c r="P1661" i="1"/>
  <c r="O1989" i="1"/>
  <c r="R1989" i="1" s="1"/>
  <c r="P1213" i="1"/>
  <c r="R1213" i="1" s="1"/>
  <c r="P1773" i="1"/>
  <c r="Q1773" i="1" s="1"/>
  <c r="P1861" i="1"/>
  <c r="O1860" i="1"/>
  <c r="P1985" i="1"/>
  <c r="P1977" i="1"/>
  <c r="P1921" i="1"/>
  <c r="P1913" i="1"/>
  <c r="P1857" i="1"/>
  <c r="P1849" i="1"/>
  <c r="P1793" i="1"/>
  <c r="P1902" i="1"/>
  <c r="P1852" i="1"/>
  <c r="O1954" i="1"/>
  <c r="O1907" i="1"/>
  <c r="O1795" i="1"/>
  <c r="P1946" i="1"/>
  <c r="P1893" i="1"/>
  <c r="P1798" i="1"/>
  <c r="O1894" i="1"/>
  <c r="P1987" i="1"/>
  <c r="P1934" i="1"/>
  <c r="O1835" i="1"/>
  <c r="P1978" i="1"/>
  <c r="P1842" i="1"/>
  <c r="O1941" i="1"/>
  <c r="P1883" i="1"/>
  <c r="O1988" i="1"/>
  <c r="O1884" i="1"/>
  <c r="P1914" i="1"/>
  <c r="O1978" i="1"/>
  <c r="O1823" i="1"/>
  <c r="P1966" i="1"/>
  <c r="P1820" i="1"/>
  <c r="O1918" i="1"/>
  <c r="R1874" i="1"/>
  <c r="O1965" i="1"/>
  <c r="P1792" i="1"/>
  <c r="P1986" i="1"/>
  <c r="P1975" i="1"/>
  <c r="P1965" i="1"/>
  <c r="P1955" i="1"/>
  <c r="P1943" i="1"/>
  <c r="P1933" i="1"/>
  <c r="P1923" i="1"/>
  <c r="P1901" i="1"/>
  <c r="P1892" i="1"/>
  <c r="P1882" i="1"/>
  <c r="P1860" i="1"/>
  <c r="P1839" i="1"/>
  <c r="P1829" i="1"/>
  <c r="P1819" i="1"/>
  <c r="P1807" i="1"/>
  <c r="P1797" i="1"/>
  <c r="O1987" i="1"/>
  <c r="O1975" i="1"/>
  <c r="O1963" i="1"/>
  <c r="O1940" i="1"/>
  <c r="O1927" i="1"/>
  <c r="O1917" i="1"/>
  <c r="O1906" i="1"/>
  <c r="R1906" i="1" s="1"/>
  <c r="O1893" i="1"/>
  <c r="O1883" i="1"/>
  <c r="O1859" i="1"/>
  <c r="O1847" i="1"/>
  <c r="O1834" i="1"/>
  <c r="O1821" i="1"/>
  <c r="O1794" i="1"/>
  <c r="O1984" i="1"/>
  <c r="O1968" i="1"/>
  <c r="O1960" i="1"/>
  <c r="O1928" i="1"/>
  <c r="O1920" i="1"/>
  <c r="O1904" i="1"/>
  <c r="O1896" i="1"/>
  <c r="O1864" i="1"/>
  <c r="O1856" i="1"/>
  <c r="O1840" i="1"/>
  <c r="O1832" i="1"/>
  <c r="O1800" i="1"/>
  <c r="P1956" i="1"/>
  <c r="P1924" i="1"/>
  <c r="P1984" i="1"/>
  <c r="P1974" i="1"/>
  <c r="P1964" i="1"/>
  <c r="P1954" i="1"/>
  <c r="P1942" i="1"/>
  <c r="P1932" i="1"/>
  <c r="P1922" i="1"/>
  <c r="P1900" i="1"/>
  <c r="P1879" i="1"/>
  <c r="P1869" i="1"/>
  <c r="P1859" i="1"/>
  <c r="P1838" i="1"/>
  <c r="P1828" i="1"/>
  <c r="P1818" i="1"/>
  <c r="P1806" i="1"/>
  <c r="P1796" i="1"/>
  <c r="O1986" i="1"/>
  <c r="O1973" i="1"/>
  <c r="O1962" i="1"/>
  <c r="O1939" i="1"/>
  <c r="O1926" i="1"/>
  <c r="O1916" i="1"/>
  <c r="O1903" i="1"/>
  <c r="O1892" i="1"/>
  <c r="O1882" i="1"/>
  <c r="O1869" i="1"/>
  <c r="R1869" i="1" s="1"/>
  <c r="O1858" i="1"/>
  <c r="O1845" i="1"/>
  <c r="O1820" i="1"/>
  <c r="O1805" i="1"/>
  <c r="O1839" i="1"/>
  <c r="O1807" i="1"/>
  <c r="P1983" i="1"/>
  <c r="P1973" i="1"/>
  <c r="P1963" i="1"/>
  <c r="P1941" i="1"/>
  <c r="P1919" i="1"/>
  <c r="P1909" i="1"/>
  <c r="P1899" i="1"/>
  <c r="P1878" i="1"/>
  <c r="P1868" i="1"/>
  <c r="P1858" i="1"/>
  <c r="P1847" i="1"/>
  <c r="P1837" i="1"/>
  <c r="P1827" i="1"/>
  <c r="P1815" i="1"/>
  <c r="P1805" i="1"/>
  <c r="P1795" i="1"/>
  <c r="O1983" i="1"/>
  <c r="R1983" i="1" s="1"/>
  <c r="O1972" i="1"/>
  <c r="O1959" i="1"/>
  <c r="O1949" i="1"/>
  <c r="O1938" i="1"/>
  <c r="R1938" i="1" s="1"/>
  <c r="O1925" i="1"/>
  <c r="O1915" i="1"/>
  <c r="O1902" i="1"/>
  <c r="O1879" i="1"/>
  <c r="O1867" i="1"/>
  <c r="O1855" i="1"/>
  <c r="O1844" i="1"/>
  <c r="O1819" i="1"/>
  <c r="O1804" i="1"/>
  <c r="O1974" i="1"/>
  <c r="O1942" i="1"/>
  <c r="O1878" i="1"/>
  <c r="O1846" i="1"/>
  <c r="O1838" i="1"/>
  <c r="O1822" i="1"/>
  <c r="O1806" i="1"/>
  <c r="O1798" i="1"/>
  <c r="P1982" i="1"/>
  <c r="P1972" i="1"/>
  <c r="P1962" i="1"/>
  <c r="P1940" i="1"/>
  <c r="P1918" i="1"/>
  <c r="P1908" i="1"/>
  <c r="P1898" i="1"/>
  <c r="R1898" i="1" s="1"/>
  <c r="P1887" i="1"/>
  <c r="P1877" i="1"/>
  <c r="P1867" i="1"/>
  <c r="P1856" i="1"/>
  <c r="P1846" i="1"/>
  <c r="R1846" i="1" s="1"/>
  <c r="P1836" i="1"/>
  <c r="P1826" i="1"/>
  <c r="R1826" i="1" s="1"/>
  <c r="P1814" i="1"/>
  <c r="P1804" i="1"/>
  <c r="P1794" i="1"/>
  <c r="O1982" i="1"/>
  <c r="O1958" i="1"/>
  <c r="O1948" i="1"/>
  <c r="O1935" i="1"/>
  <c r="O1914" i="1"/>
  <c r="O1901" i="1"/>
  <c r="O1877" i="1"/>
  <c r="O1866" i="1"/>
  <c r="O1854" i="1"/>
  <c r="O1843" i="1"/>
  <c r="O1829" i="1"/>
  <c r="O1818" i="1"/>
  <c r="O1803" i="1"/>
  <c r="P1981" i="1"/>
  <c r="P1959" i="1"/>
  <c r="P1949" i="1"/>
  <c r="P1939" i="1"/>
  <c r="P1927" i="1"/>
  <c r="P1917" i="1"/>
  <c r="P1907" i="1"/>
  <c r="P1896" i="1"/>
  <c r="P1886" i="1"/>
  <c r="P1876" i="1"/>
  <c r="P1866" i="1"/>
  <c r="P1855" i="1"/>
  <c r="P1845" i="1"/>
  <c r="P1835" i="1"/>
  <c r="P1823" i="1"/>
  <c r="P1813" i="1"/>
  <c r="P1803" i="1"/>
  <c r="O1981" i="1"/>
  <c r="O1957" i="1"/>
  <c r="O1947" i="1"/>
  <c r="O1934" i="1"/>
  <c r="O1923" i="1"/>
  <c r="O1899" i="1"/>
  <c r="O1887" i="1"/>
  <c r="O1876" i="1"/>
  <c r="O1863" i="1"/>
  <c r="O1853" i="1"/>
  <c r="O1842" i="1"/>
  <c r="O1828" i="1"/>
  <c r="O1815" i="1"/>
  <c r="O1802" i="1"/>
  <c r="O1964" i="1"/>
  <c r="O1932" i="1"/>
  <c r="O1900" i="1"/>
  <c r="O1868" i="1"/>
  <c r="O1812" i="1"/>
  <c r="O1796" i="1"/>
  <c r="P1958" i="1"/>
  <c r="P1948" i="1"/>
  <c r="P1926" i="1"/>
  <c r="P1895" i="1"/>
  <c r="Q1895" i="1" s="1"/>
  <c r="P1885" i="1"/>
  <c r="P1875" i="1"/>
  <c r="P1863" i="1"/>
  <c r="P1854" i="1"/>
  <c r="P1844" i="1"/>
  <c r="P1834" i="1"/>
  <c r="P1822" i="1"/>
  <c r="P1802" i="1"/>
  <c r="O1967" i="1"/>
  <c r="O1956" i="1"/>
  <c r="O1946" i="1"/>
  <c r="O1933" i="1"/>
  <c r="O1922" i="1"/>
  <c r="O1909" i="1"/>
  <c r="O1886" i="1"/>
  <c r="O1875" i="1"/>
  <c r="O1837" i="1"/>
  <c r="O1814" i="1"/>
  <c r="O1799" i="1"/>
  <c r="P1979" i="1"/>
  <c r="P1967" i="1"/>
  <c r="P1935" i="1"/>
  <c r="P1903" i="1"/>
  <c r="P1894" i="1"/>
  <c r="O1979" i="1"/>
  <c r="O1966" i="1"/>
  <c r="O1955" i="1"/>
  <c r="R1485" i="1"/>
  <c r="P1385" i="1"/>
  <c r="Q1385" i="1" s="1"/>
  <c r="O1305" i="1"/>
  <c r="Q1305" i="1" s="1"/>
  <c r="P1466" i="1"/>
  <c r="Q1466" i="1" s="1"/>
  <c r="P1353" i="1"/>
  <c r="Q1353" i="1" s="1"/>
  <c r="P1562" i="1"/>
  <c r="R1562" i="1" s="1"/>
  <c r="R1476" i="1"/>
  <c r="O1582" i="1"/>
  <c r="Q1582" i="1" s="1"/>
  <c r="O1792" i="1"/>
  <c r="O1278" i="1"/>
  <c r="R1278" i="1" s="1"/>
  <c r="O1397" i="1"/>
  <c r="R1397" i="1" s="1"/>
  <c r="O1301" i="1"/>
  <c r="Q1301" i="1" s="1"/>
  <c r="P1534" i="1"/>
  <c r="Q1534" i="1" s="1"/>
  <c r="P1446" i="1"/>
  <c r="R1446" i="1" s="1"/>
  <c r="P1430" i="1"/>
  <c r="Q1430" i="1" s="1"/>
  <c r="O1526" i="1"/>
  <c r="Q1526" i="1" s="1"/>
  <c r="P1734" i="1"/>
  <c r="Q1734" i="1" s="1"/>
  <c r="O1774" i="1"/>
  <c r="Q1774" i="1" s="1"/>
  <c r="R1470" i="1"/>
  <c r="P1333" i="1"/>
  <c r="Q1333" i="1" s="1"/>
  <c r="O1373" i="1"/>
  <c r="R1373" i="1" s="1"/>
  <c r="O1558" i="1"/>
  <c r="R1558" i="1" s="1"/>
  <c r="O1502" i="1"/>
  <c r="Q1502" i="1" s="1"/>
  <c r="O1463" i="1"/>
  <c r="R1463" i="1" s="1"/>
  <c r="O1439" i="1"/>
  <c r="R1439" i="1" s="1"/>
  <c r="P1694" i="1"/>
  <c r="Q1694" i="1" s="1"/>
  <c r="O1342" i="1"/>
  <c r="R1342" i="1" s="1"/>
  <c r="P1587" i="1"/>
  <c r="R1587" i="1" s="1"/>
  <c r="P1571" i="1"/>
  <c r="Q1571" i="1" s="1"/>
  <c r="P1511" i="1"/>
  <c r="R1511" i="1" s="1"/>
  <c r="P1495" i="1"/>
  <c r="Q1495" i="1" s="1"/>
  <c r="P1455" i="1"/>
  <c r="Q1455" i="1" s="1"/>
  <c r="O1574" i="1"/>
  <c r="Q1574" i="1" s="1"/>
  <c r="O1557" i="1"/>
  <c r="Q1557" i="1" s="1"/>
  <c r="O1518" i="1"/>
  <c r="R1518" i="1" s="1"/>
  <c r="O1438" i="1"/>
  <c r="Q1438" i="1" s="1"/>
  <c r="R1950" i="1"/>
  <c r="P1383" i="1"/>
  <c r="Q1383" i="1" s="1"/>
  <c r="P1317" i="1"/>
  <c r="Q1317" i="1" s="1"/>
  <c r="O1341" i="1"/>
  <c r="R1341" i="1" s="1"/>
  <c r="P1583" i="1"/>
  <c r="R1583" i="1" s="1"/>
  <c r="P1567" i="1"/>
  <c r="R1567" i="1" s="1"/>
  <c r="P1494" i="1"/>
  <c r="Q1494" i="1" s="1"/>
  <c r="P1407" i="1"/>
  <c r="R1407" i="1" s="1"/>
  <c r="O1480" i="1"/>
  <c r="R1480" i="1" s="1"/>
  <c r="O1704" i="1"/>
  <c r="P1381" i="1"/>
  <c r="R1381" i="1" s="1"/>
  <c r="P1566" i="1"/>
  <c r="Q1566" i="1" s="1"/>
  <c r="P1479" i="1"/>
  <c r="R1479" i="1" s="1"/>
  <c r="O1550" i="1"/>
  <c r="Q1550" i="1" s="1"/>
  <c r="O1454" i="1"/>
  <c r="R1454" i="1" s="1"/>
  <c r="O1408" i="1"/>
  <c r="Q1408" i="1" s="1"/>
  <c r="P1672" i="1"/>
  <c r="R1672" i="1" s="1"/>
  <c r="P1285" i="1"/>
  <c r="Q1285" i="1" s="1"/>
  <c r="O1309" i="1"/>
  <c r="Q1309" i="1" s="1"/>
  <c r="P1551" i="1"/>
  <c r="Q1551" i="1" s="1"/>
  <c r="P1539" i="1"/>
  <c r="R1539" i="1" s="1"/>
  <c r="P1654" i="1"/>
  <c r="R1654" i="1" s="1"/>
  <c r="P1969" i="1"/>
  <c r="O1969" i="1"/>
  <c r="P1961" i="1"/>
  <c r="O1961" i="1"/>
  <c r="P1953" i="1"/>
  <c r="O1953" i="1"/>
  <c r="P1945" i="1"/>
  <c r="O1945" i="1"/>
  <c r="P1937" i="1"/>
  <c r="O1937" i="1"/>
  <c r="P1929" i="1"/>
  <c r="O1929" i="1"/>
  <c r="P1905" i="1"/>
  <c r="O1905" i="1"/>
  <c r="P1897" i="1"/>
  <c r="O1897" i="1"/>
  <c r="P1889" i="1"/>
  <c r="O1889" i="1"/>
  <c r="P1881" i="1"/>
  <c r="O1881" i="1"/>
  <c r="P1873" i="1"/>
  <c r="O1873" i="1"/>
  <c r="P1865" i="1"/>
  <c r="O1865" i="1"/>
  <c r="P1841" i="1"/>
  <c r="O1841" i="1"/>
  <c r="P1833" i="1"/>
  <c r="O1833" i="1"/>
  <c r="P1825" i="1"/>
  <c r="O1825" i="1"/>
  <c r="P1817" i="1"/>
  <c r="O1817" i="1"/>
  <c r="P1809" i="1"/>
  <c r="O1809" i="1"/>
  <c r="P1801" i="1"/>
  <c r="O1801" i="1"/>
  <c r="O1793" i="1"/>
  <c r="O1976" i="1"/>
  <c r="P1976" i="1"/>
  <c r="O1952" i="1"/>
  <c r="P1952" i="1"/>
  <c r="O1944" i="1"/>
  <c r="P1944" i="1"/>
  <c r="O1936" i="1"/>
  <c r="P1936" i="1"/>
  <c r="O1912" i="1"/>
  <c r="P1912" i="1"/>
  <c r="O1888" i="1"/>
  <c r="P1888" i="1"/>
  <c r="O1880" i="1"/>
  <c r="P1880" i="1"/>
  <c r="O1872" i="1"/>
  <c r="P1872" i="1"/>
  <c r="O1848" i="1"/>
  <c r="P1848" i="1"/>
  <c r="O1824" i="1"/>
  <c r="P1824" i="1"/>
  <c r="O1816" i="1"/>
  <c r="P1816" i="1"/>
  <c r="O1808" i="1"/>
  <c r="P1808" i="1"/>
  <c r="P1442" i="1"/>
  <c r="R1442" i="1" s="1"/>
  <c r="P1410" i="1"/>
  <c r="Q1410" i="1" s="1"/>
  <c r="O1772" i="1"/>
  <c r="Q1772" i="1" s="1"/>
  <c r="O1668" i="1"/>
  <c r="O1740" i="1"/>
  <c r="P836" i="1"/>
  <c r="R836" i="1" s="1"/>
  <c r="P1205" i="1"/>
  <c r="Q1205" i="1" s="1"/>
  <c r="P1313" i="1"/>
  <c r="R1313" i="1" s="1"/>
  <c r="O1401" i="1"/>
  <c r="R1401" i="1" s="1"/>
  <c r="O1369" i="1"/>
  <c r="Q1369" i="1" s="1"/>
  <c r="O1337" i="1"/>
  <c r="Q1337" i="1" s="1"/>
  <c r="P1498" i="1"/>
  <c r="R1498" i="1" s="1"/>
  <c r="P1474" i="1"/>
  <c r="Q1474" i="1" s="1"/>
  <c r="P1904" i="1"/>
  <c r="P1864" i="1"/>
  <c r="O1977" i="1"/>
  <c r="P1788" i="1"/>
  <c r="P916" i="1"/>
  <c r="Q916" i="1" s="1"/>
  <c r="P1197" i="1"/>
  <c r="R1197" i="1" s="1"/>
  <c r="P1345" i="1"/>
  <c r="Q1345" i="1" s="1"/>
  <c r="O1398" i="1"/>
  <c r="R1398" i="1" s="1"/>
  <c r="O1365" i="1"/>
  <c r="R1365" i="1" s="1"/>
  <c r="O1325" i="1"/>
  <c r="R1325" i="1" s="1"/>
  <c r="O1297" i="1"/>
  <c r="Q1297" i="1" s="1"/>
  <c r="P1450" i="1"/>
  <c r="R1450" i="1" s="1"/>
  <c r="P1418" i="1"/>
  <c r="R1418" i="1" s="1"/>
  <c r="O1544" i="1"/>
  <c r="Q1544" i="1" s="1"/>
  <c r="O1652" i="1"/>
  <c r="R1652" i="1" s="1"/>
  <c r="O1985" i="1"/>
  <c r="P908" i="1"/>
  <c r="Q908" i="1" s="1"/>
  <c r="P820" i="1"/>
  <c r="Q820" i="1" s="1"/>
  <c r="P1104" i="1"/>
  <c r="Q1104" i="1" s="1"/>
  <c r="O1361" i="1"/>
  <c r="R1361" i="1" s="1"/>
  <c r="P1506" i="1"/>
  <c r="Q1506" i="1" s="1"/>
  <c r="O1732" i="1"/>
  <c r="Q1732" i="1" s="1"/>
  <c r="O1612" i="1"/>
  <c r="R1612" i="1" s="1"/>
  <c r="O1712" i="1"/>
  <c r="P1712" i="1"/>
  <c r="O1913" i="1"/>
  <c r="O1005" i="1"/>
  <c r="R1005" i="1" s="1"/>
  <c r="P1269" i="1"/>
  <c r="R1269" i="1" s="1"/>
  <c r="O1393" i="1"/>
  <c r="R1393" i="1" s="1"/>
  <c r="O1354" i="1"/>
  <c r="R1354" i="1" s="1"/>
  <c r="O1322" i="1"/>
  <c r="Q1322" i="1" s="1"/>
  <c r="O1289" i="1"/>
  <c r="Q1289" i="1" s="1"/>
  <c r="P1426" i="1"/>
  <c r="R1426" i="1" s="1"/>
  <c r="R1414" i="1"/>
  <c r="P1960" i="1"/>
  <c r="P1920" i="1"/>
  <c r="P1832" i="1"/>
  <c r="O1921" i="1"/>
  <c r="P972" i="1"/>
  <c r="R972" i="1" s="1"/>
  <c r="P892" i="1"/>
  <c r="Q892" i="1" s="1"/>
  <c r="O981" i="1"/>
  <c r="R981" i="1" s="1"/>
  <c r="P1261" i="1"/>
  <c r="R1261" i="1" s="1"/>
  <c r="P1329" i="1"/>
  <c r="R1329" i="1" s="1"/>
  <c r="O1389" i="1"/>
  <c r="R1389" i="1" s="1"/>
  <c r="P1589" i="1"/>
  <c r="Q1589" i="1" s="1"/>
  <c r="P1478" i="1"/>
  <c r="R1478" i="1" s="1"/>
  <c r="P1445" i="1"/>
  <c r="R1445" i="1" s="1"/>
  <c r="P1413" i="1"/>
  <c r="R1413" i="1" s="1"/>
  <c r="O1525" i="1"/>
  <c r="R1525" i="1" s="1"/>
  <c r="P1968" i="1"/>
  <c r="P1928" i="1"/>
  <c r="P1840" i="1"/>
  <c r="P1800" i="1"/>
  <c r="O1849" i="1"/>
  <c r="P1724" i="1"/>
  <c r="P1716" i="1"/>
  <c r="P965" i="1"/>
  <c r="Q965" i="1" s="1"/>
  <c r="P884" i="1"/>
  <c r="Q884" i="1" s="1"/>
  <c r="O957" i="1"/>
  <c r="Q957" i="1" s="1"/>
  <c r="P1237" i="1"/>
  <c r="Q1237" i="1" s="1"/>
  <c r="P1477" i="1"/>
  <c r="R1477" i="1" s="1"/>
  <c r="P1434" i="1"/>
  <c r="Q1434" i="1" s="1"/>
  <c r="O1613" i="1"/>
  <c r="P1613" i="1"/>
  <c r="O1857" i="1"/>
  <c r="Q1874" i="1"/>
  <c r="Q1850" i="1"/>
  <c r="O1417" i="1"/>
  <c r="Q1417" i="1" s="1"/>
  <c r="O917" i="1"/>
  <c r="Q917" i="1" s="1"/>
  <c r="P1046" i="1"/>
  <c r="R1046" i="1" s="1"/>
  <c r="P1259" i="1"/>
  <c r="Q1259" i="1" s="1"/>
  <c r="P1204" i="1"/>
  <c r="R1204" i="1" s="1"/>
  <c r="P1399" i="1"/>
  <c r="Q1399" i="1" s="1"/>
  <c r="P1327" i="1"/>
  <c r="R1327" i="1" s="1"/>
  <c r="P1311" i="1"/>
  <c r="Q1311" i="1" s="1"/>
  <c r="O1310" i="1"/>
  <c r="R1310" i="1" s="1"/>
  <c r="O1416" i="1"/>
  <c r="R1416" i="1" s="1"/>
  <c r="P1594" i="1"/>
  <c r="Q1594" i="1" s="1"/>
  <c r="P579" i="1"/>
  <c r="Q579" i="1" s="1"/>
  <c r="P853" i="1"/>
  <c r="Q853" i="1" s="1"/>
  <c r="O893" i="1"/>
  <c r="R893" i="1" s="1"/>
  <c r="P1258" i="1"/>
  <c r="R1258" i="1" s="1"/>
  <c r="P1375" i="1"/>
  <c r="Q1375" i="1" s="1"/>
  <c r="P1326" i="1"/>
  <c r="Q1326" i="1" s="1"/>
  <c r="P1287" i="1"/>
  <c r="R1287" i="1" s="1"/>
  <c r="O1334" i="1"/>
  <c r="Q1334" i="1" s="1"/>
  <c r="P1714" i="1"/>
  <c r="R1714" i="1" s="1"/>
  <c r="O291" i="1"/>
  <c r="R291" i="1" s="1"/>
  <c r="P1159" i="1"/>
  <c r="Q1159" i="1" s="1"/>
  <c r="P1245" i="1"/>
  <c r="R1245" i="1" s="1"/>
  <c r="O1252" i="1"/>
  <c r="R1252" i="1" s="1"/>
  <c r="P1391" i="1"/>
  <c r="Q1391" i="1" s="1"/>
  <c r="P1374" i="1"/>
  <c r="Q1374" i="1" s="1"/>
  <c r="O1386" i="1"/>
  <c r="Q1386" i="1" s="1"/>
  <c r="O1306" i="1"/>
  <c r="R1306" i="1" s="1"/>
  <c r="P1149" i="1"/>
  <c r="R1149" i="1" s="1"/>
  <c r="O1236" i="1"/>
  <c r="R1236" i="1" s="1"/>
  <c r="P1390" i="1"/>
  <c r="Q1390" i="1" s="1"/>
  <c r="P1343" i="1"/>
  <c r="Q1343" i="1" s="1"/>
  <c r="O1545" i="1"/>
  <c r="Q1545" i="1" s="1"/>
  <c r="P1634" i="1"/>
  <c r="R1634" i="1" s="1"/>
  <c r="P1770" i="1"/>
  <c r="P1762" i="1"/>
  <c r="P1144" i="1"/>
  <c r="Q1144" i="1" s="1"/>
  <c r="P1232" i="1"/>
  <c r="R1232" i="1" s="1"/>
  <c r="P1303" i="1"/>
  <c r="Q1303" i="1" s="1"/>
  <c r="P1279" i="1"/>
  <c r="Q1279" i="1" s="1"/>
  <c r="O1302" i="1"/>
  <c r="Q1302" i="1" s="1"/>
  <c r="P1530" i="1"/>
  <c r="R1530" i="1" s="1"/>
  <c r="P1592" i="1"/>
  <c r="R1592" i="1" s="1"/>
  <c r="P1754" i="1"/>
  <c r="R1754" i="1" s="1"/>
  <c r="P1693" i="1"/>
  <c r="Q1693" i="1" s="1"/>
  <c r="P1632" i="1"/>
  <c r="R1632" i="1" s="1"/>
  <c r="P1140" i="1"/>
  <c r="Q1140" i="1" s="1"/>
  <c r="P1335" i="1"/>
  <c r="R1335" i="1" s="1"/>
  <c r="P1319" i="1"/>
  <c r="R1319" i="1" s="1"/>
  <c r="O1481" i="1"/>
  <c r="Q1481" i="1" s="1"/>
  <c r="P1752" i="1"/>
  <c r="R1752" i="1" s="1"/>
  <c r="P1614" i="1"/>
  <c r="Q1614" i="1" s="1"/>
  <c r="R1437" i="1"/>
  <c r="R1564" i="1"/>
  <c r="Q1564" i="1"/>
  <c r="R1510" i="1"/>
  <c r="O1595" i="1"/>
  <c r="O1768" i="1"/>
  <c r="P22" i="1"/>
  <c r="Q1510" i="1"/>
  <c r="P180" i="1"/>
  <c r="P184" i="1"/>
  <c r="P1696" i="1"/>
  <c r="P1607" i="1"/>
  <c r="P1627" i="1"/>
  <c r="P1727" i="1"/>
  <c r="P1747" i="1"/>
  <c r="P1647" i="1"/>
  <c r="P1667" i="1"/>
  <c r="P1767" i="1"/>
  <c r="P1787" i="1"/>
  <c r="O1706" i="1"/>
  <c r="O1606" i="1"/>
  <c r="O1626" i="1"/>
  <c r="O1726" i="1"/>
  <c r="O1746" i="1"/>
  <c r="O1646" i="1"/>
  <c r="O1666" i="1"/>
  <c r="O1766" i="1"/>
  <c r="P1699" i="1"/>
  <c r="P1599" i="1"/>
  <c r="P1619" i="1"/>
  <c r="P1719" i="1"/>
  <c r="P1739" i="1"/>
  <c r="P1639" i="1"/>
  <c r="P1659" i="1"/>
  <c r="P1759" i="1"/>
  <c r="O1678" i="1"/>
  <c r="O1698" i="1"/>
  <c r="O1598" i="1"/>
  <c r="O1618" i="1"/>
  <c r="O1718" i="1"/>
  <c r="O1738" i="1"/>
  <c r="O1638" i="1"/>
  <c r="O1658" i="1"/>
  <c r="P1751" i="1"/>
  <c r="P1651" i="1"/>
  <c r="O1787" i="1"/>
  <c r="P1680" i="1"/>
  <c r="P1700" i="1"/>
  <c r="P1600" i="1"/>
  <c r="P1620" i="1"/>
  <c r="P1720" i="1"/>
  <c r="P1740" i="1"/>
  <c r="P1640" i="1"/>
  <c r="P1615" i="1"/>
  <c r="P1626" i="1"/>
  <c r="P1726" i="1"/>
  <c r="P1746" i="1"/>
  <c r="P1646" i="1"/>
  <c r="P1666" i="1"/>
  <c r="P1766" i="1"/>
  <c r="P1786" i="1"/>
  <c r="P1686" i="1"/>
  <c r="O1605" i="1"/>
  <c r="O1725" i="1"/>
  <c r="O1645" i="1"/>
  <c r="O1765" i="1"/>
  <c r="O1685" i="1"/>
  <c r="P1598" i="1"/>
  <c r="P1618" i="1"/>
  <c r="P1718" i="1"/>
  <c r="P1738" i="1"/>
  <c r="P1638" i="1"/>
  <c r="P1658" i="1"/>
  <c r="P1758" i="1"/>
  <c r="P1778" i="1"/>
  <c r="O1597" i="1"/>
  <c r="O1717" i="1"/>
  <c r="O1637" i="1"/>
  <c r="O1757" i="1"/>
  <c r="P1743" i="1"/>
  <c r="P1670" i="1"/>
  <c r="O1786" i="1"/>
  <c r="O1759" i="1"/>
  <c r="P1645" i="1"/>
  <c r="P1765" i="1"/>
  <c r="P1685" i="1"/>
  <c r="O1724" i="1"/>
  <c r="O1624" i="1"/>
  <c r="O1644" i="1"/>
  <c r="O1744" i="1"/>
  <c r="O1764" i="1"/>
  <c r="O1664" i="1"/>
  <c r="O1684" i="1"/>
  <c r="O1784" i="1"/>
  <c r="P1717" i="1"/>
  <c r="P1637" i="1"/>
  <c r="P1757" i="1"/>
  <c r="P1677" i="1"/>
  <c r="O1596" i="1"/>
  <c r="O1696" i="1"/>
  <c r="O1716" i="1"/>
  <c r="O1616" i="1"/>
  <c r="O1636" i="1"/>
  <c r="O1736" i="1"/>
  <c r="O1756" i="1"/>
  <c r="O1656" i="1"/>
  <c r="O1676" i="1"/>
  <c r="P1742" i="1"/>
  <c r="P1669" i="1"/>
  <c r="P1642" i="1"/>
  <c r="O1778" i="1"/>
  <c r="O1758" i="1"/>
  <c r="O1651" i="1"/>
  <c r="O1751" i="1"/>
  <c r="O1771" i="1"/>
  <c r="O1671" i="1"/>
  <c r="O1691" i="1"/>
  <c r="O1791" i="1"/>
  <c r="O1611" i="1"/>
  <c r="O1711" i="1"/>
  <c r="O1731" i="1"/>
  <c r="P1644" i="1"/>
  <c r="P1744" i="1"/>
  <c r="P1764" i="1"/>
  <c r="P1664" i="1"/>
  <c r="P1684" i="1"/>
  <c r="P1784" i="1"/>
  <c r="P1604" i="1"/>
  <c r="P1704" i="1"/>
  <c r="O1623" i="1"/>
  <c r="O1643" i="1"/>
  <c r="O1743" i="1"/>
  <c r="O1763" i="1"/>
  <c r="O1663" i="1"/>
  <c r="O1683" i="1"/>
  <c r="O1783" i="1"/>
  <c r="O1603" i="1"/>
  <c r="O1703" i="1"/>
  <c r="P1616" i="1"/>
  <c r="P1636" i="1"/>
  <c r="P1736" i="1"/>
  <c r="P1756" i="1"/>
  <c r="P1656" i="1"/>
  <c r="P1676" i="1"/>
  <c r="P1776" i="1"/>
  <c r="O1715" i="1"/>
  <c r="O1615" i="1"/>
  <c r="O1635" i="1"/>
  <c r="O1735" i="1"/>
  <c r="O1755" i="1"/>
  <c r="O1655" i="1"/>
  <c r="O1675" i="1"/>
  <c r="O1775" i="1"/>
  <c r="P1688" i="1"/>
  <c r="P1606" i="1"/>
  <c r="O1776" i="1"/>
  <c r="P1707" i="1"/>
  <c r="P1687" i="1"/>
  <c r="P1660" i="1"/>
  <c r="P1605" i="1"/>
  <c r="O1723" i="1"/>
  <c r="O1686" i="1"/>
  <c r="O1687" i="1"/>
  <c r="O1707" i="1"/>
  <c r="O1607" i="1"/>
  <c r="O1627" i="1"/>
  <c r="O1727" i="1"/>
  <c r="O1747" i="1"/>
  <c r="O1647" i="1"/>
  <c r="O1667" i="1"/>
  <c r="O1770" i="1"/>
  <c r="O1670" i="1"/>
  <c r="O1690" i="1"/>
  <c r="O1790" i="1"/>
  <c r="O1610" i="1"/>
  <c r="O1710" i="1"/>
  <c r="O1730" i="1"/>
  <c r="O1630" i="1"/>
  <c r="O1642" i="1"/>
  <c r="O1742" i="1"/>
  <c r="O1762" i="1"/>
  <c r="O1662" i="1"/>
  <c r="O1682" i="1"/>
  <c r="O1782" i="1"/>
  <c r="O1602" i="1"/>
  <c r="O1702" i="1"/>
  <c r="O1722" i="1"/>
  <c r="P1635" i="1"/>
  <c r="P1735" i="1"/>
  <c r="P1755" i="1"/>
  <c r="P1655" i="1"/>
  <c r="P1675" i="1"/>
  <c r="P1775" i="1"/>
  <c r="P1595" i="1"/>
  <c r="P1695" i="1"/>
  <c r="P1690" i="1"/>
  <c r="P1790" i="1"/>
  <c r="P1610" i="1"/>
  <c r="P1710" i="1"/>
  <c r="P1730" i="1"/>
  <c r="P1630" i="1"/>
  <c r="P1650" i="1"/>
  <c r="P1750" i="1"/>
  <c r="O1669" i="1"/>
  <c r="O1789" i="1"/>
  <c r="O1709" i="1"/>
  <c r="O1629" i="1"/>
  <c r="P1662" i="1"/>
  <c r="P1682" i="1"/>
  <c r="P1782" i="1"/>
  <c r="P1602" i="1"/>
  <c r="P1702" i="1"/>
  <c r="P1722" i="1"/>
  <c r="P1622" i="1"/>
  <c r="O1661" i="1"/>
  <c r="O1781" i="1"/>
  <c r="O1701" i="1"/>
  <c r="O1621" i="1"/>
  <c r="P1780" i="1"/>
  <c r="P1760" i="1"/>
  <c r="P1706" i="1"/>
  <c r="P1679" i="1"/>
  <c r="P1624" i="1"/>
  <c r="P1597" i="1"/>
  <c r="O1750" i="1"/>
  <c r="O1677" i="1"/>
  <c r="O1650" i="1"/>
  <c r="P1708" i="1"/>
  <c r="P1608" i="1"/>
  <c r="P1628" i="1"/>
  <c r="P1728" i="1"/>
  <c r="P1748" i="1"/>
  <c r="P1648" i="1"/>
  <c r="P1668" i="1"/>
  <c r="P1768" i="1"/>
  <c r="O1779" i="1"/>
  <c r="O1679" i="1"/>
  <c r="O1699" i="1"/>
  <c r="O1599" i="1"/>
  <c r="O1619" i="1"/>
  <c r="O1719" i="1"/>
  <c r="O1739" i="1"/>
  <c r="O1639" i="1"/>
  <c r="P1671" i="1"/>
  <c r="P1691" i="1"/>
  <c r="P1791" i="1"/>
  <c r="P1611" i="1"/>
  <c r="P1711" i="1"/>
  <c r="P1731" i="1"/>
  <c r="P1631" i="1"/>
  <c r="R1631" i="1" s="1"/>
  <c r="P1763" i="1"/>
  <c r="P1663" i="1"/>
  <c r="P1683" i="1"/>
  <c r="P1783" i="1"/>
  <c r="P1603" i="1"/>
  <c r="P1703" i="1"/>
  <c r="P1723" i="1"/>
  <c r="P1709" i="1"/>
  <c r="P1629" i="1"/>
  <c r="P1749" i="1"/>
  <c r="O1788" i="1"/>
  <c r="O1688" i="1"/>
  <c r="O1708" i="1"/>
  <c r="O1608" i="1"/>
  <c r="O1628" i="1"/>
  <c r="O1728" i="1"/>
  <c r="O1748" i="1"/>
  <c r="O1648" i="1"/>
  <c r="P1781" i="1"/>
  <c r="P1701" i="1"/>
  <c r="P1621" i="1"/>
  <c r="P1741" i="1"/>
  <c r="O1660" i="1"/>
  <c r="O1760" i="1"/>
  <c r="O1780" i="1"/>
  <c r="O1680" i="1"/>
  <c r="O1700" i="1"/>
  <c r="O1600" i="1"/>
  <c r="O1620" i="1"/>
  <c r="O1720" i="1"/>
  <c r="R1293" i="1"/>
  <c r="Q1414" i="1"/>
  <c r="P1779" i="1"/>
  <c r="P1725" i="1"/>
  <c r="P1698" i="1"/>
  <c r="P1678" i="1"/>
  <c r="P1623" i="1"/>
  <c r="P1596" i="1"/>
  <c r="O1749" i="1"/>
  <c r="O1640" i="1"/>
  <c r="O1604" i="1"/>
  <c r="Q1508" i="1"/>
  <c r="R1548" i="1"/>
  <c r="Q1470" i="1"/>
  <c r="Q1556" i="1"/>
  <c r="Q1406" i="1"/>
  <c r="O1585" i="1"/>
  <c r="P1585" i="1"/>
  <c r="O1561" i="1"/>
  <c r="P1561" i="1"/>
  <c r="O1553" i="1"/>
  <c r="P1553" i="1"/>
  <c r="O1529" i="1"/>
  <c r="P1529" i="1"/>
  <c r="O1465" i="1"/>
  <c r="P1465" i="1"/>
  <c r="O1457" i="1"/>
  <c r="P1457" i="1"/>
  <c r="O1433" i="1"/>
  <c r="P1433" i="1"/>
  <c r="O1425" i="1"/>
  <c r="P1425" i="1"/>
  <c r="P1785" i="1"/>
  <c r="O1785" i="1"/>
  <c r="P1777" i="1"/>
  <c r="O1777" i="1"/>
  <c r="P1769" i="1"/>
  <c r="O1769" i="1"/>
  <c r="P1761" i="1"/>
  <c r="O1761" i="1"/>
  <c r="P1753" i="1"/>
  <c r="O1753" i="1"/>
  <c r="P1745" i="1"/>
  <c r="O1745" i="1"/>
  <c r="P1737" i="1"/>
  <c r="O1737" i="1"/>
  <c r="P1729" i="1"/>
  <c r="O1729" i="1"/>
  <c r="P1721" i="1"/>
  <c r="O1721" i="1"/>
  <c r="P1713" i="1"/>
  <c r="O1713" i="1"/>
  <c r="P1705" i="1"/>
  <c r="O1705" i="1"/>
  <c r="P1697" i="1"/>
  <c r="O1697" i="1"/>
  <c r="P1689" i="1"/>
  <c r="O1689" i="1"/>
  <c r="P1681" i="1"/>
  <c r="O1681" i="1"/>
  <c r="P1673" i="1"/>
  <c r="O1673" i="1"/>
  <c r="P1665" i="1"/>
  <c r="O1665" i="1"/>
  <c r="P1657" i="1"/>
  <c r="O1657" i="1"/>
  <c r="P1649" i="1"/>
  <c r="O1649" i="1"/>
  <c r="P1641" i="1"/>
  <c r="O1641" i="1"/>
  <c r="P1633" i="1"/>
  <c r="O1633" i="1"/>
  <c r="P1625" i="1"/>
  <c r="O1625" i="1"/>
  <c r="P1617" i="1"/>
  <c r="O1617" i="1"/>
  <c r="P1609" i="1"/>
  <c r="O1609" i="1"/>
  <c r="P1601" i="1"/>
  <c r="O1601" i="1"/>
  <c r="P1593" i="1"/>
  <c r="O1593" i="1"/>
  <c r="P1203" i="1"/>
  <c r="R1203" i="1" s="1"/>
  <c r="O1235" i="1"/>
  <c r="R1235" i="1" s="1"/>
  <c r="Q1293" i="1"/>
  <c r="P1363" i="1"/>
  <c r="Q1363" i="1" s="1"/>
  <c r="P1299" i="1"/>
  <c r="Q1299" i="1" s="1"/>
  <c r="O1291" i="1"/>
  <c r="R1291" i="1" s="1"/>
  <c r="Q1476" i="1"/>
  <c r="O1584" i="1"/>
  <c r="P1584" i="1"/>
  <c r="O1560" i="1"/>
  <c r="P1560" i="1"/>
  <c r="O1552" i="1"/>
  <c r="P1552" i="1"/>
  <c r="O1528" i="1"/>
  <c r="P1528" i="1"/>
  <c r="O1520" i="1"/>
  <c r="P1520" i="1"/>
  <c r="O1496" i="1"/>
  <c r="P1496" i="1"/>
  <c r="O1488" i="1"/>
  <c r="P1488" i="1"/>
  <c r="O1464" i="1"/>
  <c r="P1464" i="1"/>
  <c r="O1456" i="1"/>
  <c r="P1456" i="1"/>
  <c r="O1432" i="1"/>
  <c r="P1432" i="1"/>
  <c r="O1424" i="1"/>
  <c r="P1424" i="1"/>
  <c r="O1497" i="1"/>
  <c r="P1497" i="1"/>
  <c r="P1040" i="1"/>
  <c r="R1040" i="1" s="1"/>
  <c r="O1168" i="1"/>
  <c r="R1168" i="1" s="1"/>
  <c r="P1250" i="1"/>
  <c r="Q1250" i="1" s="1"/>
  <c r="P1228" i="1"/>
  <c r="R1228" i="1" s="1"/>
  <c r="O1227" i="1"/>
  <c r="R1227" i="1" s="1"/>
  <c r="P1403" i="1"/>
  <c r="R1403" i="1" s="1"/>
  <c r="P1362" i="1"/>
  <c r="R1362" i="1" s="1"/>
  <c r="P1347" i="1"/>
  <c r="Q1347" i="1" s="1"/>
  <c r="P1298" i="1"/>
  <c r="R1298" i="1" s="1"/>
  <c r="P1283" i="1"/>
  <c r="Q1283" i="1" s="1"/>
  <c r="O1396" i="1"/>
  <c r="Q1396" i="1" s="1"/>
  <c r="O1379" i="1"/>
  <c r="Q1379" i="1" s="1"/>
  <c r="O1364" i="1"/>
  <c r="R1364" i="1" s="1"/>
  <c r="O1290" i="1"/>
  <c r="Q1290" i="1" s="1"/>
  <c r="R1524" i="1"/>
  <c r="P1570" i="1"/>
  <c r="R1570" i="1" s="1"/>
  <c r="P1538" i="1"/>
  <c r="Q1538" i="1" s="1"/>
  <c r="O1569" i="1"/>
  <c r="O1505" i="1"/>
  <c r="O1441" i="1"/>
  <c r="O1112" i="1"/>
  <c r="Q1112" i="1" s="1"/>
  <c r="O1128" i="1"/>
  <c r="Q1128" i="1" s="1"/>
  <c r="P1220" i="1"/>
  <c r="R1220" i="1" s="1"/>
  <c r="P1196" i="1"/>
  <c r="R1196" i="1" s="1"/>
  <c r="P1402" i="1"/>
  <c r="R1402" i="1" s="1"/>
  <c r="P1346" i="1"/>
  <c r="Q1346" i="1" s="1"/>
  <c r="P1331" i="1"/>
  <c r="R1331" i="1" s="1"/>
  <c r="P1308" i="1"/>
  <c r="R1308" i="1" s="1"/>
  <c r="P1282" i="1"/>
  <c r="Q1282" i="1" s="1"/>
  <c r="O1395" i="1"/>
  <c r="Q1395" i="1" s="1"/>
  <c r="O1378" i="1"/>
  <c r="Q1378" i="1" s="1"/>
  <c r="O1332" i="1"/>
  <c r="Q1332" i="1" s="1"/>
  <c r="O1315" i="1"/>
  <c r="R1315" i="1" s="1"/>
  <c r="O1568" i="1"/>
  <c r="O1504" i="1"/>
  <c r="O1440" i="1"/>
  <c r="O1521" i="1"/>
  <c r="P1521" i="1"/>
  <c r="P360" i="1"/>
  <c r="Q360" i="1" s="1"/>
  <c r="O1072" i="1"/>
  <c r="Q1072" i="1" s="1"/>
  <c r="P1274" i="1"/>
  <c r="R1274" i="1" s="1"/>
  <c r="P1244" i="1"/>
  <c r="Q1244" i="1" s="1"/>
  <c r="P1195" i="1"/>
  <c r="R1195" i="1" s="1"/>
  <c r="P1372" i="1"/>
  <c r="Q1372" i="1" s="1"/>
  <c r="P1330" i="1"/>
  <c r="R1330" i="1" s="1"/>
  <c r="P1307" i="1"/>
  <c r="R1307" i="1" s="1"/>
  <c r="O1394" i="1"/>
  <c r="R1394" i="1" s="1"/>
  <c r="O1314" i="1"/>
  <c r="R1314" i="1" s="1"/>
  <c r="O1300" i="1"/>
  <c r="R1300" i="1" s="1"/>
  <c r="R1508" i="1"/>
  <c r="Q1548" i="1"/>
  <c r="P1578" i="1"/>
  <c r="R1578" i="1" s="1"/>
  <c r="P1546" i="1"/>
  <c r="Q1546" i="1" s="1"/>
  <c r="P1514" i="1"/>
  <c r="R1514" i="1" s="1"/>
  <c r="P1482" i="1"/>
  <c r="Q1482" i="1" s="1"/>
  <c r="O1577" i="1"/>
  <c r="Q1577" i="1" s="1"/>
  <c r="O1513" i="1"/>
  <c r="O1449" i="1"/>
  <c r="O384" i="1"/>
  <c r="R384" i="1" s="1"/>
  <c r="P1212" i="1"/>
  <c r="R1212" i="1" s="1"/>
  <c r="P1194" i="1"/>
  <c r="Q1194" i="1" s="1"/>
  <c r="P1371" i="1"/>
  <c r="R1371" i="1" s="1"/>
  <c r="P1356" i="1"/>
  <c r="R1356" i="1" s="1"/>
  <c r="R1420" i="1"/>
  <c r="R1406" i="1"/>
  <c r="Q1565" i="1"/>
  <c r="O1576" i="1"/>
  <c r="O1512" i="1"/>
  <c r="O1448" i="1"/>
  <c r="O1489" i="1"/>
  <c r="P1489" i="1"/>
  <c r="P1268" i="1"/>
  <c r="R1268" i="1" s="1"/>
  <c r="P1210" i="1"/>
  <c r="R1210" i="1" s="1"/>
  <c r="P1370" i="1"/>
  <c r="R1370" i="1" s="1"/>
  <c r="P1355" i="1"/>
  <c r="Q1355" i="1" s="1"/>
  <c r="P1339" i="1"/>
  <c r="R1339" i="1" s="1"/>
  <c r="P1586" i="1"/>
  <c r="R1586" i="1" s="1"/>
  <c r="P1554" i="1"/>
  <c r="Q1554" i="1" s="1"/>
  <c r="P1522" i="1"/>
  <c r="Q1522" i="1" s="1"/>
  <c r="P1490" i="1"/>
  <c r="R1490" i="1" s="1"/>
  <c r="P1458" i="1"/>
  <c r="R1458" i="1" s="1"/>
  <c r="O1537" i="1"/>
  <c r="R1537" i="1" s="1"/>
  <c r="Q1485" i="1"/>
  <c r="O1473" i="1"/>
  <c r="O1409" i="1"/>
  <c r="P1234" i="1"/>
  <c r="Q1234" i="1" s="1"/>
  <c r="P1338" i="1"/>
  <c r="R1338" i="1" s="1"/>
  <c r="O1387" i="1"/>
  <c r="R1387" i="1" s="1"/>
  <c r="O1536" i="1"/>
  <c r="O1472" i="1"/>
  <c r="R1436" i="1"/>
  <c r="P1292" i="1"/>
  <c r="R1292" i="1" s="1"/>
  <c r="O1388" i="1"/>
  <c r="R1388" i="1" s="1"/>
  <c r="O1366" i="1"/>
  <c r="Q1366" i="1" s="1"/>
  <c r="O1324" i="1"/>
  <c r="R1324" i="1" s="1"/>
  <c r="P1405" i="1"/>
  <c r="Q1405" i="1" s="1"/>
  <c r="P515" i="1"/>
  <c r="R515" i="1" s="1"/>
  <c r="P1151" i="1"/>
  <c r="Q1151" i="1" s="1"/>
  <c r="P1382" i="1"/>
  <c r="R1382" i="1" s="1"/>
  <c r="P1318" i="1"/>
  <c r="R1318" i="1" s="1"/>
  <c r="R1451" i="1"/>
  <c r="Q1517" i="1"/>
  <c r="P1087" i="1"/>
  <c r="R1087" i="1" s="1"/>
  <c r="O1071" i="1"/>
  <c r="Q1071" i="1" s="1"/>
  <c r="P1193" i="1"/>
  <c r="Q1193" i="1" s="1"/>
  <c r="P1380" i="1"/>
  <c r="Q1380" i="1" s="1"/>
  <c r="P1316" i="1"/>
  <c r="R1316" i="1" s="1"/>
  <c r="P1080" i="1"/>
  <c r="R1080" i="1" s="1"/>
  <c r="P1226" i="1"/>
  <c r="Q1226" i="1" s="1"/>
  <c r="P1351" i="1"/>
  <c r="R1351" i="1" s="1"/>
  <c r="O1404" i="1"/>
  <c r="R1404" i="1" s="1"/>
  <c r="O1350" i="1"/>
  <c r="Q1350" i="1" s="1"/>
  <c r="O1340" i="1"/>
  <c r="Q1340" i="1" s="1"/>
  <c r="O1286" i="1"/>
  <c r="Q1286" i="1" s="1"/>
  <c r="Q1493" i="1"/>
  <c r="P1064" i="1"/>
  <c r="R1064" i="1" s="1"/>
  <c r="P1135" i="1"/>
  <c r="Q1135" i="1" s="1"/>
  <c r="P1266" i="1"/>
  <c r="Q1266" i="1" s="1"/>
  <c r="P1242" i="1"/>
  <c r="R1242" i="1" s="1"/>
  <c r="P1202" i="1"/>
  <c r="Q1202" i="1" s="1"/>
  <c r="P1359" i="1"/>
  <c r="Q1359" i="1" s="1"/>
  <c r="P1295" i="1"/>
  <c r="Q1295" i="1" s="1"/>
  <c r="Q1541" i="1"/>
  <c r="P1056" i="1"/>
  <c r="R1056" i="1" s="1"/>
  <c r="P1180" i="1"/>
  <c r="Q1180" i="1" s="1"/>
  <c r="P1264" i="1"/>
  <c r="R1264" i="1" s="1"/>
  <c r="P1218" i="1"/>
  <c r="Q1218" i="1" s="1"/>
  <c r="P1200" i="1"/>
  <c r="Q1200" i="1" s="1"/>
  <c r="P1367" i="1"/>
  <c r="R1367" i="1" s="1"/>
  <c r="P1358" i="1"/>
  <c r="R1358" i="1" s="1"/>
  <c r="P1294" i="1"/>
  <c r="R1294" i="1" s="1"/>
  <c r="O1348" i="1"/>
  <c r="R1348" i="1" s="1"/>
  <c r="O1284" i="1"/>
  <c r="Q1284" i="1" s="1"/>
  <c r="Q1437" i="1"/>
  <c r="P1167" i="1"/>
  <c r="Q1167" i="1" s="1"/>
  <c r="P1127" i="1"/>
  <c r="Q1127" i="1" s="1"/>
  <c r="O1118" i="1"/>
  <c r="R1118" i="1" s="1"/>
  <c r="P1217" i="1"/>
  <c r="Q1217" i="1" s="1"/>
  <c r="O1275" i="1"/>
  <c r="R1275" i="1" s="1"/>
  <c r="O1251" i="1"/>
  <c r="Q1251" i="1" s="1"/>
  <c r="O1225" i="1"/>
  <c r="Q1225" i="1" s="1"/>
  <c r="O1201" i="1"/>
  <c r="Q1201" i="1" s="1"/>
  <c r="P930" i="1"/>
  <c r="R930" i="1" s="1"/>
  <c r="P1165" i="1"/>
  <c r="Q1165" i="1" s="1"/>
  <c r="P1267" i="1"/>
  <c r="R1267" i="1" s="1"/>
  <c r="P1257" i="1"/>
  <c r="Q1257" i="1" s="1"/>
  <c r="P1241" i="1"/>
  <c r="R1241" i="1" s="1"/>
  <c r="O1273" i="1"/>
  <c r="Q1273" i="1" s="1"/>
  <c r="O1249" i="1"/>
  <c r="Q1249" i="1" s="1"/>
  <c r="O1400" i="1"/>
  <c r="O1392" i="1"/>
  <c r="O1384" i="1"/>
  <c r="O1376" i="1"/>
  <c r="O1368" i="1"/>
  <c r="O1360" i="1"/>
  <c r="O1352" i="1"/>
  <c r="O1344" i="1"/>
  <c r="O1336" i="1"/>
  <c r="O1328" i="1"/>
  <c r="O1320" i="1"/>
  <c r="O1312" i="1"/>
  <c r="O1304" i="1"/>
  <c r="O1296" i="1"/>
  <c r="O1288" i="1"/>
  <c r="O1280" i="1"/>
  <c r="O314" i="1"/>
  <c r="R314" i="1" s="1"/>
  <c r="O1083" i="1"/>
  <c r="R1083" i="1" s="1"/>
  <c r="O1243" i="1"/>
  <c r="R1243" i="1" s="1"/>
  <c r="O1219" i="1"/>
  <c r="Q1219" i="1" s="1"/>
  <c r="P1020" i="1"/>
  <c r="R1020" i="1" s="1"/>
  <c r="P1157" i="1"/>
  <c r="R1157" i="1" s="1"/>
  <c r="P1276" i="1"/>
  <c r="R1276" i="1" s="1"/>
  <c r="P1265" i="1"/>
  <c r="R1265" i="1" s="1"/>
  <c r="P1209" i="1"/>
  <c r="Q1209" i="1" s="1"/>
  <c r="O1211" i="1"/>
  <c r="Q1211" i="1" s="1"/>
  <c r="P1028" i="1"/>
  <c r="R1028" i="1" s="1"/>
  <c r="P1260" i="1"/>
  <c r="R1260" i="1" s="1"/>
  <c r="P1233" i="1"/>
  <c r="Q1233" i="1" s="1"/>
  <c r="O1021" i="1"/>
  <c r="R1021" i="1" s="1"/>
  <c r="O941" i="1"/>
  <c r="Q941" i="1" s="1"/>
  <c r="O845" i="1"/>
  <c r="Q845" i="1" s="1"/>
  <c r="P1110" i="1"/>
  <c r="R1110" i="1" s="1"/>
  <c r="O1067" i="1"/>
  <c r="Q1067" i="1" s="1"/>
  <c r="P1176" i="1"/>
  <c r="Q1176" i="1" s="1"/>
  <c r="O1164" i="1"/>
  <c r="Q1164" i="1" s="1"/>
  <c r="P949" i="1"/>
  <c r="Q949" i="1" s="1"/>
  <c r="P861" i="1"/>
  <c r="Q861" i="1" s="1"/>
  <c r="O933" i="1"/>
  <c r="R933" i="1" s="1"/>
  <c r="O837" i="1"/>
  <c r="R837" i="1" s="1"/>
  <c r="P1038" i="1"/>
  <c r="Q1038" i="1" s="1"/>
  <c r="O1051" i="1"/>
  <c r="R1051" i="1" s="1"/>
  <c r="P1175" i="1"/>
  <c r="Q1175" i="1" s="1"/>
  <c r="P1156" i="1"/>
  <c r="R1156" i="1" s="1"/>
  <c r="P1132" i="1"/>
  <c r="Q1132" i="1" s="1"/>
  <c r="P1272" i="1"/>
  <c r="R1272" i="1" s="1"/>
  <c r="P1240" i="1"/>
  <c r="R1240" i="1" s="1"/>
  <c r="P1208" i="1"/>
  <c r="Q1208" i="1" s="1"/>
  <c r="O1256" i="1"/>
  <c r="Q1256" i="1" s="1"/>
  <c r="O1224" i="1"/>
  <c r="Q1224" i="1" s="1"/>
  <c r="O1192" i="1"/>
  <c r="Q1192" i="1" s="1"/>
  <c r="P432" i="1"/>
  <c r="Q432" i="1" s="1"/>
  <c r="P909" i="1"/>
  <c r="Q909" i="1" s="1"/>
  <c r="O1013" i="1"/>
  <c r="Q1013" i="1" s="1"/>
  <c r="O921" i="1"/>
  <c r="Q921" i="1" s="1"/>
  <c r="P1172" i="1"/>
  <c r="Q1172" i="1" s="1"/>
  <c r="O1148" i="1"/>
  <c r="R1148" i="1" s="1"/>
  <c r="O266" i="1"/>
  <c r="R266" i="1" s="1"/>
  <c r="O1115" i="1"/>
  <c r="Q1115" i="1" s="1"/>
  <c r="P1248" i="1"/>
  <c r="R1248" i="1" s="1"/>
  <c r="P1216" i="1"/>
  <c r="R1216" i="1" s="1"/>
  <c r="P352" i="1"/>
  <c r="R352" i="1" s="1"/>
  <c r="O997" i="1"/>
  <c r="R997" i="1" s="1"/>
  <c r="O901" i="1"/>
  <c r="R901" i="1" s="1"/>
  <c r="O821" i="1"/>
  <c r="Q821" i="1" s="1"/>
  <c r="P1070" i="1"/>
  <c r="Q1070" i="1" s="1"/>
  <c r="O1030" i="1"/>
  <c r="R1030" i="1" s="1"/>
  <c r="O1188" i="1"/>
  <c r="Q1188" i="1" s="1"/>
  <c r="P825" i="1"/>
  <c r="Q825" i="1" s="1"/>
  <c r="O699" i="1"/>
  <c r="Q699" i="1" s="1"/>
  <c r="P925" i="1"/>
  <c r="R925" i="1" s="1"/>
  <c r="P1183" i="1"/>
  <c r="Q1183" i="1" s="1"/>
  <c r="P1160" i="1"/>
  <c r="R1160" i="1" s="1"/>
  <c r="P1143" i="1"/>
  <c r="Q1143" i="1" s="1"/>
  <c r="P1253" i="1"/>
  <c r="R1253" i="1" s="1"/>
  <c r="P1221" i="1"/>
  <c r="Q1221" i="1" s="1"/>
  <c r="P1162" i="1"/>
  <c r="O1162" i="1"/>
  <c r="P1231" i="1"/>
  <c r="O1231" i="1"/>
  <c r="P1138" i="1"/>
  <c r="O1138" i="1"/>
  <c r="P1239" i="1"/>
  <c r="O1239" i="1"/>
  <c r="P1146" i="1"/>
  <c r="O1146" i="1"/>
  <c r="P1255" i="1"/>
  <c r="O1255" i="1"/>
  <c r="P1207" i="1"/>
  <c r="O1207" i="1"/>
  <c r="O959" i="1"/>
  <c r="R959" i="1" s="1"/>
  <c r="P1066" i="1"/>
  <c r="R1066" i="1" s="1"/>
  <c r="P1170" i="1"/>
  <c r="O1170" i="1"/>
  <c r="P1223" i="1"/>
  <c r="O1223" i="1"/>
  <c r="P1154" i="1"/>
  <c r="O1154" i="1"/>
  <c r="P1271" i="1"/>
  <c r="O1271" i="1"/>
  <c r="P1215" i="1"/>
  <c r="O1215" i="1"/>
  <c r="O276" i="1"/>
  <c r="P276" i="1"/>
  <c r="P960" i="1"/>
  <c r="O960" i="1"/>
  <c r="P856" i="1"/>
  <c r="O856" i="1"/>
  <c r="O848" i="1"/>
  <c r="P848" i="1"/>
  <c r="O832" i="1"/>
  <c r="P832" i="1"/>
  <c r="P1178" i="1"/>
  <c r="O1178" i="1"/>
  <c r="P1263" i="1"/>
  <c r="O1263" i="1"/>
  <c r="P1191" i="1"/>
  <c r="O1191" i="1"/>
  <c r="P277" i="1"/>
  <c r="R277" i="1" s="1"/>
  <c r="O1023" i="1"/>
  <c r="P1023" i="1"/>
  <c r="O991" i="1"/>
  <c r="P991" i="1"/>
  <c r="P983" i="1"/>
  <c r="O983" i="1"/>
  <c r="O967" i="1"/>
  <c r="P967" i="1"/>
  <c r="O951" i="1"/>
  <c r="P951" i="1"/>
  <c r="P943" i="1"/>
  <c r="O943" i="1"/>
  <c r="P927" i="1"/>
  <c r="O927" i="1"/>
  <c r="O895" i="1"/>
  <c r="P895" i="1"/>
  <c r="O887" i="1"/>
  <c r="P887" i="1"/>
  <c r="O871" i="1"/>
  <c r="P871" i="1"/>
  <c r="P863" i="1"/>
  <c r="O863" i="1"/>
  <c r="O855" i="1"/>
  <c r="P855" i="1"/>
  <c r="O847" i="1"/>
  <c r="P847" i="1"/>
  <c r="P839" i="1"/>
  <c r="O839" i="1"/>
  <c r="O823" i="1"/>
  <c r="P823" i="1"/>
  <c r="P1106" i="1"/>
  <c r="R1106" i="1" s="1"/>
  <c r="P1041" i="1"/>
  <c r="O1041" i="1"/>
  <c r="P1130" i="1"/>
  <c r="O1130" i="1"/>
  <c r="P1247" i="1"/>
  <c r="O1247" i="1"/>
  <c r="P1199" i="1"/>
  <c r="O1199" i="1"/>
  <c r="O448" i="1"/>
  <c r="R448" i="1" s="1"/>
  <c r="P1181" i="1"/>
  <c r="Q1181" i="1" s="1"/>
  <c r="O1173" i="1"/>
  <c r="Q1173" i="1" s="1"/>
  <c r="O1158" i="1"/>
  <c r="R1158" i="1" s="1"/>
  <c r="O1142" i="1"/>
  <c r="Q1142" i="1" s="1"/>
  <c r="O1270" i="1"/>
  <c r="O1262" i="1"/>
  <c r="O1254" i="1"/>
  <c r="O1246" i="1"/>
  <c r="O1238" i="1"/>
  <c r="O1230" i="1"/>
  <c r="O1222" i="1"/>
  <c r="O1214" i="1"/>
  <c r="O1206" i="1"/>
  <c r="O1198" i="1"/>
  <c r="O416" i="1"/>
  <c r="R416" i="1" s="1"/>
  <c r="O988" i="1"/>
  <c r="Q988" i="1" s="1"/>
  <c r="P1102" i="1"/>
  <c r="R1102" i="1" s="1"/>
  <c r="P1054" i="1"/>
  <c r="Q1054" i="1" s="1"/>
  <c r="O1043" i="1"/>
  <c r="R1043" i="1" s="1"/>
  <c r="P1125" i="1"/>
  <c r="R1125" i="1" s="1"/>
  <c r="O1141" i="1"/>
  <c r="Q1141" i="1" s="1"/>
  <c r="O1126" i="1"/>
  <c r="Q1126" i="1" s="1"/>
  <c r="P1190" i="1"/>
  <c r="Q1190" i="1" s="1"/>
  <c r="P440" i="1"/>
  <c r="Q440" i="1" s="1"/>
  <c r="O408" i="1"/>
  <c r="R408" i="1" s="1"/>
  <c r="O1189" i="1"/>
  <c r="R1189" i="1" s="1"/>
  <c r="P392" i="1"/>
  <c r="Q392" i="1" s="1"/>
  <c r="P1004" i="1"/>
  <c r="Q1004" i="1" s="1"/>
  <c r="P1078" i="1"/>
  <c r="Q1078" i="1" s="1"/>
  <c r="O1182" i="1"/>
  <c r="Q1182" i="1" s="1"/>
  <c r="O1166" i="1"/>
  <c r="Q1166" i="1" s="1"/>
  <c r="O1150" i="1"/>
  <c r="Q1150" i="1" s="1"/>
  <c r="O1134" i="1"/>
  <c r="Q1134" i="1" s="1"/>
  <c r="O344" i="1"/>
  <c r="R344" i="1" s="1"/>
  <c r="P1133" i="1"/>
  <c r="R1133" i="1" s="1"/>
  <c r="P1058" i="1"/>
  <c r="Q1058" i="1" s="1"/>
  <c r="O1152" i="1"/>
  <c r="R1152" i="1" s="1"/>
  <c r="P701" i="1"/>
  <c r="Q701" i="1" s="1"/>
  <c r="P1122" i="1"/>
  <c r="R1122" i="1" s="1"/>
  <c r="P1098" i="1"/>
  <c r="R1098" i="1" s="1"/>
  <c r="P1074" i="1"/>
  <c r="R1074" i="1" s="1"/>
  <c r="P1034" i="1"/>
  <c r="R1034" i="1" s="1"/>
  <c r="P634" i="1"/>
  <c r="Q634" i="1" s="1"/>
  <c r="P1001" i="1"/>
  <c r="Q1001" i="1" s="1"/>
  <c r="P849" i="1"/>
  <c r="R849" i="1" s="1"/>
  <c r="O992" i="1"/>
  <c r="R992" i="1" s="1"/>
  <c r="O889" i="1"/>
  <c r="Q889" i="1" s="1"/>
  <c r="P1120" i="1"/>
  <c r="R1120" i="1" s="1"/>
  <c r="P1096" i="1"/>
  <c r="R1096" i="1" s="1"/>
  <c r="P1073" i="1"/>
  <c r="R1073" i="1" s="1"/>
  <c r="P1032" i="1"/>
  <c r="Q1032" i="1" s="1"/>
  <c r="O1039" i="1"/>
  <c r="Q1039" i="1" s="1"/>
  <c r="P1184" i="1"/>
  <c r="R1184" i="1" s="1"/>
  <c r="P1136" i="1"/>
  <c r="R1136" i="1" s="1"/>
  <c r="O1174" i="1"/>
  <c r="Q1174" i="1" s="1"/>
  <c r="P1113" i="1"/>
  <c r="R1113" i="1" s="1"/>
  <c r="P1090" i="1"/>
  <c r="Q1090" i="1" s="1"/>
  <c r="P1048" i="1"/>
  <c r="R1048" i="1" s="1"/>
  <c r="O1121" i="1"/>
  <c r="Q1121" i="1" s="1"/>
  <c r="O1094" i="1"/>
  <c r="Q1094" i="1" s="1"/>
  <c r="P1124" i="1"/>
  <c r="Q1124" i="1" s="1"/>
  <c r="O1186" i="1"/>
  <c r="Q1186" i="1" s="1"/>
  <c r="P517" i="1"/>
  <c r="R517" i="1" s="1"/>
  <c r="P1089" i="1"/>
  <c r="R1089" i="1" s="1"/>
  <c r="P976" i="1"/>
  <c r="Q976" i="1" s="1"/>
  <c r="P866" i="1"/>
  <c r="Q866" i="1" s="1"/>
  <c r="P1088" i="1"/>
  <c r="R1088" i="1" s="1"/>
  <c r="P1042" i="1"/>
  <c r="Q1042" i="1" s="1"/>
  <c r="O54" i="1"/>
  <c r="P203" i="1"/>
  <c r="P227" i="1"/>
  <c r="Q458" i="1"/>
  <c r="P977" i="1"/>
  <c r="Q977" i="1" s="1"/>
  <c r="P937" i="1"/>
  <c r="Q937" i="1" s="1"/>
  <c r="O897" i="1"/>
  <c r="Q897" i="1" s="1"/>
  <c r="O1079" i="1"/>
  <c r="R1079" i="1" s="1"/>
  <c r="P1185" i="1"/>
  <c r="Q1185" i="1" s="1"/>
  <c r="P1177" i="1"/>
  <c r="R1177" i="1" s="1"/>
  <c r="P1169" i="1"/>
  <c r="Q1169" i="1" s="1"/>
  <c r="P1161" i="1"/>
  <c r="Q1161" i="1" s="1"/>
  <c r="P1153" i="1"/>
  <c r="R1153" i="1" s="1"/>
  <c r="P1145" i="1"/>
  <c r="Q1145" i="1" s="1"/>
  <c r="P1137" i="1"/>
  <c r="Q1137" i="1" s="1"/>
  <c r="P1129" i="1"/>
  <c r="Q1129" i="1" s="1"/>
  <c r="O574" i="1"/>
  <c r="Q574" i="1" s="1"/>
  <c r="P953" i="1"/>
  <c r="R953" i="1" s="1"/>
  <c r="P873" i="1"/>
  <c r="Q873" i="1" s="1"/>
  <c r="O993" i="1"/>
  <c r="Q993" i="1" s="1"/>
  <c r="O961" i="1"/>
  <c r="Q961" i="1" s="1"/>
  <c r="O857" i="1"/>
  <c r="R857" i="1" s="1"/>
  <c r="O833" i="1"/>
  <c r="Q833" i="1" s="1"/>
  <c r="P1119" i="1"/>
  <c r="R1119" i="1" s="1"/>
  <c r="P1103" i="1"/>
  <c r="Q1103" i="1" s="1"/>
  <c r="P1057" i="1"/>
  <c r="R1057" i="1" s="1"/>
  <c r="P1031" i="1"/>
  <c r="R1031" i="1" s="1"/>
  <c r="O1111" i="1"/>
  <c r="Q1111" i="1" s="1"/>
  <c r="O1091" i="1"/>
  <c r="Q1091" i="1" s="1"/>
  <c r="O1055" i="1"/>
  <c r="R1055" i="1" s="1"/>
  <c r="Q461" i="1"/>
  <c r="P1025" i="1"/>
  <c r="R1025" i="1" s="1"/>
  <c r="P969" i="1"/>
  <c r="Q969" i="1" s="1"/>
  <c r="P929" i="1"/>
  <c r="Q929" i="1" s="1"/>
  <c r="P913" i="1"/>
  <c r="Q913" i="1" s="1"/>
  <c r="O881" i="1"/>
  <c r="Q881" i="1" s="1"/>
  <c r="P1081" i="1"/>
  <c r="Q1081" i="1" s="1"/>
  <c r="O1105" i="1"/>
  <c r="R1105" i="1" s="1"/>
  <c r="O1049" i="1"/>
  <c r="P694" i="1"/>
  <c r="Q694" i="1" s="1"/>
  <c r="O814" i="1"/>
  <c r="R814" i="1" s="1"/>
  <c r="P945" i="1"/>
  <c r="R945" i="1" s="1"/>
  <c r="P865" i="1"/>
  <c r="Q865" i="1" s="1"/>
  <c r="O1009" i="1"/>
  <c r="R1009" i="1" s="1"/>
  <c r="O824" i="1"/>
  <c r="R824" i="1" s="1"/>
  <c r="P1097" i="1"/>
  <c r="R1097" i="1" s="1"/>
  <c r="O1065" i="1"/>
  <c r="R1065" i="1" s="1"/>
  <c r="O759" i="1"/>
  <c r="Q759" i="1" s="1"/>
  <c r="P985" i="1"/>
  <c r="R985" i="1" s="1"/>
  <c r="P944" i="1"/>
  <c r="R944" i="1" s="1"/>
  <c r="P841" i="1"/>
  <c r="R841" i="1" s="1"/>
  <c r="O1008" i="1"/>
  <c r="R1008" i="1" s="1"/>
  <c r="O912" i="1"/>
  <c r="Q912" i="1" s="1"/>
  <c r="O1047" i="1"/>
  <c r="R1047" i="1" s="1"/>
  <c r="P582" i="1"/>
  <c r="O285" i="1"/>
  <c r="Q285" i="1" s="1"/>
  <c r="P920" i="1"/>
  <c r="Q920" i="1" s="1"/>
  <c r="P905" i="1"/>
  <c r="R905" i="1" s="1"/>
  <c r="P817" i="1"/>
  <c r="R817" i="1" s="1"/>
  <c r="O911" i="1"/>
  <c r="R911" i="1" s="1"/>
  <c r="O872" i="1"/>
  <c r="Q872" i="1" s="1"/>
  <c r="O840" i="1"/>
  <c r="R840" i="1" s="1"/>
  <c r="Q829" i="1"/>
  <c r="P1095" i="1"/>
  <c r="R1095" i="1" s="1"/>
  <c r="O1063" i="1"/>
  <c r="Q1063" i="1" s="1"/>
  <c r="P1187" i="1"/>
  <c r="Q1187" i="1" s="1"/>
  <c r="P1179" i="1"/>
  <c r="Q1179" i="1" s="1"/>
  <c r="P1171" i="1"/>
  <c r="Q1171" i="1" s="1"/>
  <c r="P1163" i="1"/>
  <c r="Q1163" i="1" s="1"/>
  <c r="P1155" i="1"/>
  <c r="Q1155" i="1" s="1"/>
  <c r="P1147" i="1"/>
  <c r="Q1147" i="1" s="1"/>
  <c r="P1139" i="1"/>
  <c r="Q1139" i="1" s="1"/>
  <c r="P1131" i="1"/>
  <c r="Q1131" i="1" s="1"/>
  <c r="P1016" i="1"/>
  <c r="R1016" i="1" s="1"/>
  <c r="P919" i="1"/>
  <c r="R919" i="1" s="1"/>
  <c r="P904" i="1"/>
  <c r="Q904" i="1" s="1"/>
  <c r="P880" i="1"/>
  <c r="R880" i="1" s="1"/>
  <c r="O999" i="1"/>
  <c r="Q999" i="1" s="1"/>
  <c r="O975" i="1"/>
  <c r="R975" i="1" s="1"/>
  <c r="P1033" i="1"/>
  <c r="Q1033" i="1" s="1"/>
  <c r="P934" i="1"/>
  <c r="Q934" i="1" s="1"/>
  <c r="P894" i="1"/>
  <c r="Q894" i="1" s="1"/>
  <c r="P400" i="1"/>
  <c r="R400" i="1" s="1"/>
  <c r="P756" i="1"/>
  <c r="R756" i="1" s="1"/>
  <c r="P519" i="1"/>
  <c r="R519" i="1" s="1"/>
  <c r="P1017" i="1"/>
  <c r="Q1017" i="1" s="1"/>
  <c r="P989" i="1"/>
  <c r="Q989" i="1" s="1"/>
  <c r="P973" i="1"/>
  <c r="R973" i="1" s="1"/>
  <c r="P878" i="1"/>
  <c r="R878" i="1" s="1"/>
  <c r="P864" i="1"/>
  <c r="Q864" i="1" s="1"/>
  <c r="O1022" i="1"/>
  <c r="Q1022" i="1" s="1"/>
  <c r="O1006" i="1"/>
  <c r="R1006" i="1" s="1"/>
  <c r="O936" i="1"/>
  <c r="R936" i="1" s="1"/>
  <c r="O896" i="1"/>
  <c r="Q896" i="1" s="1"/>
  <c r="P1100" i="1"/>
  <c r="R1100" i="1" s="1"/>
  <c r="P1068" i="1"/>
  <c r="R1068" i="1" s="1"/>
  <c r="P1036" i="1"/>
  <c r="R1036" i="1" s="1"/>
  <c r="O1107" i="1"/>
  <c r="Q1107" i="1" s="1"/>
  <c r="Q460" i="1"/>
  <c r="P1014" i="1"/>
  <c r="R1014" i="1" s="1"/>
  <c r="P1000" i="1"/>
  <c r="Q1000" i="1" s="1"/>
  <c r="P984" i="1"/>
  <c r="Q984" i="1" s="1"/>
  <c r="P888" i="1"/>
  <c r="R888" i="1" s="1"/>
  <c r="O986" i="1"/>
  <c r="R986" i="1" s="1"/>
  <c r="O974" i="1"/>
  <c r="Q974" i="1" s="1"/>
  <c r="O952" i="1"/>
  <c r="R952" i="1" s="1"/>
  <c r="O928" i="1"/>
  <c r="R928" i="1" s="1"/>
  <c r="O870" i="1"/>
  <c r="R870" i="1" s="1"/>
  <c r="P1108" i="1"/>
  <c r="Q1108" i="1" s="1"/>
  <c r="P1076" i="1"/>
  <c r="R1076" i="1" s="1"/>
  <c r="P1044" i="1"/>
  <c r="R1044" i="1" s="1"/>
  <c r="P374" i="1"/>
  <c r="R374" i="1" s="1"/>
  <c r="P637" i="1"/>
  <c r="R637" i="1" s="1"/>
  <c r="P1024" i="1"/>
  <c r="Q1024" i="1" s="1"/>
  <c r="P998" i="1"/>
  <c r="Q998" i="1" s="1"/>
  <c r="P968" i="1"/>
  <c r="R968" i="1" s="1"/>
  <c r="P902" i="1"/>
  <c r="R902" i="1" s="1"/>
  <c r="P830" i="1"/>
  <c r="R830" i="1" s="1"/>
  <c r="O869" i="1"/>
  <c r="O816" i="1"/>
  <c r="R816" i="1" s="1"/>
  <c r="P1086" i="1"/>
  <c r="Q1086" i="1" s="1"/>
  <c r="O581" i="1"/>
  <c r="R581" i="1" s="1"/>
  <c r="P982" i="1"/>
  <c r="Q982" i="1" s="1"/>
  <c r="P926" i="1"/>
  <c r="R926" i="1" s="1"/>
  <c r="P885" i="1"/>
  <c r="R885" i="1" s="1"/>
  <c r="O886" i="1"/>
  <c r="Q886" i="1" s="1"/>
  <c r="O846" i="1"/>
  <c r="Q846" i="1" s="1"/>
  <c r="P1116" i="1"/>
  <c r="Q1116" i="1" s="1"/>
  <c r="P1084" i="1"/>
  <c r="Q1084" i="1" s="1"/>
  <c r="P1052" i="1"/>
  <c r="R1052" i="1" s="1"/>
  <c r="O1075" i="1"/>
  <c r="P966" i="1"/>
  <c r="Q966" i="1" s="1"/>
  <c r="P1114" i="1"/>
  <c r="P1082" i="1"/>
  <c r="P1062" i="1"/>
  <c r="Q1062" i="1" s="1"/>
  <c r="P1050" i="1"/>
  <c r="O1099" i="1"/>
  <c r="O1035" i="1"/>
  <c r="P349" i="1"/>
  <c r="Q349" i="1" s="1"/>
  <c r="P950" i="1"/>
  <c r="R950" i="1" s="1"/>
  <c r="P854" i="1"/>
  <c r="R854" i="1" s="1"/>
  <c r="P838" i="1"/>
  <c r="R838" i="1" s="1"/>
  <c r="P1092" i="1"/>
  <c r="Q1092" i="1" s="1"/>
  <c r="P1060" i="1"/>
  <c r="R1060" i="1" s="1"/>
  <c r="O1123" i="1"/>
  <c r="R1123" i="1" s="1"/>
  <c r="O1059" i="1"/>
  <c r="O932" i="1"/>
  <c r="Q932" i="1" s="1"/>
  <c r="P1117" i="1"/>
  <c r="O1117" i="1"/>
  <c r="P1109" i="1"/>
  <c r="O1109" i="1"/>
  <c r="P1101" i="1"/>
  <c r="O1101" i="1"/>
  <c r="P1093" i="1"/>
  <c r="O1093" i="1"/>
  <c r="P1085" i="1"/>
  <c r="O1085" i="1"/>
  <c r="P1077" i="1"/>
  <c r="O1077" i="1"/>
  <c r="P1069" i="1"/>
  <c r="O1069" i="1"/>
  <c r="P1061" i="1"/>
  <c r="O1061" i="1"/>
  <c r="P1053" i="1"/>
  <c r="O1053" i="1"/>
  <c r="P1045" i="1"/>
  <c r="O1045" i="1"/>
  <c r="P1037" i="1"/>
  <c r="O1037" i="1"/>
  <c r="P1029" i="1"/>
  <c r="O1029" i="1"/>
  <c r="P353" i="1"/>
  <c r="Q353" i="1" s="1"/>
  <c r="O441" i="1"/>
  <c r="Q441" i="1" s="1"/>
  <c r="O700" i="1"/>
  <c r="R700" i="1" s="1"/>
  <c r="O580" i="1"/>
  <c r="R580" i="1" s="1"/>
  <c r="P429" i="1"/>
  <c r="Q429" i="1" s="1"/>
  <c r="O337" i="1"/>
  <c r="R337" i="1" s="1"/>
  <c r="R458" i="1"/>
  <c r="P1012" i="1"/>
  <c r="Q1012" i="1" s="1"/>
  <c r="P424" i="1"/>
  <c r="Q424" i="1" s="1"/>
  <c r="P376" i="1"/>
  <c r="R376" i="1" s="1"/>
  <c r="P351" i="1"/>
  <c r="R351" i="1" s="1"/>
  <c r="O336" i="1"/>
  <c r="R336" i="1" s="1"/>
  <c r="Q459" i="1"/>
  <c r="P990" i="1"/>
  <c r="Q990" i="1" s="1"/>
  <c r="P980" i="1"/>
  <c r="R980" i="1" s="1"/>
  <c r="P958" i="1"/>
  <c r="Q958" i="1" s="1"/>
  <c r="P948" i="1"/>
  <c r="Q948" i="1" s="1"/>
  <c r="P868" i="1"/>
  <c r="R868" i="1" s="1"/>
  <c r="O1007" i="1"/>
  <c r="O996" i="1"/>
  <c r="R996" i="1" s="1"/>
  <c r="O900" i="1"/>
  <c r="R900" i="1" s="1"/>
  <c r="O860" i="1"/>
  <c r="Q860" i="1" s="1"/>
  <c r="P417" i="1"/>
  <c r="R417" i="1" s="1"/>
  <c r="O425" i="1"/>
  <c r="R425" i="1" s="1"/>
  <c r="P368" i="1"/>
  <c r="Q368" i="1" s="1"/>
  <c r="O636" i="1"/>
  <c r="Q636" i="1" s="1"/>
  <c r="O516" i="1"/>
  <c r="R516" i="1" s="1"/>
  <c r="P956" i="1"/>
  <c r="Q956" i="1" s="1"/>
  <c r="O924" i="1"/>
  <c r="Q924" i="1" s="1"/>
  <c r="O910" i="1"/>
  <c r="R910" i="1" s="1"/>
  <c r="P367" i="1"/>
  <c r="R367" i="1" s="1"/>
  <c r="O423" i="1"/>
  <c r="R423" i="1" s="1"/>
  <c r="O635" i="1"/>
  <c r="R635" i="1" s="1"/>
  <c r="P876" i="1"/>
  <c r="Q876" i="1" s="1"/>
  <c r="O828" i="1"/>
  <c r="R828" i="1" s="1"/>
  <c r="P401" i="1"/>
  <c r="Q401" i="1" s="1"/>
  <c r="P361" i="1"/>
  <c r="R361" i="1" s="1"/>
  <c r="P329" i="1"/>
  <c r="R329" i="1" s="1"/>
  <c r="O422" i="1"/>
  <c r="R422" i="1" s="1"/>
  <c r="R461" i="1"/>
  <c r="P1015" i="1"/>
  <c r="Q1015" i="1" s="1"/>
  <c r="P994" i="1"/>
  <c r="Q994" i="1" s="1"/>
  <c r="P964" i="1"/>
  <c r="Q964" i="1" s="1"/>
  <c r="P942" i="1"/>
  <c r="Q942" i="1" s="1"/>
  <c r="P852" i="1"/>
  <c r="Q852" i="1" s="1"/>
  <c r="O879" i="1"/>
  <c r="R879" i="1" s="1"/>
  <c r="O293" i="1"/>
  <c r="Q293" i="1" s="1"/>
  <c r="P405" i="1"/>
  <c r="Q405" i="1" s="1"/>
  <c r="O453" i="1"/>
  <c r="R453" i="1" s="1"/>
  <c r="O380" i="1"/>
  <c r="Q380" i="1" s="1"/>
  <c r="P520" i="1"/>
  <c r="R520" i="1" s="1"/>
  <c r="P978" i="1"/>
  <c r="Q978" i="1" s="1"/>
  <c r="P914" i="1"/>
  <c r="Q914" i="1" s="1"/>
  <c r="P850" i="1"/>
  <c r="Q850" i="1" s="1"/>
  <c r="O970" i="1"/>
  <c r="P922" i="1"/>
  <c r="R922" i="1" s="1"/>
  <c r="P858" i="1"/>
  <c r="Q858" i="1" s="1"/>
  <c r="P269" i="1"/>
  <c r="R269" i="1" s="1"/>
  <c r="P366" i="1"/>
  <c r="Q366" i="1" s="1"/>
  <c r="P348" i="1"/>
  <c r="R348" i="1" s="1"/>
  <c r="P761" i="1"/>
  <c r="Q761" i="1" s="1"/>
  <c r="P698" i="1"/>
  <c r="Q698" i="1" s="1"/>
  <c r="P1002" i="1"/>
  <c r="R1002" i="1" s="1"/>
  <c r="P938" i="1"/>
  <c r="R938" i="1" s="1"/>
  <c r="P874" i="1"/>
  <c r="Q874" i="1" s="1"/>
  <c r="P325" i="1"/>
  <c r="R325" i="1" s="1"/>
  <c r="P261" i="1"/>
  <c r="R261" i="1" s="1"/>
  <c r="P421" i="1"/>
  <c r="R421" i="1" s="1"/>
  <c r="P385" i="1"/>
  <c r="R385" i="1" s="1"/>
  <c r="P365" i="1"/>
  <c r="Q365" i="1" s="1"/>
  <c r="P757" i="1"/>
  <c r="Q757" i="1" s="1"/>
  <c r="O697" i="1"/>
  <c r="R697" i="1" s="1"/>
  <c r="O514" i="1"/>
  <c r="Q514" i="1" s="1"/>
  <c r="P1010" i="1"/>
  <c r="Q1010" i="1" s="1"/>
  <c r="P946" i="1"/>
  <c r="R946" i="1" s="1"/>
  <c r="P882" i="1"/>
  <c r="R882" i="1" s="1"/>
  <c r="P818" i="1"/>
  <c r="Q818" i="1" s="1"/>
  <c r="O844" i="1"/>
  <c r="P308" i="1"/>
  <c r="Q308" i="1" s="1"/>
  <c r="O317" i="1"/>
  <c r="Q317" i="1" s="1"/>
  <c r="O262" i="1"/>
  <c r="Q262" i="1" s="1"/>
  <c r="R459" i="1"/>
  <c r="P641" i="1"/>
  <c r="Q641" i="1" s="1"/>
  <c r="P578" i="1"/>
  <c r="Q578" i="1" s="1"/>
  <c r="P1018" i="1"/>
  <c r="R1018" i="1" s="1"/>
  <c r="P954" i="1"/>
  <c r="Q954" i="1" s="1"/>
  <c r="P890" i="1"/>
  <c r="Q890" i="1" s="1"/>
  <c r="P826" i="1"/>
  <c r="Q826" i="1" s="1"/>
  <c r="P301" i="1"/>
  <c r="Q301" i="1" s="1"/>
  <c r="P452" i="1"/>
  <c r="Q452" i="1" s="1"/>
  <c r="P377" i="1"/>
  <c r="R377" i="1" s="1"/>
  <c r="P334" i="1"/>
  <c r="R334" i="1" s="1"/>
  <c r="P755" i="1"/>
  <c r="R755" i="1" s="1"/>
  <c r="O639" i="1"/>
  <c r="Q639" i="1" s="1"/>
  <c r="P1026" i="1"/>
  <c r="Q1026" i="1" s="1"/>
  <c r="P962" i="1"/>
  <c r="Q962" i="1" s="1"/>
  <c r="P898" i="1"/>
  <c r="R898" i="1" s="1"/>
  <c r="P834" i="1"/>
  <c r="R834" i="1" s="1"/>
  <c r="O381" i="1"/>
  <c r="Q381" i="1" s="1"/>
  <c r="P754" i="1"/>
  <c r="R754" i="1" s="1"/>
  <c r="P521" i="1"/>
  <c r="Q521" i="1" s="1"/>
  <c r="O577" i="1"/>
  <c r="Q577" i="1" s="1"/>
  <c r="P906" i="1"/>
  <c r="R906" i="1" s="1"/>
  <c r="P842" i="1"/>
  <c r="Q842" i="1" s="1"/>
  <c r="R455" i="1"/>
  <c r="Q455" i="1"/>
  <c r="P640" i="1"/>
  <c r="Q640" i="1" s="1"/>
  <c r="O576" i="1"/>
  <c r="P272" i="1"/>
  <c r="Q272" i="1" s="1"/>
  <c r="P444" i="1"/>
  <c r="Q444" i="1" s="1"/>
  <c r="P420" i="1"/>
  <c r="Q420" i="1" s="1"/>
  <c r="P357" i="1"/>
  <c r="R357" i="1" s="1"/>
  <c r="P341" i="1"/>
  <c r="Q341" i="1" s="1"/>
  <c r="O445" i="1"/>
  <c r="Q445" i="1" s="1"/>
  <c r="O373" i="1"/>
  <c r="Q373" i="1" s="1"/>
  <c r="R457" i="1"/>
  <c r="S457" i="1" s="1"/>
  <c r="P760" i="1"/>
  <c r="Q760" i="1" s="1"/>
  <c r="O696" i="1"/>
  <c r="Q696" i="1" s="1"/>
  <c r="O575" i="1"/>
  <c r="R575" i="1" s="1"/>
  <c r="P1027" i="1"/>
  <c r="R1027" i="1" s="1"/>
  <c r="P1019" i="1"/>
  <c r="Q1019" i="1" s="1"/>
  <c r="P1011" i="1"/>
  <c r="R1011" i="1" s="1"/>
  <c r="P1003" i="1"/>
  <c r="R1003" i="1" s="1"/>
  <c r="P995" i="1"/>
  <c r="Q995" i="1" s="1"/>
  <c r="P987" i="1"/>
  <c r="R987" i="1" s="1"/>
  <c r="P979" i="1"/>
  <c r="Q979" i="1" s="1"/>
  <c r="P971" i="1"/>
  <c r="R971" i="1" s="1"/>
  <c r="P963" i="1"/>
  <c r="Q963" i="1" s="1"/>
  <c r="P955" i="1"/>
  <c r="R955" i="1" s="1"/>
  <c r="P947" i="1"/>
  <c r="R947" i="1" s="1"/>
  <c r="P939" i="1"/>
  <c r="R939" i="1" s="1"/>
  <c r="P931" i="1"/>
  <c r="Q931" i="1" s="1"/>
  <c r="P923" i="1"/>
  <c r="R923" i="1" s="1"/>
  <c r="P915" i="1"/>
  <c r="Q915" i="1" s="1"/>
  <c r="P907" i="1"/>
  <c r="Q907" i="1" s="1"/>
  <c r="P899" i="1"/>
  <c r="Q899" i="1" s="1"/>
  <c r="P891" i="1"/>
  <c r="Q891" i="1" s="1"/>
  <c r="P883" i="1"/>
  <c r="Q883" i="1" s="1"/>
  <c r="P875" i="1"/>
  <c r="R875" i="1" s="1"/>
  <c r="P867" i="1"/>
  <c r="Q867" i="1" s="1"/>
  <c r="P859" i="1"/>
  <c r="Q859" i="1" s="1"/>
  <c r="P851" i="1"/>
  <c r="Q851" i="1" s="1"/>
  <c r="P843" i="1"/>
  <c r="Q843" i="1" s="1"/>
  <c r="P835" i="1"/>
  <c r="R835" i="1" s="1"/>
  <c r="P827" i="1"/>
  <c r="Q827" i="1" s="1"/>
  <c r="P819" i="1"/>
  <c r="Q819" i="1" s="1"/>
  <c r="P324" i="1"/>
  <c r="Q324" i="1" s="1"/>
  <c r="P397" i="1"/>
  <c r="R397" i="1" s="1"/>
  <c r="P356" i="1"/>
  <c r="Q356" i="1" s="1"/>
  <c r="P340" i="1"/>
  <c r="R340" i="1" s="1"/>
  <c r="O396" i="1"/>
  <c r="R396" i="1" s="1"/>
  <c r="R456" i="1"/>
  <c r="S456" i="1" s="1"/>
  <c r="O695" i="1"/>
  <c r="R695" i="1" s="1"/>
  <c r="P815" i="1"/>
  <c r="R815" i="1" s="1"/>
  <c r="P800" i="1"/>
  <c r="P437" i="1"/>
  <c r="R437" i="1" s="1"/>
  <c r="O364" i="1"/>
  <c r="R364" i="1" s="1"/>
  <c r="P433" i="1"/>
  <c r="R433" i="1" s="1"/>
  <c r="P413" i="1"/>
  <c r="R413" i="1" s="1"/>
  <c r="P389" i="1"/>
  <c r="R389" i="1" s="1"/>
  <c r="P412" i="1"/>
  <c r="R412" i="1" s="1"/>
  <c r="P333" i="1"/>
  <c r="R333" i="1" s="1"/>
  <c r="O332" i="1"/>
  <c r="Q332" i="1" s="1"/>
  <c r="O304" i="1"/>
  <c r="Q304" i="1" s="1"/>
  <c r="O428" i="1"/>
  <c r="R428" i="1" s="1"/>
  <c r="P307" i="1"/>
  <c r="R307" i="1" s="1"/>
  <c r="O315" i="1"/>
  <c r="Q315" i="1" s="1"/>
  <c r="O37" i="1"/>
  <c r="P275" i="1"/>
  <c r="R275" i="1" s="1"/>
  <c r="O283" i="1"/>
  <c r="Q283" i="1" s="1"/>
  <c r="P404" i="1"/>
  <c r="Q404" i="1" s="1"/>
  <c r="P388" i="1"/>
  <c r="Q388" i="1" s="1"/>
  <c r="P354" i="1"/>
  <c r="Q354" i="1" s="1"/>
  <c r="O406" i="1"/>
  <c r="R406" i="1" s="1"/>
  <c r="O383" i="1"/>
  <c r="Q383" i="1" s="1"/>
  <c r="P299" i="1"/>
  <c r="R299" i="1" s="1"/>
  <c r="P402" i="1"/>
  <c r="R402" i="1" s="1"/>
  <c r="P758" i="1"/>
  <c r="Q758" i="1" s="1"/>
  <c r="P638" i="1"/>
  <c r="R638" i="1" s="1"/>
  <c r="P518" i="1"/>
  <c r="Q518" i="1" s="1"/>
  <c r="P267" i="1"/>
  <c r="R267" i="1" s="1"/>
  <c r="O438" i="1"/>
  <c r="Q438" i="1" s="1"/>
  <c r="O399" i="1"/>
  <c r="R399" i="1" s="1"/>
  <c r="P323" i="1"/>
  <c r="R323" i="1" s="1"/>
  <c r="P430" i="1"/>
  <c r="Q430" i="1" s="1"/>
  <c r="P398" i="1"/>
  <c r="R398" i="1" s="1"/>
  <c r="O8" i="1"/>
  <c r="P42" i="1"/>
  <c r="P78" i="1"/>
  <c r="P66" i="1"/>
  <c r="O13" i="1"/>
  <c r="O53" i="1"/>
  <c r="O77" i="1"/>
  <c r="O49" i="1"/>
  <c r="O61" i="1"/>
  <c r="R460" i="1"/>
  <c r="O17" i="1"/>
  <c r="P178" i="1"/>
  <c r="P190" i="1"/>
  <c r="P238" i="1"/>
  <c r="O25" i="1"/>
  <c r="O175" i="1"/>
  <c r="O183" i="1"/>
  <c r="O199" i="1"/>
  <c r="P20" i="1"/>
  <c r="P32" i="1"/>
  <c r="O27" i="1"/>
  <c r="O35" i="1"/>
  <c r="P36" i="1"/>
  <c r="P60" i="1"/>
  <c r="P188" i="1"/>
  <c r="P200" i="1"/>
  <c r="P212" i="1"/>
  <c r="P224" i="1"/>
  <c r="P248" i="1"/>
  <c r="P64" i="1"/>
  <c r="O33" i="1"/>
  <c r="O57" i="1"/>
  <c r="O173" i="1"/>
  <c r="O181" i="1"/>
  <c r="O185" i="1"/>
  <c r="O193" i="1"/>
  <c r="O205" i="1"/>
  <c r="O217" i="1"/>
  <c r="O221" i="1"/>
  <c r="AI20" i="7"/>
  <c r="AJ32" i="7"/>
  <c r="AI35" i="7"/>
  <c r="AJ36" i="7"/>
  <c r="AJ43" i="7"/>
  <c r="P512" i="1"/>
  <c r="P632" i="1"/>
  <c r="P692" i="1"/>
  <c r="P572" i="1"/>
  <c r="P752" i="1"/>
  <c r="P812" i="1"/>
  <c r="O569" i="1"/>
  <c r="O689" i="1"/>
  <c r="O809" i="1"/>
  <c r="O509" i="1"/>
  <c r="O629" i="1"/>
  <c r="O749" i="1"/>
  <c r="P504" i="1"/>
  <c r="P624" i="1"/>
  <c r="P804" i="1"/>
  <c r="P744" i="1"/>
  <c r="P564" i="1"/>
  <c r="O561" i="1"/>
  <c r="O681" i="1"/>
  <c r="O801" i="1"/>
  <c r="O501" i="1"/>
  <c r="O621" i="1"/>
  <c r="O741" i="1"/>
  <c r="P496" i="1"/>
  <c r="P616" i="1"/>
  <c r="P676" i="1"/>
  <c r="P796" i="1"/>
  <c r="P736" i="1"/>
  <c r="P556" i="1"/>
  <c r="O553" i="1"/>
  <c r="O673" i="1"/>
  <c r="O793" i="1"/>
  <c r="O493" i="1"/>
  <c r="O613" i="1"/>
  <c r="O733" i="1"/>
  <c r="P488" i="1"/>
  <c r="P608" i="1"/>
  <c r="P548" i="1"/>
  <c r="P728" i="1"/>
  <c r="P788" i="1"/>
  <c r="P668" i="1"/>
  <c r="O545" i="1"/>
  <c r="O665" i="1"/>
  <c r="O785" i="1"/>
  <c r="O485" i="1"/>
  <c r="O605" i="1"/>
  <c r="O725" i="1"/>
  <c r="P480" i="1"/>
  <c r="P600" i="1"/>
  <c r="P720" i="1"/>
  <c r="P540" i="1"/>
  <c r="P660" i="1"/>
  <c r="P780" i="1"/>
  <c r="O537" i="1"/>
  <c r="O657" i="1"/>
  <c r="O777" i="1"/>
  <c r="O477" i="1"/>
  <c r="O597" i="1"/>
  <c r="O717" i="1"/>
  <c r="P472" i="1"/>
  <c r="P592" i="1"/>
  <c r="P772" i="1"/>
  <c r="P712" i="1"/>
  <c r="P532" i="1"/>
  <c r="P652" i="1"/>
  <c r="O529" i="1"/>
  <c r="O649" i="1"/>
  <c r="O769" i="1"/>
  <c r="O469" i="1"/>
  <c r="O589" i="1"/>
  <c r="O709" i="1"/>
  <c r="P464" i="1"/>
  <c r="P584" i="1"/>
  <c r="P644" i="1"/>
  <c r="P764" i="1"/>
  <c r="P524" i="1"/>
  <c r="P704" i="1"/>
  <c r="P569" i="1"/>
  <c r="P689" i="1"/>
  <c r="P509" i="1"/>
  <c r="P629" i="1"/>
  <c r="P749" i="1"/>
  <c r="P809" i="1"/>
  <c r="O506" i="1"/>
  <c r="O626" i="1"/>
  <c r="O746" i="1"/>
  <c r="O566" i="1"/>
  <c r="O686" i="1"/>
  <c r="O806" i="1"/>
  <c r="P561" i="1"/>
  <c r="P681" i="1"/>
  <c r="P501" i="1"/>
  <c r="P621" i="1"/>
  <c r="P741" i="1"/>
  <c r="P801" i="1"/>
  <c r="O498" i="1"/>
  <c r="O618" i="1"/>
  <c r="O738" i="1"/>
  <c r="O558" i="1"/>
  <c r="O678" i="1"/>
  <c r="O798" i="1"/>
  <c r="P553" i="1"/>
  <c r="P673" i="1"/>
  <c r="P493" i="1"/>
  <c r="P793" i="1"/>
  <c r="P733" i="1"/>
  <c r="P613" i="1"/>
  <c r="O490" i="1"/>
  <c r="O610" i="1"/>
  <c r="O730" i="1"/>
  <c r="O550" i="1"/>
  <c r="O670" i="1"/>
  <c r="O790" i="1"/>
  <c r="P545" i="1"/>
  <c r="P665" i="1"/>
  <c r="P485" i="1"/>
  <c r="P785" i="1"/>
  <c r="P725" i="1"/>
  <c r="P605" i="1"/>
  <c r="O482" i="1"/>
  <c r="O602" i="1"/>
  <c r="O722" i="1"/>
  <c r="O542" i="1"/>
  <c r="O782" i="1"/>
  <c r="O662" i="1"/>
  <c r="P537" i="1"/>
  <c r="P657" i="1"/>
  <c r="P477" i="1"/>
  <c r="P597" i="1"/>
  <c r="P777" i="1"/>
  <c r="P717" i="1"/>
  <c r="O474" i="1"/>
  <c r="O594" i="1"/>
  <c r="O714" i="1"/>
  <c r="O534" i="1"/>
  <c r="O774" i="1"/>
  <c r="O654" i="1"/>
  <c r="P529" i="1"/>
  <c r="P649" i="1"/>
  <c r="P469" i="1"/>
  <c r="P589" i="1"/>
  <c r="P709" i="1"/>
  <c r="P769" i="1"/>
  <c r="O466" i="1"/>
  <c r="O586" i="1"/>
  <c r="O706" i="1"/>
  <c r="O526" i="1"/>
  <c r="O766" i="1"/>
  <c r="O646" i="1"/>
  <c r="O511" i="1"/>
  <c r="O631" i="1"/>
  <c r="O751" i="1"/>
  <c r="O571" i="1"/>
  <c r="O691" i="1"/>
  <c r="O811" i="1"/>
  <c r="P506" i="1"/>
  <c r="P626" i="1"/>
  <c r="P746" i="1"/>
  <c r="P686" i="1"/>
  <c r="P806" i="1"/>
  <c r="P566" i="1"/>
  <c r="O503" i="1"/>
  <c r="O623" i="1"/>
  <c r="O743" i="1"/>
  <c r="O563" i="1"/>
  <c r="O683" i="1"/>
  <c r="O803" i="1"/>
  <c r="P498" i="1"/>
  <c r="P618" i="1"/>
  <c r="P738" i="1"/>
  <c r="P558" i="1"/>
  <c r="P678" i="1"/>
  <c r="O495" i="1"/>
  <c r="O615" i="1"/>
  <c r="O735" i="1"/>
  <c r="O555" i="1"/>
  <c r="O675" i="1"/>
  <c r="O795" i="1"/>
  <c r="P490" i="1"/>
  <c r="P610" i="1"/>
  <c r="P730" i="1"/>
  <c r="P670" i="1"/>
  <c r="P550" i="1"/>
  <c r="P790" i="1"/>
  <c r="O487" i="1"/>
  <c r="O607" i="1"/>
  <c r="O727" i="1"/>
  <c r="O547" i="1"/>
  <c r="O667" i="1"/>
  <c r="O787" i="1"/>
  <c r="P482" i="1"/>
  <c r="P602" i="1"/>
  <c r="P722" i="1"/>
  <c r="P782" i="1"/>
  <c r="P542" i="1"/>
  <c r="P662" i="1"/>
  <c r="O479" i="1"/>
  <c r="O599" i="1"/>
  <c r="O719" i="1"/>
  <c r="O539" i="1"/>
  <c r="O659" i="1"/>
  <c r="O779" i="1"/>
  <c r="P474" i="1"/>
  <c r="P594" i="1"/>
  <c r="P714" i="1"/>
  <c r="P534" i="1"/>
  <c r="P654" i="1"/>
  <c r="P774" i="1"/>
  <c r="O471" i="1"/>
  <c r="O591" i="1"/>
  <c r="O711" i="1"/>
  <c r="O531" i="1"/>
  <c r="O651" i="1"/>
  <c r="O771" i="1"/>
  <c r="P466" i="1"/>
  <c r="P586" i="1"/>
  <c r="P706" i="1"/>
  <c r="P646" i="1"/>
  <c r="P766" i="1"/>
  <c r="P526" i="1"/>
  <c r="O463" i="1"/>
  <c r="O583" i="1"/>
  <c r="O703" i="1"/>
  <c r="O523" i="1"/>
  <c r="O643" i="1"/>
  <c r="O763" i="1"/>
  <c r="P511" i="1"/>
  <c r="P631" i="1"/>
  <c r="P751" i="1"/>
  <c r="P571" i="1"/>
  <c r="P691" i="1"/>
  <c r="P811" i="1"/>
  <c r="O568" i="1"/>
  <c r="O688" i="1"/>
  <c r="O808" i="1"/>
  <c r="O508" i="1"/>
  <c r="O628" i="1"/>
  <c r="O748" i="1"/>
  <c r="P503" i="1"/>
  <c r="P623" i="1"/>
  <c r="P743" i="1"/>
  <c r="P563" i="1"/>
  <c r="P683" i="1"/>
  <c r="P803" i="1"/>
  <c r="O560" i="1"/>
  <c r="O680" i="1"/>
  <c r="O800" i="1"/>
  <c r="O500" i="1"/>
  <c r="O620" i="1"/>
  <c r="O740" i="1"/>
  <c r="P495" i="1"/>
  <c r="P615" i="1"/>
  <c r="P735" i="1"/>
  <c r="P555" i="1"/>
  <c r="P675" i="1"/>
  <c r="P795" i="1"/>
  <c r="O552" i="1"/>
  <c r="O672" i="1"/>
  <c r="O792" i="1"/>
  <c r="O492" i="1"/>
  <c r="O612" i="1"/>
  <c r="O732" i="1"/>
  <c r="P487" i="1"/>
  <c r="P607" i="1"/>
  <c r="P727" i="1"/>
  <c r="P547" i="1"/>
  <c r="P667" i="1"/>
  <c r="P787" i="1"/>
  <c r="O544" i="1"/>
  <c r="O664" i="1"/>
  <c r="O784" i="1"/>
  <c r="O484" i="1"/>
  <c r="O604" i="1"/>
  <c r="O724" i="1"/>
  <c r="P479" i="1"/>
  <c r="P599" i="1"/>
  <c r="P719" i="1"/>
  <c r="P539" i="1"/>
  <c r="P659" i="1"/>
  <c r="O536" i="1"/>
  <c r="O656" i="1"/>
  <c r="O776" i="1"/>
  <c r="O476" i="1"/>
  <c r="O596" i="1"/>
  <c r="O716" i="1"/>
  <c r="P471" i="1"/>
  <c r="P591" i="1"/>
  <c r="P711" i="1"/>
  <c r="P531" i="1"/>
  <c r="P651" i="1"/>
  <c r="O528" i="1"/>
  <c r="O648" i="1"/>
  <c r="O768" i="1"/>
  <c r="O468" i="1"/>
  <c r="O588" i="1"/>
  <c r="O708" i="1"/>
  <c r="P463" i="1"/>
  <c r="P583" i="1"/>
  <c r="P703" i="1"/>
  <c r="P523" i="1"/>
  <c r="P643" i="1"/>
  <c r="P763" i="1"/>
  <c r="P798" i="1"/>
  <c r="O513" i="1"/>
  <c r="O633" i="1"/>
  <c r="O753" i="1"/>
  <c r="O573" i="1"/>
  <c r="O693" i="1"/>
  <c r="O813" i="1"/>
  <c r="P568" i="1"/>
  <c r="P688" i="1"/>
  <c r="P508" i="1"/>
  <c r="P808" i="1"/>
  <c r="P748" i="1"/>
  <c r="P628" i="1"/>
  <c r="O505" i="1"/>
  <c r="O625" i="1"/>
  <c r="O745" i="1"/>
  <c r="O565" i="1"/>
  <c r="O685" i="1"/>
  <c r="O805" i="1"/>
  <c r="P560" i="1"/>
  <c r="P500" i="1"/>
  <c r="P620" i="1"/>
  <c r="P680" i="1"/>
  <c r="O497" i="1"/>
  <c r="O617" i="1"/>
  <c r="O737" i="1"/>
  <c r="O557" i="1"/>
  <c r="O677" i="1"/>
  <c r="O797" i="1"/>
  <c r="P552" i="1"/>
  <c r="P732" i="1"/>
  <c r="P612" i="1"/>
  <c r="P672" i="1"/>
  <c r="P492" i="1"/>
  <c r="P792" i="1"/>
  <c r="O489" i="1"/>
  <c r="O609" i="1"/>
  <c r="O729" i="1"/>
  <c r="O549" i="1"/>
  <c r="O669" i="1"/>
  <c r="O789" i="1"/>
  <c r="P544" i="1"/>
  <c r="P784" i="1"/>
  <c r="P724" i="1"/>
  <c r="P484" i="1"/>
  <c r="P664" i="1"/>
  <c r="P604" i="1"/>
  <c r="O481" i="1"/>
  <c r="O601" i="1"/>
  <c r="O721" i="1"/>
  <c r="O541" i="1"/>
  <c r="O661" i="1"/>
  <c r="O781" i="1"/>
  <c r="P536" i="1"/>
  <c r="P656" i="1"/>
  <c r="P476" i="1"/>
  <c r="P596" i="1"/>
  <c r="P776" i="1"/>
  <c r="P716" i="1"/>
  <c r="O473" i="1"/>
  <c r="O593" i="1"/>
  <c r="O713" i="1"/>
  <c r="O533" i="1"/>
  <c r="O653" i="1"/>
  <c r="O773" i="1"/>
  <c r="P528" i="1"/>
  <c r="P468" i="1"/>
  <c r="P588" i="1"/>
  <c r="P708" i="1"/>
  <c r="P648" i="1"/>
  <c r="P768" i="1"/>
  <c r="O465" i="1"/>
  <c r="O585" i="1"/>
  <c r="O705" i="1"/>
  <c r="O525" i="1"/>
  <c r="O645" i="1"/>
  <c r="O765" i="1"/>
  <c r="P779" i="1"/>
  <c r="AN36" i="7"/>
  <c r="AN37" i="7"/>
  <c r="AN39" i="7"/>
  <c r="AN40" i="7"/>
  <c r="AM41" i="7"/>
  <c r="AN44" i="7"/>
  <c r="AN66" i="7"/>
  <c r="AM70" i="7"/>
  <c r="P513" i="1"/>
  <c r="P633" i="1"/>
  <c r="P753" i="1"/>
  <c r="P693" i="1"/>
  <c r="P573" i="1"/>
  <c r="P813" i="1"/>
  <c r="O570" i="1"/>
  <c r="O690" i="1"/>
  <c r="O810" i="1"/>
  <c r="O510" i="1"/>
  <c r="O750" i="1"/>
  <c r="O630" i="1"/>
  <c r="P505" i="1"/>
  <c r="P625" i="1"/>
  <c r="P805" i="1"/>
  <c r="P745" i="1"/>
  <c r="P565" i="1"/>
  <c r="P685" i="1"/>
  <c r="O562" i="1"/>
  <c r="O682" i="1"/>
  <c r="O802" i="1"/>
  <c r="O502" i="1"/>
  <c r="O742" i="1"/>
  <c r="O622" i="1"/>
  <c r="P497" i="1"/>
  <c r="P617" i="1"/>
  <c r="P557" i="1"/>
  <c r="P677" i="1"/>
  <c r="P797" i="1"/>
  <c r="P737" i="1"/>
  <c r="O554" i="1"/>
  <c r="O674" i="1"/>
  <c r="O794" i="1"/>
  <c r="O494" i="1"/>
  <c r="O614" i="1"/>
  <c r="O734" i="1"/>
  <c r="P489" i="1"/>
  <c r="P609" i="1"/>
  <c r="P549" i="1"/>
  <c r="P789" i="1"/>
  <c r="P729" i="1"/>
  <c r="P669" i="1"/>
  <c r="O546" i="1"/>
  <c r="O666" i="1"/>
  <c r="O786" i="1"/>
  <c r="O486" i="1"/>
  <c r="O606" i="1"/>
  <c r="O726" i="1"/>
  <c r="P481" i="1"/>
  <c r="P601" i="1"/>
  <c r="P721" i="1"/>
  <c r="P541" i="1"/>
  <c r="P661" i="1"/>
  <c r="P781" i="1"/>
  <c r="O538" i="1"/>
  <c r="O658" i="1"/>
  <c r="O778" i="1"/>
  <c r="O478" i="1"/>
  <c r="O598" i="1"/>
  <c r="O718" i="1"/>
  <c r="P473" i="1"/>
  <c r="P593" i="1"/>
  <c r="P713" i="1"/>
  <c r="P773" i="1"/>
  <c r="P533" i="1"/>
  <c r="P653" i="1"/>
  <c r="O530" i="1"/>
  <c r="O650" i="1"/>
  <c r="O770" i="1"/>
  <c r="O470" i="1"/>
  <c r="O710" i="1"/>
  <c r="O590" i="1"/>
  <c r="P465" i="1"/>
  <c r="P585" i="1"/>
  <c r="P705" i="1"/>
  <c r="P525" i="1"/>
  <c r="P645" i="1"/>
  <c r="P765" i="1"/>
  <c r="O522" i="1"/>
  <c r="O642" i="1"/>
  <c r="O762" i="1"/>
  <c r="O462" i="1"/>
  <c r="O582" i="1"/>
  <c r="O702" i="1"/>
  <c r="P771" i="1"/>
  <c r="P570" i="1"/>
  <c r="P690" i="1"/>
  <c r="P810" i="1"/>
  <c r="P630" i="1"/>
  <c r="P510" i="1"/>
  <c r="P750" i="1"/>
  <c r="O567" i="1"/>
  <c r="O687" i="1"/>
  <c r="O807" i="1"/>
  <c r="O507" i="1"/>
  <c r="O627" i="1"/>
  <c r="O747" i="1"/>
  <c r="P562" i="1"/>
  <c r="P682" i="1"/>
  <c r="P802" i="1"/>
  <c r="P742" i="1"/>
  <c r="P502" i="1"/>
  <c r="P622" i="1"/>
  <c r="O559" i="1"/>
  <c r="O679" i="1"/>
  <c r="O799" i="1"/>
  <c r="O499" i="1"/>
  <c r="O619" i="1"/>
  <c r="O739" i="1"/>
  <c r="P554" i="1"/>
  <c r="P674" i="1"/>
  <c r="P794" i="1"/>
  <c r="P734" i="1"/>
  <c r="P614" i="1"/>
  <c r="P494" i="1"/>
  <c r="O551" i="1"/>
  <c r="O671" i="1"/>
  <c r="O791" i="1"/>
  <c r="O491" i="1"/>
  <c r="O611" i="1"/>
  <c r="O731" i="1"/>
  <c r="P546" i="1"/>
  <c r="P666" i="1"/>
  <c r="P786" i="1"/>
  <c r="P606" i="1"/>
  <c r="P726" i="1"/>
  <c r="P486" i="1"/>
  <c r="O543" i="1"/>
  <c r="O663" i="1"/>
  <c r="O783" i="1"/>
  <c r="O483" i="1"/>
  <c r="O603" i="1"/>
  <c r="O723" i="1"/>
  <c r="P538" i="1"/>
  <c r="P658" i="1"/>
  <c r="P778" i="1"/>
  <c r="P478" i="1"/>
  <c r="P598" i="1"/>
  <c r="P718" i="1"/>
  <c r="O535" i="1"/>
  <c r="O655" i="1"/>
  <c r="O775" i="1"/>
  <c r="O475" i="1"/>
  <c r="O595" i="1"/>
  <c r="O715" i="1"/>
  <c r="P530" i="1"/>
  <c r="P650" i="1"/>
  <c r="P770" i="1"/>
  <c r="P470" i="1"/>
  <c r="P590" i="1"/>
  <c r="P710" i="1"/>
  <c r="O527" i="1"/>
  <c r="O647" i="1"/>
  <c r="O767" i="1"/>
  <c r="O467" i="1"/>
  <c r="O587" i="1"/>
  <c r="O707" i="1"/>
  <c r="P522" i="1"/>
  <c r="P642" i="1"/>
  <c r="P762" i="1"/>
  <c r="P462" i="1"/>
  <c r="P702" i="1"/>
  <c r="P740" i="1"/>
  <c r="AB32" i="7"/>
  <c r="AA33" i="7"/>
  <c r="AA34" i="7"/>
  <c r="AA35" i="7"/>
  <c r="O512" i="1"/>
  <c r="O632" i="1"/>
  <c r="O752" i="1"/>
  <c r="O572" i="1"/>
  <c r="O692" i="1"/>
  <c r="O812" i="1"/>
  <c r="P567" i="1"/>
  <c r="P687" i="1"/>
  <c r="P807" i="1"/>
  <c r="P507" i="1"/>
  <c r="P627" i="1"/>
  <c r="P747" i="1"/>
  <c r="O504" i="1"/>
  <c r="O624" i="1"/>
  <c r="O744" i="1"/>
  <c r="O564" i="1"/>
  <c r="O684" i="1"/>
  <c r="O804" i="1"/>
  <c r="P559" i="1"/>
  <c r="P679" i="1"/>
  <c r="P799" i="1"/>
  <c r="P499" i="1"/>
  <c r="P619" i="1"/>
  <c r="P739" i="1"/>
  <c r="O496" i="1"/>
  <c r="O616" i="1"/>
  <c r="O736" i="1"/>
  <c r="O556" i="1"/>
  <c r="O676" i="1"/>
  <c r="O796" i="1"/>
  <c r="P551" i="1"/>
  <c r="P671" i="1"/>
  <c r="P791" i="1"/>
  <c r="P491" i="1"/>
  <c r="P611" i="1"/>
  <c r="P731" i="1"/>
  <c r="O488" i="1"/>
  <c r="O608" i="1"/>
  <c r="O728" i="1"/>
  <c r="O548" i="1"/>
  <c r="O668" i="1"/>
  <c r="O788" i="1"/>
  <c r="P543" i="1"/>
  <c r="P663" i="1"/>
  <c r="P783" i="1"/>
  <c r="P483" i="1"/>
  <c r="P603" i="1"/>
  <c r="P723" i="1"/>
  <c r="O480" i="1"/>
  <c r="O600" i="1"/>
  <c r="O720" i="1"/>
  <c r="O540" i="1"/>
  <c r="O660" i="1"/>
  <c r="O780" i="1"/>
  <c r="P535" i="1"/>
  <c r="P655" i="1"/>
  <c r="P775" i="1"/>
  <c r="P475" i="1"/>
  <c r="P595" i="1"/>
  <c r="P715" i="1"/>
  <c r="O472" i="1"/>
  <c r="O592" i="1"/>
  <c r="O712" i="1"/>
  <c r="O532" i="1"/>
  <c r="O652" i="1"/>
  <c r="O772" i="1"/>
  <c r="P527" i="1"/>
  <c r="P647" i="1"/>
  <c r="P767" i="1"/>
  <c r="P467" i="1"/>
  <c r="P587" i="1"/>
  <c r="P707" i="1"/>
  <c r="O464" i="1"/>
  <c r="O584" i="1"/>
  <c r="O704" i="1"/>
  <c r="O524" i="1"/>
  <c r="O644" i="1"/>
  <c r="O764" i="1"/>
  <c r="P684" i="1"/>
  <c r="P121" i="1"/>
  <c r="Q121" i="1" s="1"/>
  <c r="O160" i="1"/>
  <c r="R160" i="1" s="1"/>
  <c r="P274" i="1"/>
  <c r="Q274" i="1" s="1"/>
  <c r="O298" i="1"/>
  <c r="Q298" i="1" s="1"/>
  <c r="P414" i="1"/>
  <c r="R414" i="1" s="1"/>
  <c r="P393" i="1"/>
  <c r="R393" i="1" s="1"/>
  <c r="P369" i="1"/>
  <c r="R369" i="1" s="1"/>
  <c r="P346" i="1"/>
  <c r="R346" i="1" s="1"/>
  <c r="O447" i="1"/>
  <c r="Q447" i="1" s="1"/>
  <c r="O358" i="1"/>
  <c r="Q358" i="1" s="1"/>
  <c r="O342" i="1"/>
  <c r="R342" i="1" s="1"/>
  <c r="P169" i="1"/>
  <c r="R169" i="1" s="1"/>
  <c r="P290" i="1"/>
  <c r="Q290" i="1" s="1"/>
  <c r="P328" i="1"/>
  <c r="Q328" i="1" s="1"/>
  <c r="P434" i="1"/>
  <c r="R434" i="1" s="1"/>
  <c r="P378" i="1"/>
  <c r="R378" i="1" s="1"/>
  <c r="P345" i="1"/>
  <c r="R345" i="1" s="1"/>
  <c r="O431" i="1"/>
  <c r="Q431" i="1" s="1"/>
  <c r="O415" i="1"/>
  <c r="Q415" i="1" s="1"/>
  <c r="O142" i="1"/>
  <c r="R142" i="1" s="1"/>
  <c r="P306" i="1"/>
  <c r="Q306" i="1" s="1"/>
  <c r="P442" i="1"/>
  <c r="R442" i="1" s="1"/>
  <c r="P410" i="1"/>
  <c r="R410" i="1" s="1"/>
  <c r="P343" i="1"/>
  <c r="R343" i="1" s="1"/>
  <c r="P282" i="1"/>
  <c r="Q282" i="1" s="1"/>
  <c r="P409" i="1"/>
  <c r="R409" i="1" s="1"/>
  <c r="P386" i="1"/>
  <c r="R386" i="1" s="1"/>
  <c r="P375" i="1"/>
  <c r="Q375" i="1" s="1"/>
  <c r="P330" i="1"/>
  <c r="R330" i="1" s="1"/>
  <c r="O335" i="1"/>
  <c r="R335" i="1" s="1"/>
  <c r="P322" i="1"/>
  <c r="Q322" i="1" s="1"/>
  <c r="P439" i="1"/>
  <c r="Q439" i="1" s="1"/>
  <c r="P407" i="1"/>
  <c r="R407" i="1" s="1"/>
  <c r="O391" i="1"/>
  <c r="Q391" i="1" s="1"/>
  <c r="P111" i="1"/>
  <c r="R111" i="1" s="1"/>
  <c r="P449" i="1"/>
  <c r="R449" i="1" s="1"/>
  <c r="P394" i="1"/>
  <c r="R394" i="1" s="1"/>
  <c r="P370" i="1"/>
  <c r="R370" i="1" s="1"/>
  <c r="P338" i="1"/>
  <c r="R338" i="1" s="1"/>
  <c r="O390" i="1"/>
  <c r="Q390" i="1" s="1"/>
  <c r="O359" i="1"/>
  <c r="Q359" i="1" s="1"/>
  <c r="P92" i="1"/>
  <c r="Q92" i="1" s="1"/>
  <c r="P181" i="1"/>
  <c r="O44" i="1"/>
  <c r="Q44" i="1" s="1"/>
  <c r="O228" i="1"/>
  <c r="O220" i="1"/>
  <c r="P309" i="1"/>
  <c r="R309" i="1" s="1"/>
  <c r="P292" i="1"/>
  <c r="Q292" i="1" s="1"/>
  <c r="O300" i="1"/>
  <c r="R300" i="1" s="1"/>
  <c r="P450" i="1"/>
  <c r="R450" i="1" s="1"/>
  <c r="P350" i="1"/>
  <c r="R350" i="1" s="1"/>
  <c r="O446" i="1"/>
  <c r="R446" i="1" s="1"/>
  <c r="O436" i="1"/>
  <c r="R436" i="1" s="1"/>
  <c r="O382" i="1"/>
  <c r="R382" i="1" s="1"/>
  <c r="O372" i="1"/>
  <c r="R372" i="1" s="1"/>
  <c r="O201" i="1"/>
  <c r="P244" i="1"/>
  <c r="P117" i="1"/>
  <c r="Q117" i="1" s="1"/>
  <c r="O155" i="1"/>
  <c r="Q155" i="1" s="1"/>
  <c r="O166" i="1"/>
  <c r="R166" i="1" s="1"/>
  <c r="P454" i="1"/>
  <c r="Q454" i="1" s="1"/>
  <c r="O129" i="1"/>
  <c r="R129" i="1" s="1"/>
  <c r="O188" i="1"/>
  <c r="P418" i="1"/>
  <c r="R418" i="1" s="1"/>
  <c r="P426" i="1"/>
  <c r="R426" i="1" s="1"/>
  <c r="P362" i="1"/>
  <c r="Q362" i="1" s="1"/>
  <c r="AF23" i="7"/>
  <c r="P187" i="1"/>
  <c r="AN31" i="7"/>
  <c r="P62" i="1"/>
  <c r="P232" i="1"/>
  <c r="O236" i="1"/>
  <c r="P9" i="1"/>
  <c r="P21" i="1"/>
  <c r="O55" i="1"/>
  <c r="AB27" i="7"/>
  <c r="AA49" i="7"/>
  <c r="O225" i="1"/>
  <c r="O237" i="1"/>
  <c r="AE23" i="7"/>
  <c r="AE38" i="7"/>
  <c r="AF48" i="7"/>
  <c r="AF52" i="7"/>
  <c r="AF62" i="7"/>
  <c r="AF64" i="7"/>
  <c r="AF68" i="7"/>
  <c r="O18" i="1"/>
  <c r="P45" i="1"/>
  <c r="P179" i="1"/>
  <c r="O6" i="1"/>
  <c r="O30" i="1"/>
  <c r="O19" i="1"/>
  <c r="O42" i="1"/>
  <c r="AJ20" i="7"/>
  <c r="AJ27" i="7"/>
  <c r="AJ37" i="7"/>
  <c r="O230" i="1"/>
  <c r="AN32" i="7"/>
  <c r="AJ55" i="7"/>
  <c r="AJ65" i="7"/>
  <c r="AJ67" i="7"/>
  <c r="AE26" i="7"/>
  <c r="AF27" i="7"/>
  <c r="AE28" i="7"/>
  <c r="AA37" i="7"/>
  <c r="AM44" i="7"/>
  <c r="AN52" i="7"/>
  <c r="AN60" i="7"/>
  <c r="AN62" i="7"/>
  <c r="O4" i="1"/>
  <c r="AA43" i="7"/>
  <c r="AA61" i="7"/>
  <c r="AB69" i="7"/>
  <c r="AA9" i="7"/>
  <c r="AB10" i="7"/>
  <c r="AA13" i="7"/>
  <c r="AB14" i="7"/>
  <c r="AA17" i="7"/>
  <c r="AB18" i="7"/>
  <c r="AJ24" i="7"/>
  <c r="AI31" i="7"/>
  <c r="AF37" i="7"/>
  <c r="AE8" i="7"/>
  <c r="AF11" i="7"/>
  <c r="AE12" i="7"/>
  <c r="AF15" i="7"/>
  <c r="AE16" i="7"/>
  <c r="AF19" i="7"/>
  <c r="AE20" i="7"/>
  <c r="AA21" i="7"/>
  <c r="AB22" i="7"/>
  <c r="AA23" i="7"/>
  <c r="AM23" i="7"/>
  <c r="AM24" i="7"/>
  <c r="AE43" i="7"/>
  <c r="AF70" i="7"/>
  <c r="P30" i="1"/>
  <c r="O326" i="1"/>
  <c r="R326" i="1" s="1"/>
  <c r="O284" i="1"/>
  <c r="Q284" i="1" s="1"/>
  <c r="O268" i="1"/>
  <c r="Q268" i="1" s="1"/>
  <c r="O104" i="1"/>
  <c r="R104" i="1" s="1"/>
  <c r="P140" i="1"/>
  <c r="Q140" i="1" s="1"/>
  <c r="O294" i="1"/>
  <c r="R294" i="1" s="1"/>
  <c r="O451" i="1"/>
  <c r="O443" i="1"/>
  <c r="O435" i="1"/>
  <c r="O427" i="1"/>
  <c r="O419" i="1"/>
  <c r="O411" i="1"/>
  <c r="O403" i="1"/>
  <c r="O395" i="1"/>
  <c r="O387" i="1"/>
  <c r="O379" i="1"/>
  <c r="O371" i="1"/>
  <c r="O363" i="1"/>
  <c r="O355" i="1"/>
  <c r="O347" i="1"/>
  <c r="O339" i="1"/>
  <c r="O331" i="1"/>
  <c r="P137" i="1"/>
  <c r="Q137" i="1" s="1"/>
  <c r="P316" i="1"/>
  <c r="Q316" i="1" s="1"/>
  <c r="P236" i="1"/>
  <c r="P113" i="1"/>
  <c r="Q113" i="1" s="1"/>
  <c r="O120" i="1"/>
  <c r="R120" i="1" s="1"/>
  <c r="P87" i="1"/>
  <c r="R87" i="1" s="1"/>
  <c r="P132" i="1"/>
  <c r="Q132" i="1" s="1"/>
  <c r="P33" i="1"/>
  <c r="P264" i="1"/>
  <c r="Q264" i="1" s="1"/>
  <c r="O318" i="1"/>
  <c r="Q318" i="1" s="1"/>
  <c r="O286" i="1"/>
  <c r="Q286" i="1" s="1"/>
  <c r="P75" i="1"/>
  <c r="R75" i="1" s="1"/>
  <c r="P258" i="1"/>
  <c r="Q258" i="1" s="1"/>
  <c r="P288" i="1"/>
  <c r="Q288" i="1" s="1"/>
  <c r="O296" i="1"/>
  <c r="Q296" i="1" s="1"/>
  <c r="O233" i="1"/>
  <c r="P312" i="1"/>
  <c r="Q312" i="1" s="1"/>
  <c r="P90" i="1"/>
  <c r="R90" i="1" s="1"/>
  <c r="O112" i="1"/>
  <c r="R112" i="1" s="1"/>
  <c r="O145" i="1"/>
  <c r="R145" i="1" s="1"/>
  <c r="O243" i="1"/>
  <c r="O302" i="1"/>
  <c r="Q302" i="1" s="1"/>
  <c r="O270" i="1"/>
  <c r="P49" i="1"/>
  <c r="P17" i="1"/>
  <c r="P320" i="1"/>
  <c r="Q320" i="1" s="1"/>
  <c r="O280" i="1"/>
  <c r="R280" i="1" s="1"/>
  <c r="P57" i="1"/>
  <c r="P126" i="1"/>
  <c r="R126" i="1" s="1"/>
  <c r="O257" i="1"/>
  <c r="R257" i="1" s="1"/>
  <c r="P228" i="1"/>
  <c r="O67" i="1"/>
  <c r="P220" i="1"/>
  <c r="O310" i="1"/>
  <c r="Q310" i="1" s="1"/>
  <c r="O278" i="1"/>
  <c r="Q278" i="1" s="1"/>
  <c r="P193" i="1"/>
  <c r="O212" i="1"/>
  <c r="O84" i="1"/>
  <c r="P225" i="1"/>
  <c r="O222" i="1"/>
  <c r="P67" i="1"/>
  <c r="O198" i="1"/>
  <c r="R198" i="1" s="1"/>
  <c r="O209" i="1"/>
  <c r="AB11" i="7"/>
  <c r="AB15" i="7"/>
  <c r="AB19" i="7"/>
  <c r="AI25" i="7"/>
  <c r="AJ26" i="7"/>
  <c r="AF31" i="7"/>
  <c r="AE32" i="7"/>
  <c r="AE34" i="7"/>
  <c r="AA39" i="7"/>
  <c r="AJ47" i="7"/>
  <c r="AB49" i="7"/>
  <c r="AA51" i="7"/>
  <c r="AB53" i="7"/>
  <c r="AB59" i="7"/>
  <c r="P79" i="1"/>
  <c r="AN38" i="7"/>
  <c r="AN70" i="7"/>
  <c r="P43" i="1"/>
  <c r="P31" i="1"/>
  <c r="P55" i="1"/>
  <c r="O210" i="1"/>
  <c r="P246" i="1"/>
  <c r="P254" i="1"/>
  <c r="AF10" i="7"/>
  <c r="AF14" i="7"/>
  <c r="AF18" i="7"/>
  <c r="AJ28" i="7"/>
  <c r="AB41" i="7"/>
  <c r="AF56" i="7"/>
  <c r="AE60" i="7"/>
  <c r="P201" i="1"/>
  <c r="P28" i="1"/>
  <c r="P182" i="1"/>
  <c r="O186" i="1"/>
  <c r="O239" i="1"/>
  <c r="AI9" i="7"/>
  <c r="AJ10" i="7"/>
  <c r="AI11" i="7"/>
  <c r="AI13" i="7"/>
  <c r="AJ14" i="7"/>
  <c r="AI15" i="7"/>
  <c r="AI17" i="7"/>
  <c r="AJ18" i="7"/>
  <c r="AI19" i="7"/>
  <c r="AF21" i="7"/>
  <c r="AE22" i="7"/>
  <c r="AN24" i="7"/>
  <c r="AM28" i="7"/>
  <c r="AN29" i="7"/>
  <c r="AM30" i="7"/>
  <c r="AM31" i="7"/>
  <c r="AI36" i="7"/>
  <c r="AI37" i="7"/>
  <c r="AF39" i="7"/>
  <c r="AF40" i="7"/>
  <c r="AF41" i="7"/>
  <c r="AN46" i="7"/>
  <c r="AI51" i="7"/>
  <c r="AI59" i="7"/>
  <c r="AJ63" i="7"/>
  <c r="O64" i="1"/>
  <c r="P24" i="1"/>
  <c r="P76" i="1"/>
  <c r="P7" i="1"/>
  <c r="O52" i="1"/>
  <c r="P222" i="1"/>
  <c r="AA25" i="7"/>
  <c r="AA26" i="7"/>
  <c r="AN35" i="7"/>
  <c r="AM36" i="7"/>
  <c r="AI39" i="7"/>
  <c r="AA45" i="7"/>
  <c r="P177" i="1"/>
  <c r="O234" i="1"/>
  <c r="P40" i="1"/>
  <c r="P84" i="1"/>
  <c r="P48" i="1"/>
  <c r="P52" i="1"/>
  <c r="O69" i="1"/>
  <c r="P19" i="1"/>
  <c r="P176" i="1"/>
  <c r="O215" i="1"/>
  <c r="P230" i="1"/>
  <c r="AM8" i="7"/>
  <c r="AN9" i="7"/>
  <c r="AM10" i="7"/>
  <c r="AM12" i="7"/>
  <c r="AN13" i="7"/>
  <c r="AM14" i="7"/>
  <c r="AM16" i="7"/>
  <c r="AN17" i="7"/>
  <c r="AM18" i="7"/>
  <c r="AE24" i="7"/>
  <c r="AA29" i="7"/>
  <c r="AB30" i="7"/>
  <c r="AA31" i="7"/>
  <c r="AI41" i="7"/>
  <c r="AN50" i="7"/>
  <c r="AM54" i="7"/>
  <c r="AN58" i="7"/>
  <c r="AB8" i="7"/>
  <c r="AB12" i="7"/>
  <c r="AB16" i="7"/>
  <c r="AM20" i="7"/>
  <c r="AN21" i="7"/>
  <c r="AM22" i="7"/>
  <c r="AI23" i="7"/>
  <c r="AA27" i="7"/>
  <c r="AN27" i="7"/>
  <c r="AI28" i="7"/>
  <c r="AE31" i="7"/>
  <c r="AM38" i="7"/>
  <c r="AE40" i="7"/>
  <c r="AA41" i="7"/>
  <c r="AF43" i="7"/>
  <c r="AM46" i="7"/>
  <c r="AB51" i="7"/>
  <c r="AA53" i="7"/>
  <c r="AI55" i="7"/>
  <c r="AF60" i="7"/>
  <c r="AM62" i="7"/>
  <c r="AI67" i="7"/>
  <c r="AB71" i="7"/>
  <c r="P253" i="1"/>
  <c r="AJ9" i="7"/>
  <c r="AN16" i="7"/>
  <c r="AB26" i="7"/>
  <c r="AB37" i="7"/>
  <c r="AJ41" i="7"/>
  <c r="AB61" i="7"/>
  <c r="AI42" i="7"/>
  <c r="O250" i="1"/>
  <c r="AF32" i="7"/>
  <c r="AB34" i="7"/>
  <c r="AJ39" i="7"/>
  <c r="AB45" i="7"/>
  <c r="AJ49" i="7"/>
  <c r="AJ59" i="7"/>
  <c r="P23" i="1"/>
  <c r="AN8" i="7"/>
  <c r="AN12" i="7"/>
  <c r="AJ17" i="7"/>
  <c r="AF24" i="7"/>
  <c r="AJ35" i="7"/>
  <c r="O178" i="1"/>
  <c r="AF44" i="7"/>
  <c r="P70" i="1"/>
  <c r="AF8" i="7"/>
  <c r="AB9" i="7"/>
  <c r="AF12" i="7"/>
  <c r="AB13" i="7"/>
  <c r="AF16" i="7"/>
  <c r="AB17" i="7"/>
  <c r="AN23" i="7"/>
  <c r="AB35" i="7"/>
  <c r="AN41" i="7"/>
  <c r="AE62" i="7"/>
  <c r="AJ71" i="7"/>
  <c r="P39" i="1"/>
  <c r="Q39" i="1" s="1"/>
  <c r="P221" i="1"/>
  <c r="AN54" i="7"/>
  <c r="P14" i="1"/>
  <c r="P47" i="1"/>
  <c r="P82" i="1"/>
  <c r="P185" i="1"/>
  <c r="P192" i="1"/>
  <c r="P209" i="1"/>
  <c r="P3" i="1"/>
  <c r="P11" i="1"/>
  <c r="P37" i="1"/>
  <c r="P71" i="1"/>
  <c r="P233" i="1"/>
  <c r="P240" i="1"/>
  <c r="AJ8" i="7"/>
  <c r="AF9" i="7"/>
  <c r="AN10" i="7"/>
  <c r="AJ11" i="7"/>
  <c r="AJ12" i="7"/>
  <c r="AF13" i="7"/>
  <c r="AN14" i="7"/>
  <c r="AJ15" i="7"/>
  <c r="AJ16" i="7"/>
  <c r="AF17" i="7"/>
  <c r="AN18" i="7"/>
  <c r="AJ19" i="7"/>
  <c r="AB24" i="7"/>
  <c r="AI27" i="7"/>
  <c r="AI33" i="7"/>
  <c r="AF35" i="7"/>
  <c r="AF38" i="7"/>
  <c r="AB39" i="7"/>
  <c r="AM40" i="7"/>
  <c r="AE41" i="7"/>
  <c r="AB42" i="7"/>
  <c r="AB43" i="7"/>
  <c r="AN43" i="7"/>
  <c r="AF46" i="7"/>
  <c r="AE48" i="7"/>
  <c r="AJ51" i="7"/>
  <c r="AB57" i="7"/>
  <c r="AE64" i="7"/>
  <c r="AA65" i="7"/>
  <c r="AB67" i="7"/>
  <c r="AA69" i="7"/>
  <c r="P59" i="1"/>
  <c r="AJ13" i="7"/>
  <c r="P27" i="1"/>
  <c r="O74" i="1"/>
  <c r="P15" i="1"/>
  <c r="O22" i="1"/>
  <c r="P35" i="1"/>
  <c r="P172" i="1"/>
  <c r="P196" i="1"/>
  <c r="O202" i="1"/>
  <c r="O213" i="1"/>
  <c r="P217" i="1"/>
  <c r="O223" i="1"/>
  <c r="AE10" i="7"/>
  <c r="AA11" i="7"/>
  <c r="AN11" i="7"/>
  <c r="AE14" i="7"/>
  <c r="AA15" i="7"/>
  <c r="AN15" i="7"/>
  <c r="AE18" i="7"/>
  <c r="AA19" i="7"/>
  <c r="AN19" i="7"/>
  <c r="AF29" i="7"/>
  <c r="AE30" i="7"/>
  <c r="AM32" i="7"/>
  <c r="AJ34" i="7"/>
  <c r="AE36" i="7"/>
  <c r="AE39" i="7"/>
  <c r="AB40" i="7"/>
  <c r="AE56" i="7"/>
  <c r="X52" i="7"/>
  <c r="W52" i="7"/>
  <c r="X55" i="7"/>
  <c r="W55" i="7"/>
  <c r="X9" i="7"/>
  <c r="W9" i="7"/>
  <c r="X11" i="7"/>
  <c r="W11" i="7"/>
  <c r="X13" i="7"/>
  <c r="W13" i="7"/>
  <c r="X15" i="7"/>
  <c r="W15" i="7"/>
  <c r="X17" i="7"/>
  <c r="W17" i="7"/>
  <c r="X19" i="7"/>
  <c r="W19" i="7"/>
  <c r="W24" i="7"/>
  <c r="X24" i="7"/>
  <c r="X25" i="7"/>
  <c r="W25" i="7"/>
  <c r="W32" i="7"/>
  <c r="X32" i="7"/>
  <c r="X33" i="7"/>
  <c r="W33" i="7"/>
  <c r="X54" i="7"/>
  <c r="W54" i="7"/>
  <c r="X62" i="7"/>
  <c r="W62" i="7"/>
  <c r="X44" i="7"/>
  <c r="W44" i="7"/>
  <c r="X45" i="7"/>
  <c r="W45" i="7"/>
  <c r="W26" i="7"/>
  <c r="X26" i="7"/>
  <c r="X27" i="7"/>
  <c r="W27" i="7"/>
  <c r="W34" i="7"/>
  <c r="X34" i="7"/>
  <c r="X35" i="7"/>
  <c r="W35" i="7"/>
  <c r="X60" i="7"/>
  <c r="W60" i="7"/>
  <c r="X69" i="7"/>
  <c r="W69" i="7"/>
  <c r="X71" i="7"/>
  <c r="W71" i="7"/>
  <c r="W8" i="7"/>
  <c r="X8" i="7"/>
  <c r="W10" i="7"/>
  <c r="X10" i="7"/>
  <c r="W12" i="7"/>
  <c r="X12" i="7"/>
  <c r="W14" i="7"/>
  <c r="X14" i="7"/>
  <c r="W16" i="7"/>
  <c r="X16" i="7"/>
  <c r="W18" i="7"/>
  <c r="X18" i="7"/>
  <c r="W20" i="7"/>
  <c r="X20" i="7"/>
  <c r="W21" i="7"/>
  <c r="X21" i="7"/>
  <c r="W28" i="7"/>
  <c r="X28" i="7"/>
  <c r="W29" i="7"/>
  <c r="X29" i="7"/>
  <c r="W36" i="7"/>
  <c r="X36" i="7"/>
  <c r="W37" i="7"/>
  <c r="X37" i="7"/>
  <c r="X47" i="7"/>
  <c r="W47" i="7"/>
  <c r="X70" i="7"/>
  <c r="W70" i="7"/>
  <c r="X39" i="7"/>
  <c r="W39" i="7"/>
  <c r="X46" i="7"/>
  <c r="W46" i="7"/>
  <c r="X53" i="7"/>
  <c r="W53" i="7"/>
  <c r="W22" i="7"/>
  <c r="X22" i="7"/>
  <c r="X23" i="7"/>
  <c r="W23" i="7"/>
  <c r="W30" i="7"/>
  <c r="X30" i="7"/>
  <c r="X31" i="7"/>
  <c r="W31" i="7"/>
  <c r="X41" i="7"/>
  <c r="W41" i="7"/>
  <c r="X61" i="7"/>
  <c r="W61" i="7"/>
  <c r="X63" i="7"/>
  <c r="W63" i="7"/>
  <c r="X68" i="7"/>
  <c r="W68" i="7"/>
  <c r="W38" i="7"/>
  <c r="X38" i="7"/>
  <c r="W40" i="7"/>
  <c r="X40" i="7"/>
  <c r="W42" i="7"/>
  <c r="X42" i="7"/>
  <c r="W50" i="7"/>
  <c r="X50" i="7"/>
  <c r="X51" i="7"/>
  <c r="W51" i="7"/>
  <c r="W58" i="7"/>
  <c r="X58" i="7"/>
  <c r="X59" i="7"/>
  <c r="W59" i="7"/>
  <c r="W66" i="7"/>
  <c r="X66" i="7"/>
  <c r="X67" i="7"/>
  <c r="W67" i="7"/>
  <c r="X43" i="7"/>
  <c r="W43" i="7"/>
  <c r="X48" i="7"/>
  <c r="W48" i="7"/>
  <c r="X49" i="7"/>
  <c r="W49" i="7"/>
  <c r="X56" i="7"/>
  <c r="W56" i="7"/>
  <c r="X57" i="7"/>
  <c r="W57" i="7"/>
  <c r="X64" i="7"/>
  <c r="W64" i="7"/>
  <c r="X65" i="7"/>
  <c r="W65" i="7"/>
  <c r="AB20" i="7"/>
  <c r="AA20" i="7"/>
  <c r="AN25" i="7"/>
  <c r="AM25" i="7"/>
  <c r="AM26" i="7"/>
  <c r="AN26" i="7"/>
  <c r="AF33" i="7"/>
  <c r="AE33" i="7"/>
  <c r="AJ46" i="7"/>
  <c r="AI46" i="7"/>
  <c r="AN65" i="7"/>
  <c r="AM65" i="7"/>
  <c r="O58" i="1"/>
  <c r="P29" i="1"/>
  <c r="AJ57" i="7"/>
  <c r="AI57" i="7"/>
  <c r="P61" i="1"/>
  <c r="O26" i="1"/>
  <c r="AB36" i="7"/>
  <c r="AA36" i="7"/>
  <c r="AN68" i="7"/>
  <c r="AM68" i="7"/>
  <c r="P41" i="1"/>
  <c r="P5" i="1"/>
  <c r="O172" i="1"/>
  <c r="AF25" i="7"/>
  <c r="AE25" i="7"/>
  <c r="AI29" i="7"/>
  <c r="AJ29" i="7"/>
  <c r="AJ40" i="7"/>
  <c r="AI40" i="7"/>
  <c r="AN49" i="7"/>
  <c r="AM49" i="7"/>
  <c r="AJ22" i="7"/>
  <c r="AI22" i="7"/>
  <c r="AF54" i="7"/>
  <c r="AE54" i="7"/>
  <c r="O180" i="1"/>
  <c r="O192" i="1"/>
  <c r="O38" i="1"/>
  <c r="O2" i="1"/>
  <c r="O14" i="1"/>
  <c r="AJ30" i="7"/>
  <c r="AI30" i="7"/>
  <c r="AF58" i="7"/>
  <c r="AE58" i="7"/>
  <c r="AF67" i="7"/>
  <c r="AE67" i="7"/>
  <c r="AI21" i="7"/>
  <c r="AJ21" i="7"/>
  <c r="AB38" i="7"/>
  <c r="AA38" i="7"/>
  <c r="P25" i="1"/>
  <c r="O82" i="1"/>
  <c r="O10" i="1"/>
  <c r="O196" i="1"/>
  <c r="P243" i="1"/>
  <c r="P183" i="1"/>
  <c r="AB28" i="7"/>
  <c r="AA28" i="7"/>
  <c r="AN33" i="7"/>
  <c r="AM33" i="7"/>
  <c r="AM34" i="7"/>
  <c r="AN34" i="7"/>
  <c r="AJ38" i="7"/>
  <c r="AI38" i="7"/>
  <c r="AF45" i="7"/>
  <c r="AE45" i="7"/>
  <c r="AJ48" i="7"/>
  <c r="AI48" i="7"/>
  <c r="AF51" i="7"/>
  <c r="AE51" i="7"/>
  <c r="AN59" i="7"/>
  <c r="AM59" i="7"/>
  <c r="AB63" i="7"/>
  <c r="AA63" i="7"/>
  <c r="AJ69" i="7"/>
  <c r="AI69" i="7"/>
  <c r="O204" i="1"/>
  <c r="AN42" i="7"/>
  <c r="AM42" i="7"/>
  <c r="AE44" i="7"/>
  <c r="AJ45" i="7"/>
  <c r="AI45" i="7"/>
  <c r="AB55" i="7"/>
  <c r="AA55" i="7"/>
  <c r="AA59" i="7"/>
  <c r="AJ62" i="7"/>
  <c r="AI62" i="7"/>
  <c r="AJ64" i="7"/>
  <c r="AI64" i="7"/>
  <c r="P195" i="1"/>
  <c r="P211" i="1"/>
  <c r="O34" i="1"/>
  <c r="O50" i="1"/>
  <c r="O70" i="1"/>
  <c r="O189" i="1"/>
  <c r="P204" i="1"/>
  <c r="O244" i="1"/>
  <c r="AA8" i="7"/>
  <c r="AI8" i="7"/>
  <c r="AE9" i="7"/>
  <c r="AM9" i="7"/>
  <c r="AA10" i="7"/>
  <c r="AI10" i="7"/>
  <c r="AE11" i="7"/>
  <c r="AM11" i="7"/>
  <c r="AA12" i="7"/>
  <c r="AI12" i="7"/>
  <c r="AE13" i="7"/>
  <c r="AM13" i="7"/>
  <c r="AA14" i="7"/>
  <c r="AI14" i="7"/>
  <c r="AE15" i="7"/>
  <c r="AM15" i="7"/>
  <c r="AA16" i="7"/>
  <c r="AI16" i="7"/>
  <c r="AE17" i="7"/>
  <c r="AM17" i="7"/>
  <c r="AA18" i="7"/>
  <c r="AI18" i="7"/>
  <c r="AE19" i="7"/>
  <c r="AM19" i="7"/>
  <c r="AB21" i="7"/>
  <c r="AA22" i="7"/>
  <c r="AF26" i="7"/>
  <c r="AM27" i="7"/>
  <c r="AB29" i="7"/>
  <c r="AA30" i="7"/>
  <c r="AF34" i="7"/>
  <c r="AM35" i="7"/>
  <c r="AA40" i="7"/>
  <c r="AN48" i="7"/>
  <c r="AM48" i="7"/>
  <c r="AB50" i="7"/>
  <c r="AA50" i="7"/>
  <c r="AM50" i="7"/>
  <c r="AF53" i="7"/>
  <c r="AE53" i="7"/>
  <c r="AJ54" i="7"/>
  <c r="AI54" i="7"/>
  <c r="AA57" i="7"/>
  <c r="AN57" i="7"/>
  <c r="AM57" i="7"/>
  <c r="AF61" i="7"/>
  <c r="AE61" i="7"/>
  <c r="AB66" i="7"/>
  <c r="AA66" i="7"/>
  <c r="AM66" i="7"/>
  <c r="AI71" i="7"/>
  <c r="P252" i="1"/>
  <c r="AN20" i="7"/>
  <c r="AJ23" i="7"/>
  <c r="AI24" i="7"/>
  <c r="AE27" i="7"/>
  <c r="AN28" i="7"/>
  <c r="AJ31" i="7"/>
  <c r="AI32" i="7"/>
  <c r="AE35" i="7"/>
  <c r="AA42" i="7"/>
  <c r="AJ44" i="7"/>
  <c r="AI44" i="7"/>
  <c r="AB48" i="7"/>
  <c r="AA48" i="7"/>
  <c r="AM52" i="7"/>
  <c r="AJ56" i="7"/>
  <c r="AI56" i="7"/>
  <c r="AF59" i="7"/>
  <c r="AE59" i="7"/>
  <c r="AN64" i="7"/>
  <c r="AM64" i="7"/>
  <c r="AE68" i="7"/>
  <c r="AE70" i="7"/>
  <c r="P216" i="1"/>
  <c r="AF20" i="7"/>
  <c r="AM21" i="7"/>
  <c r="AB23" i="7"/>
  <c r="AA24" i="7"/>
  <c r="AF28" i="7"/>
  <c r="AM29" i="7"/>
  <c r="AB31" i="7"/>
  <c r="AA32" i="7"/>
  <c r="AF36" i="7"/>
  <c r="AM37" i="7"/>
  <c r="AF42" i="7"/>
  <c r="AE42" i="7"/>
  <c r="AI47" i="7"/>
  <c r="AF50" i="7"/>
  <c r="AE50" i="7"/>
  <c r="AJ53" i="7"/>
  <c r="AI53" i="7"/>
  <c r="AM60" i="7"/>
  <c r="AJ61" i="7"/>
  <c r="AI61" i="7"/>
  <c r="AB64" i="7"/>
  <c r="AA64" i="7"/>
  <c r="AF66" i="7"/>
  <c r="AE66" i="7"/>
  <c r="AN67" i="7"/>
  <c r="AM67" i="7"/>
  <c r="P235" i="1"/>
  <c r="AE21" i="7"/>
  <c r="AN22" i="7"/>
  <c r="AJ25" i="7"/>
  <c r="AI26" i="7"/>
  <c r="AE29" i="7"/>
  <c r="AN30" i="7"/>
  <c r="AJ33" i="7"/>
  <c r="AI34" i="7"/>
  <c r="AE37" i="7"/>
  <c r="AM39" i="7"/>
  <c r="AI43" i="7"/>
  <c r="AB44" i="7"/>
  <c r="AA44" i="7"/>
  <c r="AE46" i="7"/>
  <c r="AI49" i="7"/>
  <c r="AN51" i="7"/>
  <c r="AM51" i="7"/>
  <c r="AE52" i="7"/>
  <c r="AN56" i="7"/>
  <c r="AM56" i="7"/>
  <c r="AB58" i="7"/>
  <c r="AA58" i="7"/>
  <c r="AM58" i="7"/>
  <c r="AI65" i="7"/>
  <c r="AA67" i="7"/>
  <c r="AJ70" i="7"/>
  <c r="AI70" i="7"/>
  <c r="AF22" i="7"/>
  <c r="AB25" i="7"/>
  <c r="AF30" i="7"/>
  <c r="AB33" i="7"/>
  <c r="AJ42" i="7"/>
  <c r="AB47" i="7"/>
  <c r="AA47" i="7"/>
  <c r="AB56" i="7"/>
  <c r="AA56" i="7"/>
  <c r="AI63" i="7"/>
  <c r="AB65" i="7"/>
  <c r="AF69" i="7"/>
  <c r="AE69" i="7"/>
  <c r="AB46" i="7"/>
  <c r="AA46" i="7"/>
  <c r="AN47" i="7"/>
  <c r="AM47" i="7"/>
  <c r="AF49" i="7"/>
  <c r="AE49" i="7"/>
  <c r="AJ52" i="7"/>
  <c r="AI52" i="7"/>
  <c r="AB54" i="7"/>
  <c r="AA54" i="7"/>
  <c r="AN55" i="7"/>
  <c r="AM55" i="7"/>
  <c r="AF57" i="7"/>
  <c r="AE57" i="7"/>
  <c r="AJ60" i="7"/>
  <c r="AI60" i="7"/>
  <c r="AB62" i="7"/>
  <c r="AA62" i="7"/>
  <c r="AN63" i="7"/>
  <c r="AM63" i="7"/>
  <c r="AF65" i="7"/>
  <c r="AE65" i="7"/>
  <c r="AJ68" i="7"/>
  <c r="AI68" i="7"/>
  <c r="AB70" i="7"/>
  <c r="AA70" i="7"/>
  <c r="AA71" i="7"/>
  <c r="AN71" i="7"/>
  <c r="AM71" i="7"/>
  <c r="AM43" i="7"/>
  <c r="AN45" i="7"/>
  <c r="AM45" i="7"/>
  <c r="AF47" i="7"/>
  <c r="AE47" i="7"/>
  <c r="AJ50" i="7"/>
  <c r="AI50" i="7"/>
  <c r="AB52" i="7"/>
  <c r="AA52" i="7"/>
  <c r="AN53" i="7"/>
  <c r="AM53" i="7"/>
  <c r="AF55" i="7"/>
  <c r="AE55" i="7"/>
  <c r="AJ58" i="7"/>
  <c r="AI58" i="7"/>
  <c r="AB60" i="7"/>
  <c r="AA60" i="7"/>
  <c r="AN61" i="7"/>
  <c r="AM61" i="7"/>
  <c r="AF63" i="7"/>
  <c r="AE63" i="7"/>
  <c r="AJ66" i="7"/>
  <c r="AI66" i="7"/>
  <c r="AB68" i="7"/>
  <c r="AA68" i="7"/>
  <c r="AN69" i="7"/>
  <c r="AM69" i="7"/>
  <c r="AF71" i="7"/>
  <c r="AE71" i="7"/>
  <c r="O327" i="1"/>
  <c r="P327" i="1"/>
  <c r="O319" i="1"/>
  <c r="P319" i="1"/>
  <c r="O311" i="1"/>
  <c r="P311" i="1"/>
  <c r="O303" i="1"/>
  <c r="P303" i="1"/>
  <c r="O295" i="1"/>
  <c r="P295" i="1"/>
  <c r="O287" i="1"/>
  <c r="P287" i="1"/>
  <c r="O279" i="1"/>
  <c r="P279" i="1"/>
  <c r="O271" i="1"/>
  <c r="P271" i="1"/>
  <c r="O263" i="1"/>
  <c r="P263" i="1"/>
  <c r="O89" i="1"/>
  <c r="P251" i="1"/>
  <c r="O251" i="1"/>
  <c r="P53" i="1"/>
  <c r="O78" i="1"/>
  <c r="O107" i="1"/>
  <c r="R107" i="1" s="1"/>
  <c r="O150" i="1"/>
  <c r="Q150" i="1" s="1"/>
  <c r="P6" i="1"/>
  <c r="O36" i="1"/>
  <c r="O71" i="1"/>
  <c r="O76" i="1"/>
  <c r="P83" i="1"/>
  <c r="R83" i="1" s="1"/>
  <c r="P85" i="1"/>
  <c r="R85" i="1" s="1"/>
  <c r="P102" i="1"/>
  <c r="R102" i="1" s="1"/>
  <c r="O105" i="1"/>
  <c r="R105" i="1" s="1"/>
  <c r="P148" i="1"/>
  <c r="R148" i="1" s="1"/>
  <c r="P153" i="1"/>
  <c r="Q153" i="1" s="1"/>
  <c r="O177" i="1"/>
  <c r="O231" i="1"/>
  <c r="P231" i="1"/>
  <c r="P241" i="1"/>
  <c r="O241" i="1"/>
  <c r="P321" i="1"/>
  <c r="Q321" i="1" s="1"/>
  <c r="P289" i="1"/>
  <c r="Q289" i="1" s="1"/>
  <c r="O45" i="1"/>
  <c r="P170" i="1"/>
  <c r="Q170" i="1" s="1"/>
  <c r="P313" i="1"/>
  <c r="R313" i="1" s="1"/>
  <c r="P281" i="1"/>
  <c r="Q281" i="1" s="1"/>
  <c r="P173" i="1"/>
  <c r="P219" i="1"/>
  <c r="O219" i="1"/>
  <c r="O43" i="1"/>
  <c r="P10" i="1"/>
  <c r="P13" i="1"/>
  <c r="O21" i="1"/>
  <c r="P26" i="1"/>
  <c r="P34" i="1"/>
  <c r="O46" i="1"/>
  <c r="P46" i="1"/>
  <c r="O59" i="1"/>
  <c r="P69" i="1"/>
  <c r="O88" i="1"/>
  <c r="O94" i="1"/>
  <c r="R94" i="1" s="1"/>
  <c r="O97" i="1"/>
  <c r="R97" i="1" s="1"/>
  <c r="O108" i="1"/>
  <c r="P108" i="1"/>
  <c r="O124" i="1"/>
  <c r="Q124" i="1" s="1"/>
  <c r="P146" i="1"/>
  <c r="Q146" i="1" s="1"/>
  <c r="O156" i="1"/>
  <c r="Q156" i="1" s="1"/>
  <c r="O171" i="1"/>
  <c r="R171" i="1" s="1"/>
  <c r="P174" i="1"/>
  <c r="O174" i="1"/>
  <c r="P72" i="1"/>
  <c r="O72" i="1"/>
  <c r="P164" i="1"/>
  <c r="O164" i="1"/>
  <c r="P50" i="1"/>
  <c r="P58" i="1"/>
  <c r="O80" i="1"/>
  <c r="Q80" i="1" s="1"/>
  <c r="O91" i="1"/>
  <c r="O93" i="1"/>
  <c r="Q93" i="1" s="1"/>
  <c r="O158" i="1"/>
  <c r="O179" i="1"/>
  <c r="O194" i="1"/>
  <c r="P194" i="1"/>
  <c r="O15" i="1"/>
  <c r="O40" i="1"/>
  <c r="O48" i="1"/>
  <c r="P56" i="1"/>
  <c r="O56" i="1"/>
  <c r="P63" i="1"/>
  <c r="R63" i="1" s="1"/>
  <c r="O110" i="1"/>
  <c r="Q110" i="1" s="1"/>
  <c r="P161" i="1"/>
  <c r="O161" i="1"/>
  <c r="O197" i="1"/>
  <c r="P197" i="1"/>
  <c r="P206" i="1"/>
  <c r="O206" i="1"/>
  <c r="P18" i="1"/>
  <c r="O23" i="1"/>
  <c r="O31" i="1"/>
  <c r="P38" i="1"/>
  <c r="P51" i="1"/>
  <c r="O51" i="1"/>
  <c r="O66" i="1"/>
  <c r="O29" i="1"/>
  <c r="O41" i="1"/>
  <c r="P54" i="1"/>
  <c r="P74" i="1"/>
  <c r="O79" i="1"/>
  <c r="P100" i="1"/>
  <c r="Q100" i="1" s="1"/>
  <c r="P119" i="1"/>
  <c r="R119" i="1" s="1"/>
  <c r="O139" i="1"/>
  <c r="Q139" i="1" s="1"/>
  <c r="P141" i="1"/>
  <c r="Q141" i="1" s="1"/>
  <c r="O144" i="1"/>
  <c r="R144" i="1" s="1"/>
  <c r="O207" i="1"/>
  <c r="P207" i="1"/>
  <c r="P214" i="1"/>
  <c r="O214" i="1"/>
  <c r="O226" i="1"/>
  <c r="P226" i="1"/>
  <c r="O242" i="1"/>
  <c r="P242" i="1"/>
  <c r="O245" i="1"/>
  <c r="P245" i="1"/>
  <c r="P249" i="1"/>
  <c r="O249" i="1"/>
  <c r="P297" i="1"/>
  <c r="Q297" i="1" s="1"/>
  <c r="P265" i="1"/>
  <c r="Q265" i="1" s="1"/>
  <c r="O229" i="1"/>
  <c r="P229" i="1"/>
  <c r="O47" i="1"/>
  <c r="O60" i="1"/>
  <c r="O62" i="1"/>
  <c r="P77" i="1"/>
  <c r="O95" i="1"/>
  <c r="Q95" i="1" s="1"/>
  <c r="O98" i="1"/>
  <c r="P98" i="1"/>
  <c r="O109" i="1"/>
  <c r="R109" i="1" s="1"/>
  <c r="P122" i="1"/>
  <c r="R122" i="1" s="1"/>
  <c r="O125" i="1"/>
  <c r="R125" i="1" s="1"/>
  <c r="O128" i="1"/>
  <c r="R128" i="1" s="1"/>
  <c r="O131" i="1"/>
  <c r="Q131" i="1" s="1"/>
  <c r="O187" i="1"/>
  <c r="P208" i="1"/>
  <c r="O208" i="1"/>
  <c r="O218" i="1"/>
  <c r="P218" i="1"/>
  <c r="P305" i="1"/>
  <c r="Q305" i="1" s="1"/>
  <c r="P273" i="1"/>
  <c r="R273" i="1" s="1"/>
  <c r="O190" i="1"/>
  <c r="O238" i="1"/>
  <c r="O246" i="1"/>
  <c r="O252" i="1"/>
  <c r="P106" i="1"/>
  <c r="R106" i="1" s="1"/>
  <c r="O134" i="1"/>
  <c r="P149" i="1"/>
  <c r="Q149" i="1" s="1"/>
  <c r="P159" i="1"/>
  <c r="R159" i="1" s="1"/>
  <c r="O182" i="1"/>
  <c r="O203" i="1"/>
  <c r="P215" i="1"/>
  <c r="P73" i="1"/>
  <c r="O73" i="1"/>
  <c r="P12" i="1"/>
  <c r="O12" i="1"/>
  <c r="P96" i="1"/>
  <c r="O96" i="1"/>
  <c r="O138" i="1"/>
  <c r="P138" i="1"/>
  <c r="O143" i="1"/>
  <c r="P143" i="1"/>
  <c r="O167" i="1"/>
  <c r="P167" i="1"/>
  <c r="P16" i="1"/>
  <c r="O16" i="1"/>
  <c r="P65" i="1"/>
  <c r="O65" i="1"/>
  <c r="P103" i="1"/>
  <c r="O103" i="1"/>
  <c r="P116" i="1"/>
  <c r="O116" i="1"/>
  <c r="O3" i="1"/>
  <c r="P101" i="1"/>
  <c r="O101" i="1"/>
  <c r="P8" i="1"/>
  <c r="O7" i="1"/>
  <c r="O9" i="1"/>
  <c r="P81" i="1"/>
  <c r="O81" i="1"/>
  <c r="O133" i="1"/>
  <c r="P133" i="1"/>
  <c r="O5" i="1"/>
  <c r="P2" i="1"/>
  <c r="P99" i="1"/>
  <c r="O99" i="1"/>
  <c r="P4" i="1"/>
  <c r="O11" i="1"/>
  <c r="P86" i="1"/>
  <c r="O86" i="1"/>
  <c r="P163" i="1"/>
  <c r="O163" i="1"/>
  <c r="O20" i="1"/>
  <c r="O24" i="1"/>
  <c r="O28" i="1"/>
  <c r="O32" i="1"/>
  <c r="P147" i="1"/>
  <c r="O147" i="1"/>
  <c r="O151" i="1"/>
  <c r="P151" i="1"/>
  <c r="O115" i="1"/>
  <c r="P135" i="1"/>
  <c r="R135" i="1" s="1"/>
  <c r="O157" i="1"/>
  <c r="P157" i="1"/>
  <c r="P168" i="1"/>
  <c r="O168" i="1"/>
  <c r="O191" i="1"/>
  <c r="P191" i="1"/>
  <c r="P114" i="1"/>
  <c r="Q114" i="1" s="1"/>
  <c r="O118" i="1"/>
  <c r="O68" i="1"/>
  <c r="O123" i="1"/>
  <c r="P127" i="1"/>
  <c r="R127" i="1" s="1"/>
  <c r="O130" i="1"/>
  <c r="P152" i="1"/>
  <c r="O152" i="1"/>
  <c r="P136" i="1"/>
  <c r="O136" i="1"/>
  <c r="O154" i="1"/>
  <c r="P154" i="1"/>
  <c r="P175" i="1"/>
  <c r="P186" i="1"/>
  <c r="P189" i="1"/>
  <c r="O200" i="1"/>
  <c r="O211" i="1"/>
  <c r="P239" i="1"/>
  <c r="P247" i="1"/>
  <c r="O247" i="1"/>
  <c r="P255" i="1"/>
  <c r="O255" i="1"/>
  <c r="P202" i="1"/>
  <c r="P205" i="1"/>
  <c r="O216" i="1"/>
  <c r="O227" i="1"/>
  <c r="P199" i="1"/>
  <c r="P210" i="1"/>
  <c r="P213" i="1"/>
  <c r="O224" i="1"/>
  <c r="O235" i="1"/>
  <c r="O256" i="1"/>
  <c r="O232" i="1"/>
  <c r="P162" i="1"/>
  <c r="Q162" i="1" s="1"/>
  <c r="P165" i="1"/>
  <c r="Q165" i="1" s="1"/>
  <c r="O176" i="1"/>
  <c r="O240" i="1"/>
  <c r="O248" i="1"/>
  <c r="P250" i="1"/>
  <c r="O184" i="1"/>
  <c r="O195" i="1"/>
  <c r="P223" i="1"/>
  <c r="P234" i="1"/>
  <c r="P237" i="1"/>
  <c r="O254" i="1"/>
  <c r="O253" i="1"/>
  <c r="O259" i="1"/>
  <c r="P260" i="1"/>
  <c r="Q260" i="1" s="1"/>
  <c r="S3023" i="1" l="1"/>
  <c r="S2447" i="1"/>
  <c r="Q3039" i="1"/>
  <c r="S2839" i="1"/>
  <c r="Q2353" i="1"/>
  <c r="Q2449" i="1"/>
  <c r="S2639" i="1"/>
  <c r="Q2232" i="1"/>
  <c r="S2551" i="1"/>
  <c r="S2626" i="1"/>
  <c r="Q2599" i="1"/>
  <c r="R2852" i="1"/>
  <c r="S2852" i="1" s="1"/>
  <c r="R2430" i="1"/>
  <c r="S2430" i="1" s="1"/>
  <c r="R2335" i="1"/>
  <c r="S2335" i="1" s="1"/>
  <c r="R3007" i="1"/>
  <c r="S3007" i="1" s="1"/>
  <c r="R2729" i="1"/>
  <c r="S2522" i="1"/>
  <c r="Q2748" i="1"/>
  <c r="Q2932" i="1"/>
  <c r="S2932" i="1" s="1"/>
  <c r="Q2189" i="1"/>
  <c r="R2405" i="1"/>
  <c r="Q2402" i="1"/>
  <c r="S2570" i="1"/>
  <c r="S2515" i="1"/>
  <c r="S2899" i="1"/>
  <c r="R2824" i="1"/>
  <c r="Q3053" i="1"/>
  <c r="Q2883" i="1"/>
  <c r="Q2916" i="1"/>
  <c r="S2916" i="1" s="1"/>
  <c r="R2759" i="1"/>
  <c r="S2901" i="1"/>
  <c r="S2725" i="1"/>
  <c r="Q3052" i="1"/>
  <c r="S3052" i="1" s="1"/>
  <c r="Q2819" i="1"/>
  <c r="Q2915" i="1"/>
  <c r="Q2920" i="1"/>
  <c r="S2920" i="1" s="1"/>
  <c r="Q2989" i="1"/>
  <c r="Q2931" i="1"/>
  <c r="R2778" i="1"/>
  <c r="Q3002" i="1"/>
  <c r="R2727" i="1"/>
  <c r="S2727" i="1" s="1"/>
  <c r="S2546" i="1"/>
  <c r="Q2647" i="1"/>
  <c r="S2605" i="1"/>
  <c r="S2707" i="1"/>
  <c r="Q2755" i="1"/>
  <c r="Q3018" i="1"/>
  <c r="S3018" i="1" s="1"/>
  <c r="R2378" i="1"/>
  <c r="R2700" i="1"/>
  <c r="R2815" i="1"/>
  <c r="Q2762" i="1"/>
  <c r="R2952" i="1"/>
  <c r="S2952" i="1" s="1"/>
  <c r="R2334" i="1"/>
  <c r="S2334" i="1" s="1"/>
  <c r="Q2324" i="1"/>
  <c r="R2495" i="1"/>
  <c r="S2495" i="1" s="1"/>
  <c r="Q2825" i="1"/>
  <c r="Q1862" i="1"/>
  <c r="Q2953" i="1"/>
  <c r="S2953" i="1" s="1"/>
  <c r="Q2889" i="1"/>
  <c r="Q2682" i="1"/>
  <c r="Q2801" i="1"/>
  <c r="R2979" i="1"/>
  <c r="Q2940" i="1"/>
  <c r="S2940" i="1" s="1"/>
  <c r="Q2172" i="1"/>
  <c r="Q2313" i="1"/>
  <c r="R2439" i="1"/>
  <c r="S2851" i="1"/>
  <c r="R2954" i="1"/>
  <c r="S2954" i="1" s="1"/>
  <c r="S2881" i="1"/>
  <c r="Q2917" i="1"/>
  <c r="S2917" i="1" s="1"/>
  <c r="R2985" i="1"/>
  <c r="R3029" i="1"/>
  <c r="R2948" i="1"/>
  <c r="R2148" i="1"/>
  <c r="Q2450" i="1"/>
  <c r="R2343" i="1"/>
  <c r="R2353" i="1"/>
  <c r="R2621" i="1"/>
  <c r="S2557" i="1"/>
  <c r="S2961" i="1"/>
  <c r="R2988" i="1"/>
  <c r="S2988" i="1" s="1"/>
  <c r="R2872" i="1"/>
  <c r="S2872" i="1" s="1"/>
  <c r="S2560" i="1"/>
  <c r="R2761" i="1"/>
  <c r="S2761" i="1" s="1"/>
  <c r="Q2993" i="1"/>
  <c r="R2908" i="1"/>
  <c r="S3045" i="1"/>
  <c r="Q2851" i="1"/>
  <c r="R2716" i="1"/>
  <c r="Q2684" i="1"/>
  <c r="S3024" i="1"/>
  <c r="R2669" i="1"/>
  <c r="Q2669" i="1"/>
  <c r="S2669" i="1" s="1"/>
  <c r="R2765" i="1"/>
  <c r="Q2765" i="1"/>
  <c r="S2765" i="1" s="1"/>
  <c r="Q2807" i="1"/>
  <c r="R2807" i="1"/>
  <c r="Q2898" i="1"/>
  <c r="R2898" i="1"/>
  <c r="R2035" i="1"/>
  <c r="Q2318" i="1"/>
  <c r="R2390" i="1"/>
  <c r="S2390" i="1" s="1"/>
  <c r="Q2389" i="1"/>
  <c r="S2490" i="1"/>
  <c r="S2504" i="1"/>
  <c r="S2629" i="1"/>
  <c r="Q2322" i="1"/>
  <c r="S2362" i="1"/>
  <c r="R2651" i="1"/>
  <c r="S2651" i="1" s="1"/>
  <c r="R2897" i="1"/>
  <c r="S2897" i="1" s="1"/>
  <c r="R2868" i="1"/>
  <c r="S2868" i="1" s="1"/>
  <c r="Q2815" i="1"/>
  <c r="R3039" i="1"/>
  <c r="S3039" i="1" s="1"/>
  <c r="Q2667" i="1"/>
  <c r="R2955" i="1"/>
  <c r="Q2955" i="1"/>
  <c r="S2955" i="1" s="1"/>
  <c r="Q2887" i="1"/>
  <c r="R2887" i="1"/>
  <c r="Q2811" i="1"/>
  <c r="R2811" i="1"/>
  <c r="S2811" i="1" s="1"/>
  <c r="R3035" i="1"/>
  <c r="Q3035" i="1"/>
  <c r="S3035" i="1" s="1"/>
  <c r="Q2967" i="1"/>
  <c r="R2967" i="1"/>
  <c r="S2967" i="1" s="1"/>
  <c r="Q2896" i="1"/>
  <c r="R2896" i="1"/>
  <c r="Q2992" i="1"/>
  <c r="R2992" i="1"/>
  <c r="Q2809" i="1"/>
  <c r="R2809" i="1"/>
  <c r="Q3033" i="1"/>
  <c r="R3033" i="1"/>
  <c r="R2688" i="1"/>
  <c r="Q2688" i="1"/>
  <c r="S2688" i="1" s="1"/>
  <c r="R2920" i="1"/>
  <c r="Q2984" i="1"/>
  <c r="R2984" i="1"/>
  <c r="R3013" i="1"/>
  <c r="S3013" i="1" s="1"/>
  <c r="Q2817" i="1"/>
  <c r="R2817" i="1"/>
  <c r="Q2717" i="1"/>
  <c r="R2717" i="1"/>
  <c r="S2717" i="1" s="1"/>
  <c r="R2949" i="1"/>
  <c r="Q2949" i="1"/>
  <c r="Q3001" i="1"/>
  <c r="R3001" i="1"/>
  <c r="R3053" i="1"/>
  <c r="Q2922" i="1"/>
  <c r="R2922" i="1"/>
  <c r="Q2760" i="1"/>
  <c r="R2760" i="1"/>
  <c r="R3037" i="1"/>
  <c r="Q3037" i="1"/>
  <c r="S3037" i="1" s="1"/>
  <c r="Q2891" i="1"/>
  <c r="R2891" i="1"/>
  <c r="Q2763" i="1"/>
  <c r="R2763" i="1"/>
  <c r="Q2875" i="1"/>
  <c r="R2875" i="1"/>
  <c r="Q2836" i="1"/>
  <c r="R2836" i="1"/>
  <c r="Q2986" i="1"/>
  <c r="R2986" i="1"/>
  <c r="S2547" i="1"/>
  <c r="S2935" i="1"/>
  <c r="Q2855" i="1"/>
  <c r="R2855" i="1"/>
  <c r="R2808" i="1"/>
  <c r="Q2808" i="1"/>
  <c r="S2808" i="1" s="1"/>
  <c r="R2929" i="1"/>
  <c r="S2929" i="1" s="1"/>
  <c r="R2956" i="1"/>
  <c r="Q2956" i="1"/>
  <c r="S2956" i="1" s="1"/>
  <c r="Q2713" i="1"/>
  <c r="R2713" i="1"/>
  <c r="R2829" i="1"/>
  <c r="Q2829" i="1"/>
  <c r="S2829" i="1" s="1"/>
  <c r="Q2674" i="1"/>
  <c r="S2674" i="1" s="1"/>
  <c r="R2668" i="1"/>
  <c r="S2668" i="1" s="1"/>
  <c r="R2882" i="1"/>
  <c r="Q2882" i="1"/>
  <c r="S2882" i="1" s="1"/>
  <c r="Q1229" i="1"/>
  <c r="Q2056" i="1"/>
  <c r="Q2075" i="1"/>
  <c r="R2273" i="1"/>
  <c r="R2198" i="1"/>
  <c r="S2432" i="1"/>
  <c r="S2520" i="1"/>
  <c r="Q2555" i="1"/>
  <c r="S2611" i="1"/>
  <c r="S2653" i="1"/>
  <c r="S2467" i="1"/>
  <c r="R2714" i="1"/>
  <c r="S2714" i="1" s="1"/>
  <c r="Q2824" i="1"/>
  <c r="S2824" i="1" s="1"/>
  <c r="S2884" i="1"/>
  <c r="Q2761" i="1"/>
  <c r="Q2985" i="1"/>
  <c r="R2987" i="1"/>
  <c r="Q2987" i="1"/>
  <c r="S2987" i="1" s="1"/>
  <c r="Q2895" i="1"/>
  <c r="R2895" i="1"/>
  <c r="S2895" i="1" s="1"/>
  <c r="R2691" i="1"/>
  <c r="Q2691" i="1"/>
  <c r="R2923" i="1"/>
  <c r="Q2923" i="1"/>
  <c r="S2923" i="1" s="1"/>
  <c r="Q2735" i="1"/>
  <c r="R2735" i="1"/>
  <c r="S2735" i="1" s="1"/>
  <c r="Q2847" i="1"/>
  <c r="Q2752" i="1"/>
  <c r="R2752" i="1"/>
  <c r="Q2778" i="1"/>
  <c r="Q2689" i="1"/>
  <c r="R2689" i="1"/>
  <c r="Q2680" i="1"/>
  <c r="R2680" i="1"/>
  <c r="Q2792" i="1"/>
  <c r="R2792" i="1"/>
  <c r="R2744" i="1"/>
  <c r="Q2744" i="1"/>
  <c r="R2893" i="1"/>
  <c r="Q2893" i="1"/>
  <c r="S2893" i="1" s="1"/>
  <c r="Q2777" i="1"/>
  <c r="R2777" i="1"/>
  <c r="R2709" i="1"/>
  <c r="Q2709" i="1"/>
  <c r="S2709" i="1" s="1"/>
  <c r="R2933" i="1"/>
  <c r="Q2933" i="1"/>
  <c r="Q2745" i="1"/>
  <c r="R2745" i="1"/>
  <c r="Q2737" i="1"/>
  <c r="Q2849" i="1"/>
  <c r="R2849" i="1"/>
  <c r="R2736" i="1"/>
  <c r="Q2736" i="1"/>
  <c r="Q3031" i="1"/>
  <c r="R3031" i="1"/>
  <c r="R2706" i="1"/>
  <c r="Q2706" i="1"/>
  <c r="S2706" i="1" s="1"/>
  <c r="Q2794" i="1"/>
  <c r="R2794" i="1"/>
  <c r="Q2708" i="1"/>
  <c r="R2708" i="1"/>
  <c r="Q2880" i="1"/>
  <c r="R2880" i="1"/>
  <c r="Q3011" i="1"/>
  <c r="R3011" i="1"/>
  <c r="R3055" i="1"/>
  <c r="Q3055" i="1"/>
  <c r="Q2687" i="1"/>
  <c r="R2687" i="1"/>
  <c r="Q2679" i="1"/>
  <c r="R2679" i="1"/>
  <c r="R2971" i="1"/>
  <c r="Q2971" i="1"/>
  <c r="S2971" i="1" s="1"/>
  <c r="R2770" i="1"/>
  <c r="Q2770" i="1"/>
  <c r="S2770" i="1" s="1"/>
  <c r="Q2947" i="1"/>
  <c r="S2947" i="1" s="1"/>
  <c r="Q2978" i="1"/>
  <c r="R2978" i="1"/>
  <c r="R2696" i="1"/>
  <c r="S2696" i="1" s="1"/>
  <c r="Q3015" i="1"/>
  <c r="R3015" i="1"/>
  <c r="Q2743" i="1"/>
  <c r="R2743" i="1"/>
  <c r="R2255" i="1"/>
  <c r="R2915" i="1"/>
  <c r="S2915" i="1" s="1"/>
  <c r="Q2941" i="1"/>
  <c r="R2941" i="1"/>
  <c r="R2989" i="1"/>
  <c r="S2989" i="1" s="1"/>
  <c r="R2997" i="1"/>
  <c r="S2997" i="1" s="1"/>
  <c r="Q2753" i="1"/>
  <c r="R2753" i="1"/>
  <c r="Q3041" i="1"/>
  <c r="R3041" i="1"/>
  <c r="Q1533" i="1"/>
  <c r="R2053" i="1"/>
  <c r="Q2061" i="1"/>
  <c r="R2225" i="1"/>
  <c r="S2225" i="1" s="1"/>
  <c r="R2247" i="1"/>
  <c r="S2247" i="1" s="1"/>
  <c r="R2359" i="1"/>
  <c r="S2359" i="1" s="1"/>
  <c r="Q2403" i="1"/>
  <c r="S2403" i="1" s="1"/>
  <c r="R2372" i="1"/>
  <c r="S2372" i="1" s="1"/>
  <c r="S2489" i="1"/>
  <c r="Q2391" i="1"/>
  <c r="S2394" i="1"/>
  <c r="R2737" i="1"/>
  <c r="S2737" i="1" s="1"/>
  <c r="Q2888" i="1"/>
  <c r="S2888" i="1" s="1"/>
  <c r="S2892" i="1"/>
  <c r="Q2788" i="1"/>
  <c r="S2788" i="1" s="1"/>
  <c r="R2793" i="1"/>
  <c r="S2793" i="1" s="1"/>
  <c r="Q2771" i="1"/>
  <c r="S2771" i="1" s="1"/>
  <c r="R2936" i="1"/>
  <c r="Q2775" i="1"/>
  <c r="R2775" i="1"/>
  <c r="Q2767" i="1"/>
  <c r="R2767" i="1"/>
  <c r="S2767" i="1" s="1"/>
  <c r="R2879" i="1"/>
  <c r="Q2879" i="1"/>
  <c r="S2879" i="1" s="1"/>
  <c r="R2683" i="1"/>
  <c r="Q2683" i="1"/>
  <c r="Q2795" i="1"/>
  <c r="R2795" i="1"/>
  <c r="S2964" i="1"/>
  <c r="R2869" i="1"/>
  <c r="Q2869" i="1"/>
  <c r="S2869" i="1" s="1"/>
  <c r="R2993" i="1"/>
  <c r="S2993" i="1" s="1"/>
  <c r="R2832" i="1"/>
  <c r="Q2832" i="1"/>
  <c r="Q3040" i="1"/>
  <c r="R3040" i="1"/>
  <c r="R2672" i="1"/>
  <c r="Q2672" i="1"/>
  <c r="S2672" i="1" s="1"/>
  <c r="Q2728" i="1"/>
  <c r="R2728" i="1"/>
  <c r="Q2773" i="1"/>
  <c r="R2773" i="1"/>
  <c r="R3034" i="1"/>
  <c r="S3034" i="1" s="1"/>
  <c r="R2957" i="1"/>
  <c r="Q2957" i="1"/>
  <c r="R2925" i="1"/>
  <c r="Q2925" i="1"/>
  <c r="Q2977" i="1"/>
  <c r="R2977" i="1"/>
  <c r="Q2909" i="1"/>
  <c r="R2909" i="1"/>
  <c r="S2909" i="1" s="1"/>
  <c r="Q2976" i="1"/>
  <c r="R2976" i="1"/>
  <c r="Q2834" i="1"/>
  <c r="R2834" i="1"/>
  <c r="Q2946" i="1"/>
  <c r="R2946" i="1"/>
  <c r="Q2938" i="1"/>
  <c r="R2938" i="1"/>
  <c r="Q2930" i="1"/>
  <c r="R2930" i="1"/>
  <c r="R2740" i="1"/>
  <c r="S2740" i="1" s="1"/>
  <c r="Q2945" i="1"/>
  <c r="R2945" i="1"/>
  <c r="R2831" i="1"/>
  <c r="Q2831" i="1"/>
  <c r="Q2823" i="1"/>
  <c r="R2823" i="1"/>
  <c r="R2755" i="1"/>
  <c r="R2747" i="1"/>
  <c r="Q2747" i="1"/>
  <c r="Q2856" i="1"/>
  <c r="S2856" i="1" s="1"/>
  <c r="R2791" i="1"/>
  <c r="Q2791" i="1"/>
  <c r="Q3010" i="1"/>
  <c r="R3010" i="1"/>
  <c r="Q2787" i="1"/>
  <c r="S2787" i="1" s="1"/>
  <c r="Q2994" i="1"/>
  <c r="R2994" i="1"/>
  <c r="R2858" i="1"/>
  <c r="Q2858" i="1"/>
  <c r="Q2970" i="1"/>
  <c r="S2970" i="1" s="1"/>
  <c r="Q2873" i="1"/>
  <c r="R2873" i="1"/>
  <c r="Q3042" i="1"/>
  <c r="R3042" i="1"/>
  <c r="S2939" i="1"/>
  <c r="S2656" i="1"/>
  <c r="R2799" i="1"/>
  <c r="Q2799" i="1"/>
  <c r="S2759" i="1"/>
  <c r="Q1871" i="1"/>
  <c r="R1862" i="1"/>
  <c r="R2174" i="1"/>
  <c r="R2124" i="1"/>
  <c r="R2149" i="1"/>
  <c r="R2281" i="1"/>
  <c r="Q2266" i="1"/>
  <c r="Q2298" i="1"/>
  <c r="Q2500" i="1"/>
  <c r="S2537" i="1"/>
  <c r="R2857" i="1"/>
  <c r="Q3027" i="1"/>
  <c r="S3027" i="1" s="1"/>
  <c r="Q3000" i="1"/>
  <c r="S3000" i="1" s="1"/>
  <c r="S3017" i="1"/>
  <c r="Q2827" i="1"/>
  <c r="R2827" i="1"/>
  <c r="Q2999" i="1"/>
  <c r="R2999" i="1"/>
  <c r="S2999" i="1" s="1"/>
  <c r="R2931" i="1"/>
  <c r="S2931" i="1" s="1"/>
  <c r="R2803" i="1"/>
  <c r="Q2803" i="1"/>
  <c r="Q2692" i="1"/>
  <c r="R2692" i="1"/>
  <c r="Q2973" i="1"/>
  <c r="R2973" i="1"/>
  <c r="R2712" i="1"/>
  <c r="Q2712" i="1"/>
  <c r="S2712" i="1" s="1"/>
  <c r="Q2704" i="1"/>
  <c r="R2704" i="1"/>
  <c r="R3056" i="1"/>
  <c r="Q3056" i="1"/>
  <c r="Q3032" i="1"/>
  <c r="R3032" i="1"/>
  <c r="Q2676" i="1"/>
  <c r="R2676" i="1"/>
  <c r="R2968" i="1"/>
  <c r="Q2968" i="1"/>
  <c r="S2968" i="1" s="1"/>
  <c r="R2877" i="1"/>
  <c r="Q2877" i="1"/>
  <c r="R2837" i="1"/>
  <c r="Q2837" i="1"/>
  <c r="Q2805" i="1"/>
  <c r="R2805" i="1"/>
  <c r="Q3012" i="1"/>
  <c r="S3012" i="1" s="1"/>
  <c r="Q2818" i="1"/>
  <c r="R2818" i="1"/>
  <c r="Q2810" i="1"/>
  <c r="R2810" i="1"/>
  <c r="Q2948" i="1"/>
  <c r="S2948" i="1" s="1"/>
  <c r="Q2705" i="1"/>
  <c r="S2705" i="1" s="1"/>
  <c r="Q2681" i="1"/>
  <c r="R2681" i="1"/>
  <c r="R2711" i="1"/>
  <c r="Q2711" i="1"/>
  <c r="R3003" i="1"/>
  <c r="Q3003" i="1"/>
  <c r="Q3047" i="1"/>
  <c r="R3047" i="1"/>
  <c r="Q2919" i="1"/>
  <c r="R2919" i="1"/>
  <c r="Q3036" i="1"/>
  <c r="S3036" i="1" s="1"/>
  <c r="R2684" i="1"/>
  <c r="S2684" i="1" s="1"/>
  <c r="Q2907" i="1"/>
  <c r="S2907" i="1" s="1"/>
  <c r="R2874" i="1"/>
  <c r="Q2874" i="1"/>
  <c r="S2874" i="1" s="1"/>
  <c r="R2850" i="1"/>
  <c r="Q2850" i="1"/>
  <c r="S2850" i="1" s="1"/>
  <c r="R2983" i="1"/>
  <c r="S2983" i="1" s="1"/>
  <c r="R2871" i="1"/>
  <c r="Q2871" i="1"/>
  <c r="Q2937" i="1"/>
  <c r="R2937" i="1"/>
  <c r="R2821" i="1"/>
  <c r="Q2821" i="1"/>
  <c r="Q2812" i="1"/>
  <c r="R2812" i="1"/>
  <c r="Q2703" i="1"/>
  <c r="R2703" i="1"/>
  <c r="S2876" i="1"/>
  <c r="Q2820" i="1"/>
  <c r="R2820" i="1"/>
  <c r="Q2733" i="1"/>
  <c r="R2733" i="1"/>
  <c r="S2733" i="1" s="1"/>
  <c r="R2800" i="1"/>
  <c r="Q2800" i="1"/>
  <c r="S2800" i="1" s="1"/>
  <c r="R2864" i="1"/>
  <c r="Q2864" i="1"/>
  <c r="Q2701" i="1"/>
  <c r="R2701" i="1"/>
  <c r="Q2914" i="1"/>
  <c r="R2914" i="1"/>
  <c r="Q2695" i="1"/>
  <c r="R2695" i="1"/>
  <c r="S2695" i="1" s="1"/>
  <c r="R2153" i="1"/>
  <c r="Q2004" i="1"/>
  <c r="S2004" i="1" s="1"/>
  <c r="R2350" i="1"/>
  <c r="R2399" i="1"/>
  <c r="Q2411" i="1"/>
  <c r="Q2415" i="1"/>
  <c r="S2415" i="1" s="1"/>
  <c r="S2376" i="1"/>
  <c r="S2664" i="1"/>
  <c r="S2469" i="1"/>
  <c r="S2459" i="1"/>
  <c r="R2801" i="1"/>
  <c r="S2801" i="1" s="1"/>
  <c r="Q2700" i="1"/>
  <c r="S2700" i="1" s="1"/>
  <c r="S2844" i="1"/>
  <c r="Q2979" i="1"/>
  <c r="S2979" i="1" s="1"/>
  <c r="R2847" i="1"/>
  <c r="R2889" i="1"/>
  <c r="S2889" i="1" s="1"/>
  <c r="R2819" i="1"/>
  <c r="R2751" i="1"/>
  <c r="Q2751" i="1"/>
  <c r="R3004" i="1"/>
  <c r="S3004" i="1" s="1"/>
  <c r="Q2749" i="1"/>
  <c r="R2749" i="1"/>
  <c r="Q2913" i="1"/>
  <c r="R2913" i="1"/>
  <c r="Q2944" i="1"/>
  <c r="R2944" i="1"/>
  <c r="Q3048" i="1"/>
  <c r="R3048" i="1"/>
  <c r="Q2912" i="1"/>
  <c r="R2912" i="1"/>
  <c r="Q2804" i="1"/>
  <c r="R2804" i="1"/>
  <c r="Q2848" i="1"/>
  <c r="R2848" i="1"/>
  <c r="Q3009" i="1"/>
  <c r="R3009" i="1"/>
  <c r="Q2813" i="1"/>
  <c r="R2813" i="1"/>
  <c r="S2813" i="1" s="1"/>
  <c r="R2797" i="1"/>
  <c r="Q2797" i="1"/>
  <c r="S2797" i="1" s="1"/>
  <c r="R2789" i="1"/>
  <c r="Q2789" i="1"/>
  <c r="R2690" i="1"/>
  <c r="Q2690" i="1"/>
  <c r="Q2802" i="1"/>
  <c r="R2802" i="1"/>
  <c r="R2772" i="1"/>
  <c r="S2772" i="1" s="1"/>
  <c r="R3028" i="1"/>
  <c r="Q3028" i="1"/>
  <c r="Q3005" i="1"/>
  <c r="R3005" i="1"/>
  <c r="Q2861" i="1"/>
  <c r="R2861" i="1"/>
  <c r="S3008" i="1"/>
  <c r="R2943" i="1"/>
  <c r="S2943" i="1" s="1"/>
  <c r="Q2867" i="1"/>
  <c r="R2867" i="1"/>
  <c r="R2859" i="1"/>
  <c r="Q2859" i="1"/>
  <c r="Q2671" i="1"/>
  <c r="R2671" i="1"/>
  <c r="R2756" i="1"/>
  <c r="S2756" i="1" s="1"/>
  <c r="R2768" i="1"/>
  <c r="Q2768" i="1"/>
  <c r="S2768" i="1" s="1"/>
  <c r="Q2853" i="1"/>
  <c r="S2853" i="1" s="1"/>
  <c r="R2762" i="1"/>
  <c r="Q2754" i="1"/>
  <c r="R2754" i="1"/>
  <c r="Q2730" i="1"/>
  <c r="R2730" i="1"/>
  <c r="S2647" i="1"/>
  <c r="S2908" i="1"/>
  <c r="S2748" i="1"/>
  <c r="R2685" i="1"/>
  <c r="Q2685" i="1"/>
  <c r="Q2746" i="1"/>
  <c r="R2746" i="1"/>
  <c r="R2991" i="1"/>
  <c r="Q2991" i="1"/>
  <c r="Q2776" i="1"/>
  <c r="R2776" i="1"/>
  <c r="Q2951" i="1"/>
  <c r="R2951" i="1"/>
  <c r="Q2738" i="1"/>
  <c r="R2738" i="1"/>
  <c r="Q2096" i="1"/>
  <c r="Q2417" i="1"/>
  <c r="S2417" i="1" s="1"/>
  <c r="S2571" i="1"/>
  <c r="Q2492" i="1"/>
  <c r="S2492" i="1" s="1"/>
  <c r="S2525" i="1"/>
  <c r="R2330" i="1"/>
  <c r="S2330" i="1" s="1"/>
  <c r="S2519" i="1"/>
  <c r="S2485" i="1"/>
  <c r="Q2716" i="1"/>
  <c r="S2716" i="1" s="1"/>
  <c r="Q2860" i="1"/>
  <c r="S2860" i="1" s="1"/>
  <c r="S2618" i="1"/>
  <c r="Q2698" i="1"/>
  <c r="S2698" i="1" s="1"/>
  <c r="S2911" i="1"/>
  <c r="S2507" i="1"/>
  <c r="S2981" i="1"/>
  <c r="S2541" i="1"/>
  <c r="Q2699" i="1"/>
  <c r="R2699" i="1"/>
  <c r="Q3051" i="1"/>
  <c r="R3051" i="1"/>
  <c r="Q2863" i="1"/>
  <c r="R2863" i="1"/>
  <c r="Q2675" i="1"/>
  <c r="R2675" i="1"/>
  <c r="R3044" i="1"/>
  <c r="Q3044" i="1"/>
  <c r="S3044" i="1" s="1"/>
  <c r="Q2816" i="1"/>
  <c r="R2816" i="1"/>
  <c r="Q2928" i="1"/>
  <c r="R2928" i="1"/>
  <c r="Q3029" i="1"/>
  <c r="S3029" i="1" s="1"/>
  <c r="Q2828" i="1"/>
  <c r="R2828" i="1"/>
  <c r="Q2833" i="1"/>
  <c r="S2833" i="1" s="1"/>
  <c r="R2757" i="1"/>
  <c r="Q2757" i="1"/>
  <c r="Q2769" i="1"/>
  <c r="S2769" i="1" s="1"/>
  <c r="Q2693" i="1"/>
  <c r="R2693" i="1"/>
  <c r="Q2865" i="1"/>
  <c r="S2865" i="1" s="1"/>
  <c r="Q2677" i="1"/>
  <c r="R2677" i="1"/>
  <c r="Q2969" i="1"/>
  <c r="R2969" i="1"/>
  <c r="Q3050" i="1"/>
  <c r="R3050" i="1"/>
  <c r="R2682" i="1"/>
  <c r="Q2885" i="1"/>
  <c r="R2885" i="1"/>
  <c r="Q2741" i="1"/>
  <c r="R2741" i="1"/>
  <c r="R2883" i="1"/>
  <c r="S2883" i="1" s="1"/>
  <c r="Q2995" i="1"/>
  <c r="R2995" i="1"/>
  <c r="Q2927" i="1"/>
  <c r="R2927" i="1"/>
  <c r="Q2739" i="1"/>
  <c r="R2739" i="1"/>
  <c r="S2739" i="1" s="1"/>
  <c r="R2796" i="1"/>
  <c r="S2796" i="1" s="1"/>
  <c r="R2731" i="1"/>
  <c r="Q2731" i="1"/>
  <c r="Q3008" i="1"/>
  <c r="R3002" i="1"/>
  <c r="S3002" i="1" s="1"/>
  <c r="Q2715" i="1"/>
  <c r="S2715" i="1" s="1"/>
  <c r="Q2866" i="1"/>
  <c r="R2866" i="1"/>
  <c r="S2642" i="1"/>
  <c r="R2173" i="1"/>
  <c r="Q2233" i="1"/>
  <c r="Q2307" i="1"/>
  <c r="Q2246" i="1"/>
  <c r="S2399" i="1"/>
  <c r="Q2338" i="1"/>
  <c r="S2621" i="1"/>
  <c r="Q2686" i="1"/>
  <c r="R2686" i="1"/>
  <c r="Q2718" i="1"/>
  <c r="R2718" i="1"/>
  <c r="Q2750" i="1"/>
  <c r="R2750" i="1"/>
  <c r="Q2782" i="1"/>
  <c r="R2782" i="1"/>
  <c r="Q2814" i="1"/>
  <c r="R2814" i="1"/>
  <c r="Q2846" i="1"/>
  <c r="R2846" i="1"/>
  <c r="Q2878" i="1"/>
  <c r="R2878" i="1"/>
  <c r="Q2910" i="1"/>
  <c r="R2910" i="1"/>
  <c r="Q2942" i="1"/>
  <c r="R2942" i="1"/>
  <c r="Q2974" i="1"/>
  <c r="R2974" i="1"/>
  <c r="Q3006" i="1"/>
  <c r="R3006" i="1"/>
  <c r="Q3038" i="1"/>
  <c r="R3038" i="1"/>
  <c r="R1532" i="1"/>
  <c r="S1532" i="1" s="1"/>
  <c r="R2101" i="1"/>
  <c r="R2157" i="1"/>
  <c r="R2206" i="1"/>
  <c r="Q2231" i="1"/>
  <c r="R2326" i="1"/>
  <c r="S2326" i="1" s="1"/>
  <c r="R2414" i="1"/>
  <c r="S2414" i="1" s="1"/>
  <c r="S2442" i="1"/>
  <c r="S2458" i="1"/>
  <c r="S2565" i="1"/>
  <c r="R2352" i="1"/>
  <c r="S2491" i="1"/>
  <c r="S2649" i="1"/>
  <c r="Q2511" i="1"/>
  <c r="S2511" i="1" s="1"/>
  <c r="S2857" i="1"/>
  <c r="S3043" i="1"/>
  <c r="S2729" i="1"/>
  <c r="S3049" i="1"/>
  <c r="Q2694" i="1"/>
  <c r="R2694" i="1"/>
  <c r="Q2726" i="1"/>
  <c r="R2726" i="1"/>
  <c r="Q2758" i="1"/>
  <c r="R2758" i="1"/>
  <c r="Q2790" i="1"/>
  <c r="R2790" i="1"/>
  <c r="Q2822" i="1"/>
  <c r="R2822" i="1"/>
  <c r="Q2854" i="1"/>
  <c r="R2854" i="1"/>
  <c r="Q2886" i="1"/>
  <c r="R2886" i="1"/>
  <c r="Q2918" i="1"/>
  <c r="R2918" i="1"/>
  <c r="Q2950" i="1"/>
  <c r="R2950" i="1"/>
  <c r="Q2982" i="1"/>
  <c r="R2982" i="1"/>
  <c r="Q3014" i="1"/>
  <c r="R3014" i="1"/>
  <c r="Q3046" i="1"/>
  <c r="R3046" i="1"/>
  <c r="R1468" i="1"/>
  <c r="Q1695" i="1"/>
  <c r="Q2078" i="1"/>
  <c r="Q2112" i="1"/>
  <c r="S2112" i="1" s="1"/>
  <c r="R2296" i="1"/>
  <c r="S2296" i="1" s="1"/>
  <c r="R2289" i="1"/>
  <c r="S2289" i="1" s="1"/>
  <c r="Q2221" i="1"/>
  <c r="S2221" i="1" s="1"/>
  <c r="R2342" i="1"/>
  <c r="S2342" i="1" s="1"/>
  <c r="R2397" i="1"/>
  <c r="S2328" i="1"/>
  <c r="S2924" i="1"/>
  <c r="Q1462" i="1"/>
  <c r="S1462" i="1" s="1"/>
  <c r="Q1997" i="1"/>
  <c r="Q2237" i="1"/>
  <c r="S2237" i="1" s="1"/>
  <c r="Q2412" i="1"/>
  <c r="Q2410" i="1"/>
  <c r="S2410" i="1" s="1"/>
  <c r="R2637" i="1"/>
  <c r="S2637" i="1" s="1"/>
  <c r="R2426" i="1"/>
  <c r="S2426" i="1" s="1"/>
  <c r="R2384" i="1"/>
  <c r="S2384" i="1" s="1"/>
  <c r="Q2650" i="1"/>
  <c r="S2650" i="1" s="1"/>
  <c r="R2463" i="1"/>
  <c r="S2463" i="1" s="1"/>
  <c r="Q2670" i="1"/>
  <c r="R2670" i="1"/>
  <c r="Q2702" i="1"/>
  <c r="R2702" i="1"/>
  <c r="Q2734" i="1"/>
  <c r="R2734" i="1"/>
  <c r="Q2766" i="1"/>
  <c r="R2766" i="1"/>
  <c r="Q2798" i="1"/>
  <c r="R2798" i="1"/>
  <c r="Q2830" i="1"/>
  <c r="R2830" i="1"/>
  <c r="Q2862" i="1"/>
  <c r="R2862" i="1"/>
  <c r="Q2894" i="1"/>
  <c r="R2894" i="1"/>
  <c r="Q2531" i="1"/>
  <c r="R2531" i="1"/>
  <c r="S2921" i="1"/>
  <c r="Q2926" i="1"/>
  <c r="R2926" i="1"/>
  <c r="Q2958" i="1"/>
  <c r="R2958" i="1"/>
  <c r="Q2990" i="1"/>
  <c r="R2990" i="1"/>
  <c r="Q3022" i="1"/>
  <c r="R3022" i="1"/>
  <c r="Q3054" i="1"/>
  <c r="R3054" i="1"/>
  <c r="S2586" i="1"/>
  <c r="Q1412" i="1"/>
  <c r="S1412" i="1" s="1"/>
  <c r="Q1500" i="1"/>
  <c r="Q2219" i="1"/>
  <c r="S2219" i="1" s="1"/>
  <c r="Q2387" i="1"/>
  <c r="S2324" i="1"/>
  <c r="R2377" i="1"/>
  <c r="S2377" i="1" s="1"/>
  <c r="S2665" i="1"/>
  <c r="S2466" i="1"/>
  <c r="R2556" i="1"/>
  <c r="S2556" i="1" s="1"/>
  <c r="R2401" i="1"/>
  <c r="S2589" i="1"/>
  <c r="S2418" i="1"/>
  <c r="R2667" i="1"/>
  <c r="S2641" i="1"/>
  <c r="Q2559" i="1"/>
  <c r="S2559" i="1" s="1"/>
  <c r="Q2030" i="1"/>
  <c r="S2030" i="1" s="1"/>
  <c r="Q2275" i="1"/>
  <c r="S2275" i="1" s="1"/>
  <c r="R2220" i="1"/>
  <c r="S2220" i="1" s="1"/>
  <c r="S2287" i="1"/>
  <c r="Q2527" i="1"/>
  <c r="S2527" i="1" s="1"/>
  <c r="R2678" i="1"/>
  <c r="Q2678" i="1"/>
  <c r="Q2710" i="1"/>
  <c r="R2710" i="1"/>
  <c r="Q2742" i="1"/>
  <c r="R2742" i="1"/>
  <c r="Q2774" i="1"/>
  <c r="R2774" i="1"/>
  <c r="Q2806" i="1"/>
  <c r="R2806" i="1"/>
  <c r="Q2838" i="1"/>
  <c r="R2838" i="1"/>
  <c r="Q2870" i="1"/>
  <c r="R2870" i="1"/>
  <c r="Q2902" i="1"/>
  <c r="R2902" i="1"/>
  <c r="R2619" i="1"/>
  <c r="Q2619" i="1"/>
  <c r="Q2934" i="1"/>
  <c r="R2934" i="1"/>
  <c r="Q2966" i="1"/>
  <c r="R2966" i="1"/>
  <c r="Q2998" i="1"/>
  <c r="R2998" i="1"/>
  <c r="Q3030" i="1"/>
  <c r="R3030" i="1"/>
  <c r="S2936" i="1"/>
  <c r="R2634" i="1"/>
  <c r="S2634" i="1" s="1"/>
  <c r="R1492" i="1"/>
  <c r="Q2114" i="1"/>
  <c r="Q2286" i="1"/>
  <c r="S2286" i="1" s="1"/>
  <c r="R2311" i="1"/>
  <c r="S2311" i="1" s="1"/>
  <c r="R2374" i="1"/>
  <c r="S2374" i="1" s="1"/>
  <c r="R2383" i="1"/>
  <c r="S2383" i="1" s="1"/>
  <c r="S2331" i="1"/>
  <c r="S2363" i="1"/>
  <c r="S2395" i="1"/>
  <c r="R2591" i="1"/>
  <c r="S2591" i="1" s="1"/>
  <c r="R2499" i="1"/>
  <c r="S2499" i="1" s="1"/>
  <c r="R2479" i="1"/>
  <c r="S2479" i="1" s="1"/>
  <c r="S2378" i="1"/>
  <c r="Q2615" i="1"/>
  <c r="S2615" i="1" s="1"/>
  <c r="S3016" i="1"/>
  <c r="S2697" i="1"/>
  <c r="S2825" i="1"/>
  <c r="S2835" i="1"/>
  <c r="S2963" i="1"/>
  <c r="Q2315" i="1"/>
  <c r="S2315" i="1" s="1"/>
  <c r="R1516" i="1"/>
  <c r="Q2238" i="1"/>
  <c r="S2238" i="1" s="1"/>
  <c r="Q2294" i="1"/>
  <c r="S2294" i="1" s="1"/>
  <c r="Q2262" i="1"/>
  <c r="S2262" i="1" s="1"/>
  <c r="R2356" i="1"/>
  <c r="S2356" i="1" s="1"/>
  <c r="S2337" i="1"/>
  <c r="Q2343" i="1"/>
  <c r="Q2413" i="1"/>
  <c r="S2413" i="1" s="1"/>
  <c r="S2583" i="1"/>
  <c r="Q2564" i="1"/>
  <c r="S2564" i="1" s="1"/>
  <c r="R2011" i="1"/>
  <c r="S2011" i="1" s="1"/>
  <c r="R2249" i="1"/>
  <c r="S2329" i="1"/>
  <c r="S2623" i="1"/>
  <c r="R2567" i="1"/>
  <c r="S2567" i="1" s="1"/>
  <c r="R2217" i="1"/>
  <c r="S2217" i="1" s="1"/>
  <c r="Q2427" i="1"/>
  <c r="S2427" i="1" s="1"/>
  <c r="S2543" i="1"/>
  <c r="Q2503" i="1"/>
  <c r="R2503" i="1"/>
  <c r="R2176" i="1"/>
  <c r="Q2027" i="1"/>
  <c r="S2027" i="1" s="1"/>
  <c r="R2265" i="1"/>
  <c r="S2265" i="1" s="1"/>
  <c r="R2438" i="1"/>
  <c r="S2438" i="1" s="1"/>
  <c r="Q2420" i="1"/>
  <c r="S2420" i="1" s="1"/>
  <c r="Q2381" i="1"/>
  <c r="S2593" i="1"/>
  <c r="S2573" i="1"/>
  <c r="R2631" i="1"/>
  <c r="Q2631" i="1"/>
  <c r="S2631" i="1" s="1"/>
  <c r="Q2455" i="1"/>
  <c r="R2455" i="1"/>
  <c r="Q1428" i="1"/>
  <c r="Q2025" i="1"/>
  <c r="S2025" i="1" s="1"/>
  <c r="Q2234" i="1"/>
  <c r="S2234" i="1" s="1"/>
  <c r="Q2345" i="1"/>
  <c r="S2345" i="1" s="1"/>
  <c r="Q2346" i="1"/>
  <c r="S2346" i="1" s="1"/>
  <c r="R2402" i="1"/>
  <c r="S2402" i="1" s="1"/>
  <c r="S2500" i="1"/>
  <c r="R2663" i="1"/>
  <c r="S2663" i="1" s="1"/>
  <c r="S2666" i="1"/>
  <c r="R2370" i="1"/>
  <c r="S2370" i="1" s="1"/>
  <c r="Q2336" i="1"/>
  <c r="S2336" i="1" s="1"/>
  <c r="R2487" i="1"/>
  <c r="S2487" i="1" s="1"/>
  <c r="R1767" i="1"/>
  <c r="Q2118" i="1"/>
  <c r="S2118" i="1" s="1"/>
  <c r="R2351" i="1"/>
  <c r="S2351" i="1" s="1"/>
  <c r="R2436" i="1"/>
  <c r="S2436" i="1" s="1"/>
  <c r="Q2368" i="1"/>
  <c r="S2368" i="1" s="1"/>
  <c r="Q2392" i="1"/>
  <c r="S2392" i="1" s="1"/>
  <c r="S2508" i="1"/>
  <c r="S2461" i="1"/>
  <c r="S2575" i="1"/>
  <c r="R2440" i="1"/>
  <c r="S2320" i="1"/>
  <c r="R2476" i="1"/>
  <c r="Q2476" i="1"/>
  <c r="S2476" i="1" s="1"/>
  <c r="R2354" i="1"/>
  <c r="Q2354" i="1"/>
  <c r="Q2524" i="1"/>
  <c r="R2524" i="1"/>
  <c r="Q2588" i="1"/>
  <c r="R2588" i="1"/>
  <c r="R2486" i="1"/>
  <c r="Q2486" i="1"/>
  <c r="S2486" i="1" s="1"/>
  <c r="R2518" i="1"/>
  <c r="Q2518" i="1"/>
  <c r="R2558" i="1"/>
  <c r="Q2558" i="1"/>
  <c r="Q2614" i="1"/>
  <c r="R2614" i="1"/>
  <c r="Q2646" i="1"/>
  <c r="R2646" i="1"/>
  <c r="Q2321" i="1"/>
  <c r="R2321" i="1"/>
  <c r="R2239" i="1"/>
  <c r="S2239" i="1" s="1"/>
  <c r="S2274" i="1"/>
  <c r="S2306" i="1"/>
  <c r="S2302" i="1"/>
  <c r="Q2213" i="1"/>
  <c r="S2213" i="1" s="1"/>
  <c r="Q2380" i="1"/>
  <c r="S2380" i="1" s="1"/>
  <c r="Q2433" i="1"/>
  <c r="S2433" i="1" s="1"/>
  <c r="R2450" i="1"/>
  <c r="S2450" i="1" s="1"/>
  <c r="S2554" i="1"/>
  <c r="S2535" i="1"/>
  <c r="Q2550" i="1"/>
  <c r="R2550" i="1"/>
  <c r="Q2452" i="1"/>
  <c r="R2452" i="1"/>
  <c r="R2628" i="1"/>
  <c r="Q2628" i="1"/>
  <c r="Q2660" i="1"/>
  <c r="R2660" i="1"/>
  <c r="S2471" i="1"/>
  <c r="Q2385" i="1"/>
  <c r="R2385" i="1"/>
  <c r="R1622" i="1"/>
  <c r="R1540" i="1"/>
  <c r="R2051" i="1"/>
  <c r="S2051" i="1" s="1"/>
  <c r="S2263" i="1"/>
  <c r="R2391" i="1"/>
  <c r="S2391" i="1" s="1"/>
  <c r="Q2440" i="1"/>
  <c r="R2627" i="1"/>
  <c r="S2627" i="1" s="1"/>
  <c r="Q2603" i="1"/>
  <c r="R2603" i="1"/>
  <c r="S2599" i="1"/>
  <c r="Q2574" i="1"/>
  <c r="R2574" i="1"/>
  <c r="Q2532" i="1"/>
  <c r="R2532" i="1"/>
  <c r="Q2596" i="1"/>
  <c r="R2596" i="1"/>
  <c r="R2454" i="1"/>
  <c r="Q2454" i="1"/>
  <c r="S2454" i="1" s="1"/>
  <c r="Q2352" i="1"/>
  <c r="S2352" i="1" s="1"/>
  <c r="R2494" i="1"/>
  <c r="Q2494" i="1"/>
  <c r="Q2526" i="1"/>
  <c r="R2526" i="1"/>
  <c r="R2566" i="1"/>
  <c r="Q2566" i="1"/>
  <c r="S2566" i="1" s="1"/>
  <c r="Q2622" i="1"/>
  <c r="R2622" i="1"/>
  <c r="Q2654" i="1"/>
  <c r="R2654" i="1"/>
  <c r="S2360" i="1"/>
  <c r="Q2235" i="1"/>
  <c r="R2229" i="1"/>
  <c r="S2229" i="1" s="1"/>
  <c r="Q2388" i="1"/>
  <c r="S2388" i="1" s="1"/>
  <c r="Q2595" i="1"/>
  <c r="R2595" i="1"/>
  <c r="R2386" i="1"/>
  <c r="S2563" i="1"/>
  <c r="S2545" i="1"/>
  <c r="Q2635" i="1"/>
  <c r="S2635" i="1" s="1"/>
  <c r="R2572" i="1"/>
  <c r="S2572" i="1" s="1"/>
  <c r="Q2636" i="1"/>
  <c r="R2636" i="1"/>
  <c r="Q2478" i="1"/>
  <c r="R2478" i="1"/>
  <c r="S2657" i="1"/>
  <c r="S2481" i="1"/>
  <c r="Q2401" i="1"/>
  <c r="Q1542" i="1"/>
  <c r="R2278" i="1"/>
  <c r="S2278" i="1" s="1"/>
  <c r="S2246" i="1"/>
  <c r="R2270" i="1"/>
  <c r="S2270" i="1" s="1"/>
  <c r="R2407" i="1"/>
  <c r="S2407" i="1" s="1"/>
  <c r="S2348" i="1"/>
  <c r="Q2444" i="1"/>
  <c r="S2444" i="1" s="1"/>
  <c r="Q2643" i="1"/>
  <c r="R2643" i="1"/>
  <c r="S2581" i="1"/>
  <c r="S2655" i="1"/>
  <c r="S2555" i="1"/>
  <c r="S2584" i="1"/>
  <c r="Q2540" i="1"/>
  <c r="R2540" i="1"/>
  <c r="Q2604" i="1"/>
  <c r="R2604" i="1"/>
  <c r="Q2439" i="1"/>
  <c r="S2439" i="1" s="1"/>
  <c r="R2400" i="1"/>
  <c r="Q2400" i="1"/>
  <c r="Q2462" i="1"/>
  <c r="R2462" i="1"/>
  <c r="R2502" i="1"/>
  <c r="Q2502" i="1"/>
  <c r="Q2534" i="1"/>
  <c r="R2534" i="1"/>
  <c r="Q2590" i="1"/>
  <c r="R2590" i="1"/>
  <c r="R2630" i="1"/>
  <c r="Q2630" i="1"/>
  <c r="R2662" i="1"/>
  <c r="Q2662" i="1"/>
  <c r="R2425" i="1"/>
  <c r="S2425" i="1" s="1"/>
  <c r="R2408" i="1"/>
  <c r="S2408" i="1" s="1"/>
  <c r="R2305" i="1"/>
  <c r="S2305" i="1" s="1"/>
  <c r="S2194" i="1"/>
  <c r="S2389" i="1"/>
  <c r="Q2404" i="1"/>
  <c r="S2404" i="1" s="1"/>
  <c r="Q2373" i="1"/>
  <c r="S2373" i="1" s="1"/>
  <c r="R2421" i="1"/>
  <c r="S2421" i="1" s="1"/>
  <c r="S2592" i="1"/>
  <c r="R2468" i="1"/>
  <c r="Q2468" i="1"/>
  <c r="Q2582" i="1"/>
  <c r="R2582" i="1"/>
  <c r="Q2644" i="1"/>
  <c r="R2644" i="1"/>
  <c r="R2416" i="1"/>
  <c r="S2416" i="1" s="1"/>
  <c r="R2361" i="1"/>
  <c r="S2361" i="1" s="1"/>
  <c r="Q2448" i="1"/>
  <c r="S2448" i="1" s="1"/>
  <c r="R2014" i="1"/>
  <c r="S2014" i="1" s="1"/>
  <c r="R2279" i="1"/>
  <c r="S2279" i="1" s="1"/>
  <c r="R2406" i="1"/>
  <c r="S2406" i="1" s="1"/>
  <c r="Q2445" i="1"/>
  <c r="S2445" i="1" s="1"/>
  <c r="Q2393" i="1"/>
  <c r="S2393" i="1" s="1"/>
  <c r="Q2386" i="1"/>
  <c r="Q2369" i="1"/>
  <c r="S2369" i="1" s="1"/>
  <c r="Q2446" i="1"/>
  <c r="S2446" i="1" s="1"/>
  <c r="R2322" i="1"/>
  <c r="S2322" i="1" s="1"/>
  <c r="Q2606" i="1"/>
  <c r="R2606" i="1"/>
  <c r="R2548" i="1"/>
  <c r="Q2548" i="1"/>
  <c r="R2580" i="1"/>
  <c r="Q2580" i="1"/>
  <c r="R2612" i="1"/>
  <c r="Q2612" i="1"/>
  <c r="Q2424" i="1"/>
  <c r="R2424" i="1"/>
  <c r="Q2470" i="1"/>
  <c r="R2470" i="1"/>
  <c r="Q2510" i="1"/>
  <c r="R2510" i="1"/>
  <c r="Q2542" i="1"/>
  <c r="R2542" i="1"/>
  <c r="R2598" i="1"/>
  <c r="Q2598" i="1"/>
  <c r="Q2638" i="1"/>
  <c r="R2638" i="1"/>
  <c r="R2267" i="1"/>
  <c r="S2267" i="1" s="1"/>
  <c r="S2367" i="1"/>
  <c r="S2431" i="1"/>
  <c r="S2412" i="1"/>
  <c r="S2441" i="1"/>
  <c r="S2409" i="1"/>
  <c r="S2338" i="1"/>
  <c r="R2484" i="1"/>
  <c r="Q2484" i="1"/>
  <c r="S2594" i="1"/>
  <c r="S2434" i="1"/>
  <c r="R2620" i="1"/>
  <c r="S2620" i="1" s="1"/>
  <c r="R2652" i="1"/>
  <c r="Q2652" i="1"/>
  <c r="Q2375" i="1"/>
  <c r="S2375" i="1" s="1"/>
  <c r="S2509" i="1"/>
  <c r="S2456" i="1"/>
  <c r="R2449" i="1"/>
  <c r="S2449" i="1" s="1"/>
  <c r="R1870" i="1"/>
  <c r="S1870" i="1" s="1"/>
  <c r="Q2100" i="1"/>
  <c r="S2100" i="1" s="1"/>
  <c r="Q2280" i="1"/>
  <c r="S2280" i="1" s="1"/>
  <c r="R2382" i="1"/>
  <c r="S2382" i="1" s="1"/>
  <c r="Q1975" i="1"/>
  <c r="Q1590" i="1"/>
  <c r="R2295" i="1"/>
  <c r="S2295" i="1" s="1"/>
  <c r="Q877" i="1"/>
  <c r="S877" i="1" s="1"/>
  <c r="Q2181" i="1"/>
  <c r="S2181" i="1" s="1"/>
  <c r="S2248" i="1"/>
  <c r="S2312" i="1"/>
  <c r="Q2291" i="1"/>
  <c r="S2291" i="1" s="1"/>
  <c r="Q2272" i="1"/>
  <c r="S2272" i="1" s="1"/>
  <c r="R2398" i="1"/>
  <c r="S2398" i="1" s="1"/>
  <c r="R2429" i="1"/>
  <c r="S2429" i="1" s="1"/>
  <c r="R1467" i="1"/>
  <c r="S1467" i="1" s="1"/>
  <c r="Q2241" i="1"/>
  <c r="S2241" i="1" s="1"/>
  <c r="S2207" i="1"/>
  <c r="R2264" i="1"/>
  <c r="S2264" i="1" s="1"/>
  <c r="Q2299" i="1"/>
  <c r="S2299" i="1" s="1"/>
  <c r="S2350" i="1"/>
  <c r="Q2332" i="1"/>
  <c r="S2332" i="1" s="1"/>
  <c r="Q2364" i="1"/>
  <c r="S2364" i="1" s="1"/>
  <c r="Q2396" i="1"/>
  <c r="S2396" i="1" s="1"/>
  <c r="Q2428" i="1"/>
  <c r="S2428" i="1" s="1"/>
  <c r="R2437" i="1"/>
  <c r="S2437" i="1" s="1"/>
  <c r="R2216" i="1"/>
  <c r="S2216" i="1" s="1"/>
  <c r="Q2251" i="1"/>
  <c r="S2251" i="1" s="1"/>
  <c r="S2203" i="1"/>
  <c r="S2204" i="1"/>
  <c r="R2224" i="1"/>
  <c r="S2224" i="1" s="1"/>
  <c r="S2323" i="1"/>
  <c r="S2355" i="1"/>
  <c r="S2387" i="1"/>
  <c r="S2419" i="1"/>
  <c r="S2451" i="1"/>
  <c r="S2340" i="1"/>
  <c r="Q1531" i="1"/>
  <c r="S1531" i="1" s="1"/>
  <c r="Q1444" i="1"/>
  <c r="S1444" i="1" s="1"/>
  <c r="Q1507" i="1"/>
  <c r="R1503" i="1"/>
  <c r="R2146" i="1"/>
  <c r="S2146" i="1" s="1"/>
  <c r="Q1812" i="1"/>
  <c r="Q1988" i="1"/>
  <c r="R2086" i="1"/>
  <c r="S2086" i="1" s="1"/>
  <c r="S2347" i="1"/>
  <c r="S2379" i="1"/>
  <c r="S2411" i="1"/>
  <c r="S2443" i="1"/>
  <c r="S2349" i="1"/>
  <c r="S2381" i="1"/>
  <c r="Q2010" i="1"/>
  <c r="S2010" i="1" s="1"/>
  <c r="R2227" i="1"/>
  <c r="S2227" i="1" s="1"/>
  <c r="Q2236" i="1"/>
  <c r="S2236" i="1" s="1"/>
  <c r="Q2283" i="1"/>
  <c r="S2283" i="1" s="1"/>
  <c r="S2325" i="1"/>
  <c r="S2357" i="1"/>
  <c r="S2397" i="1"/>
  <c r="Q2040" i="1"/>
  <c r="S2040" i="1" s="1"/>
  <c r="Q2150" i="1"/>
  <c r="S2150" i="1" s="1"/>
  <c r="R2048" i="1"/>
  <c r="Q2094" i="1"/>
  <c r="S2094" i="1" s="1"/>
  <c r="Q2184" i="1"/>
  <c r="R2257" i="1"/>
  <c r="S2257" i="1" s="1"/>
  <c r="Q2259" i="1"/>
  <c r="S2259" i="1" s="1"/>
  <c r="S2333" i="1"/>
  <c r="S2365" i="1"/>
  <c r="S2405" i="1"/>
  <c r="Q1484" i="1"/>
  <c r="Q1951" i="1"/>
  <c r="S1951" i="1" s="1"/>
  <c r="Q2139" i="1"/>
  <c r="S2139" i="1" s="1"/>
  <c r="Q2067" i="1"/>
  <c r="S2067" i="1" s="1"/>
  <c r="S2256" i="1"/>
  <c r="S2319" i="1"/>
  <c r="S2339" i="1"/>
  <c r="S2371" i="1"/>
  <c r="S2435" i="1"/>
  <c r="S2341" i="1"/>
  <c r="Q1572" i="1"/>
  <c r="S1572" i="1" s="1"/>
  <c r="S2196" i="1"/>
  <c r="Q2226" i="1"/>
  <c r="S2226" i="1" s="1"/>
  <c r="R2228" i="1"/>
  <c r="S2228" i="1" s="1"/>
  <c r="S2288" i="1"/>
  <c r="R2019" i="1"/>
  <c r="S2019" i="1" s="1"/>
  <c r="S2222" i="1"/>
  <c r="R2218" i="1"/>
  <c r="S2218" i="1" s="1"/>
  <c r="S2318" i="1"/>
  <c r="S2198" i="1"/>
  <c r="S2304" i="1"/>
  <c r="S2206" i="1"/>
  <c r="Q2147" i="1"/>
  <c r="S2147" i="1" s="1"/>
  <c r="R1995" i="1"/>
  <c r="S1995" i="1" s="1"/>
  <c r="R1908" i="1"/>
  <c r="Q1830" i="1"/>
  <c r="S1830" i="1" s="1"/>
  <c r="Q1919" i="1"/>
  <c r="Q2000" i="1"/>
  <c r="S2000" i="1" s="1"/>
  <c r="R2179" i="1"/>
  <c r="S2179" i="1" s="1"/>
  <c r="Q2144" i="1"/>
  <c r="S2144" i="1" s="1"/>
  <c r="R2168" i="1"/>
  <c r="S2168" i="1" s="1"/>
  <c r="R2163" i="1"/>
  <c r="S2163" i="1" s="1"/>
  <c r="R1486" i="1"/>
  <c r="S1486" i="1" s="1"/>
  <c r="Q1397" i="1"/>
  <c r="S1397" i="1" s="1"/>
  <c r="S2075" i="1"/>
  <c r="Q2064" i="1"/>
  <c r="S2064" i="1" s="1"/>
  <c r="Q1852" i="1"/>
  <c r="Q2134" i="1"/>
  <c r="S2134" i="1" s="1"/>
  <c r="R1980" i="1"/>
  <c r="S2215" i="1"/>
  <c r="Q2171" i="1"/>
  <c r="S2171" i="1" s="1"/>
  <c r="S2230" i="1"/>
  <c r="S2240" i="1"/>
  <c r="S2202" i="1"/>
  <c r="S2028" i="1"/>
  <c r="Q1867" i="1"/>
  <c r="S2233" i="1"/>
  <c r="R2110" i="1"/>
  <c r="S2110" i="1" s="1"/>
  <c r="S2205" i="1"/>
  <c r="S2214" i="1"/>
  <c r="S2195" i="1"/>
  <c r="S2197" i="1"/>
  <c r="Q2160" i="1"/>
  <c r="S2160" i="1" s="1"/>
  <c r="S2210" i="1"/>
  <c r="Q2059" i="1"/>
  <c r="S2059" i="1" s="1"/>
  <c r="S2211" i="1"/>
  <c r="S2255" i="1"/>
  <c r="S2258" i="1"/>
  <c r="S2290" i="1"/>
  <c r="S2243" i="1"/>
  <c r="S2307" i="1"/>
  <c r="Q2024" i="1"/>
  <c r="S2024" i="1" s="1"/>
  <c r="Q2043" i="1"/>
  <c r="S2043" i="1" s="1"/>
  <c r="R2083" i="1"/>
  <c r="S2083" i="1" s="1"/>
  <c r="S2254" i="1"/>
  <c r="Q2136" i="1"/>
  <c r="S2136" i="1" s="1"/>
  <c r="R2107" i="1"/>
  <c r="S2107" i="1" s="1"/>
  <c r="S2223" i="1"/>
  <c r="S2231" i="1"/>
  <c r="Q2115" i="1"/>
  <c r="S2115" i="1" s="1"/>
  <c r="Q2120" i="1"/>
  <c r="S2120" i="1" s="1"/>
  <c r="S2096" i="1"/>
  <c r="Q2131" i="1"/>
  <c r="S2131" i="1" s="1"/>
  <c r="S2250" i="1"/>
  <c r="S2282" i="1"/>
  <c r="S2314" i="1"/>
  <c r="S2271" i="1"/>
  <c r="S2029" i="1"/>
  <c r="R2152" i="1"/>
  <c r="S2152" i="1" s="1"/>
  <c r="Q2003" i="1"/>
  <c r="S2003" i="1" s="1"/>
  <c r="S2235" i="1"/>
  <c r="S2266" i="1"/>
  <c r="S2298" i="1"/>
  <c r="R2300" i="1"/>
  <c r="Q2300" i="1"/>
  <c r="R2293" i="1"/>
  <c r="Q2293" i="1"/>
  <c r="R1104" i="1"/>
  <c r="S1104" i="1" s="1"/>
  <c r="R1297" i="1"/>
  <c r="S1297" i="1" s="1"/>
  <c r="Q1910" i="1"/>
  <c r="R2244" i="1"/>
  <c r="Q2244" i="1"/>
  <c r="R2308" i="1"/>
  <c r="Q2308" i="1"/>
  <c r="R2301" i="1"/>
  <c r="Q2301" i="1"/>
  <c r="S2313" i="1"/>
  <c r="Q1341" i="1"/>
  <c r="S1341" i="1" s="1"/>
  <c r="Q1980" i="1"/>
  <c r="R2260" i="1"/>
  <c r="Q2260" i="1"/>
  <c r="R2253" i="1"/>
  <c r="Q2253" i="1"/>
  <c r="R2317" i="1"/>
  <c r="Q2317" i="1"/>
  <c r="S2297" i="1"/>
  <c r="R2252" i="1"/>
  <c r="Q2252" i="1"/>
  <c r="R2245" i="1"/>
  <c r="Q2245" i="1"/>
  <c r="R1582" i="1"/>
  <c r="S1582" i="1" s="1"/>
  <c r="Q1911" i="1"/>
  <c r="S1911" i="1" s="1"/>
  <c r="R2091" i="1"/>
  <c r="S2091" i="1" s="1"/>
  <c r="R2268" i="1"/>
  <c r="Q2268" i="1"/>
  <c r="R2261" i="1"/>
  <c r="Q2261" i="1"/>
  <c r="R2212" i="1"/>
  <c r="S2212" i="1" s="1"/>
  <c r="R2309" i="1"/>
  <c r="Q2309" i="1"/>
  <c r="Q1469" i="1"/>
  <c r="S1469" i="1" s="1"/>
  <c r="R1452" i="1"/>
  <c r="Q1422" i="1"/>
  <c r="S1422" i="1" s="1"/>
  <c r="Q1996" i="1"/>
  <c r="S1996" i="1" s="1"/>
  <c r="Q2072" i="1"/>
  <c r="S2072" i="1" s="1"/>
  <c r="R2187" i="1"/>
  <c r="S2187" i="1" s="1"/>
  <c r="Q2170" i="1"/>
  <c r="S2170" i="1" s="1"/>
  <c r="R2276" i="1"/>
  <c r="Q2276" i="1"/>
  <c r="R2269" i="1"/>
  <c r="Q2269" i="1"/>
  <c r="S2273" i="1"/>
  <c r="R2316" i="1"/>
  <c r="Q2316" i="1"/>
  <c r="R2284" i="1"/>
  <c r="Q2284" i="1"/>
  <c r="R2277" i="1"/>
  <c r="Q2277" i="1"/>
  <c r="R2292" i="1"/>
  <c r="Q2292" i="1"/>
  <c r="R2285" i="1"/>
  <c r="Q2285" i="1"/>
  <c r="S2249" i="1"/>
  <c r="S2281" i="1"/>
  <c r="R2158" i="1"/>
  <c r="S2158" i="1" s="1"/>
  <c r="Q2156" i="1"/>
  <c r="S2156" i="1" s="1"/>
  <c r="Q1943" i="1"/>
  <c r="Q1319" i="1"/>
  <c r="S1319" i="1" s="1"/>
  <c r="R1579" i="1"/>
  <c r="S1579" i="1" s="1"/>
  <c r="S2232" i="1"/>
  <c r="Q1046" i="1"/>
  <c r="Q1373" i="1"/>
  <c r="Q2008" i="1"/>
  <c r="S2008" i="1" s="1"/>
  <c r="S2201" i="1"/>
  <c r="R2104" i="1"/>
  <c r="S2104" i="1" s="1"/>
  <c r="S2013" i="1"/>
  <c r="S2209" i="1"/>
  <c r="R2242" i="1"/>
  <c r="S2242" i="1" s="1"/>
  <c r="Q1411" i="1"/>
  <c r="S1411" i="1" s="1"/>
  <c r="S2200" i="1"/>
  <c r="S2155" i="1"/>
  <c r="S2208" i="1"/>
  <c r="Q1549" i="1"/>
  <c r="S1549" i="1" s="1"/>
  <c r="R1237" i="1"/>
  <c r="Q862" i="1"/>
  <c r="S862" i="1" s="1"/>
  <c r="R1811" i="1"/>
  <c r="S1811" i="1" s="1"/>
  <c r="R1475" i="1"/>
  <c r="S1475" i="1" s="1"/>
  <c r="S2173" i="1"/>
  <c r="R2036" i="1"/>
  <c r="S2036" i="1" s="1"/>
  <c r="S2109" i="1"/>
  <c r="Q1426" i="1"/>
  <c r="S1426" i="1" s="1"/>
  <c r="Q2164" i="1"/>
  <c r="S2164" i="1" s="1"/>
  <c r="Q352" i="1"/>
  <c r="S352" i="1" s="1"/>
  <c r="R1491" i="1"/>
  <c r="S1491" i="1" s="1"/>
  <c r="Q1515" i="1"/>
  <c r="S1515" i="1" s="1"/>
  <c r="Q1453" i="1"/>
  <c r="S1453" i="1" s="1"/>
  <c r="Q1991" i="1"/>
  <c r="S1991" i="1" s="1"/>
  <c r="R1317" i="1"/>
  <c r="S1317" i="1" s="1"/>
  <c r="R1799" i="1"/>
  <c r="Q1851" i="1"/>
  <c r="S1851" i="1" s="1"/>
  <c r="R2108" i="1"/>
  <c r="S2108" i="1" s="1"/>
  <c r="S2149" i="1"/>
  <c r="Q2116" i="1"/>
  <c r="S2116" i="1" s="1"/>
  <c r="S2054" i="1"/>
  <c r="Q1978" i="1"/>
  <c r="R2020" i="1"/>
  <c r="S2020" i="1" s="1"/>
  <c r="R2192" i="1"/>
  <c r="S2192" i="1" s="1"/>
  <c r="Q1831" i="1"/>
  <c r="S1831" i="1" s="1"/>
  <c r="S2035" i="1"/>
  <c r="R949" i="1"/>
  <c r="S949" i="1" s="1"/>
  <c r="S2042" i="1"/>
  <c r="Q2132" i="1"/>
  <c r="S2132" i="1" s="1"/>
  <c r="R2068" i="1"/>
  <c r="S2068" i="1" s="1"/>
  <c r="S2045" i="1"/>
  <c r="Q2188" i="1"/>
  <c r="S2188" i="1" s="1"/>
  <c r="Q2169" i="1"/>
  <c r="S2169" i="1" s="1"/>
  <c r="S2022" i="1"/>
  <c r="S2053" i="1"/>
  <c r="S2148" i="1"/>
  <c r="R2050" i="1"/>
  <c r="S2050" i="1" s="1"/>
  <c r="S2126" i="1"/>
  <c r="S2085" i="1"/>
  <c r="R2166" i="1"/>
  <c r="S2166" i="1" s="1"/>
  <c r="S2117" i="1"/>
  <c r="Q2178" i="1"/>
  <c r="S2178" i="1" s="1"/>
  <c r="R2082" i="1"/>
  <c r="S2082" i="1" s="1"/>
  <c r="Q1325" i="1"/>
  <c r="S1325" i="1" s="1"/>
  <c r="Q2092" i="1"/>
  <c r="S2092" i="1" s="1"/>
  <c r="S2061" i="1"/>
  <c r="R1924" i="1"/>
  <c r="R2012" i="1"/>
  <c r="S2012" i="1" s="1"/>
  <c r="S2133" i="1"/>
  <c r="S2182" i="1"/>
  <c r="Q2084" i="1"/>
  <c r="S2084" i="1" s="1"/>
  <c r="S2172" i="1"/>
  <c r="Q1365" i="1"/>
  <c r="S1365" i="1" s="1"/>
  <c r="Q1970" i="1"/>
  <c r="S1970" i="1" s="1"/>
  <c r="Q2180" i="1"/>
  <c r="S2180" i="1" s="1"/>
  <c r="R2070" i="1"/>
  <c r="S2070" i="1" s="1"/>
  <c r="S2125" i="1"/>
  <c r="Q1287" i="1"/>
  <c r="S1287" i="1" s="1"/>
  <c r="R1429" i="1"/>
  <c r="S1429" i="1" s="1"/>
  <c r="S2021" i="1"/>
  <c r="R2060" i="1"/>
  <c r="S2060" i="1" s="1"/>
  <c r="S1997" i="1"/>
  <c r="Q2018" i="1"/>
  <c r="S2018" i="1" s="1"/>
  <c r="R1431" i="1"/>
  <c r="S1431" i="1" s="1"/>
  <c r="S2046" i="1"/>
  <c r="R1806" i="1"/>
  <c r="R2044" i="1"/>
  <c r="S2044" i="1" s="1"/>
  <c r="R1205" i="1"/>
  <c r="S1205" i="1" s="1"/>
  <c r="R1659" i="1"/>
  <c r="S2032" i="1"/>
  <c r="S2099" i="1"/>
  <c r="Q1460" i="1"/>
  <c r="S2142" i="1"/>
  <c r="Q1421" i="1"/>
  <c r="S1421" i="1" s="1"/>
  <c r="Q1877" i="1"/>
  <c r="S2069" i="1"/>
  <c r="Q1562" i="1"/>
  <c r="S1562" i="1" s="1"/>
  <c r="R2193" i="1"/>
  <c r="S2193" i="1" s="1"/>
  <c r="R1922" i="1"/>
  <c r="S2088" i="1"/>
  <c r="S2157" i="1"/>
  <c r="S2037" i="1"/>
  <c r="R1523" i="1"/>
  <c r="S1523" i="1" s="1"/>
  <c r="Q1213" i="1"/>
  <c r="S1213" i="1" s="1"/>
  <c r="Q1547" i="1"/>
  <c r="S1547" i="1" s="1"/>
  <c r="S1517" i="1"/>
  <c r="S2102" i="1"/>
  <c r="S2141" i="1"/>
  <c r="R957" i="1"/>
  <c r="S957" i="1" s="1"/>
  <c r="R1885" i="1"/>
  <c r="Q1672" i="1"/>
  <c r="Q1828" i="1"/>
  <c r="Q1357" i="1"/>
  <c r="S1357" i="1" s="1"/>
  <c r="R1423" i="1"/>
  <c r="S1423" i="1" s="1"/>
  <c r="Q940" i="1"/>
  <c r="S940" i="1" s="1"/>
  <c r="Q1886" i="1"/>
  <c r="S2077" i="1"/>
  <c r="R1349" i="1"/>
  <c r="S1349" i="1" s="1"/>
  <c r="Q1471" i="1"/>
  <c r="S1471" i="1" s="1"/>
  <c r="R1419" i="1"/>
  <c r="S1419" i="1" s="1"/>
  <c r="R1435" i="1"/>
  <c r="S1435" i="1" s="1"/>
  <c r="R1447" i="1"/>
  <c r="S1447" i="1" s="1"/>
  <c r="Q1575" i="1"/>
  <c r="S1575" i="1" s="1"/>
  <c r="R1555" i="1"/>
  <c r="S1555" i="1" s="1"/>
  <c r="Q1855" i="1"/>
  <c r="R1939" i="1"/>
  <c r="R1966" i="1"/>
  <c r="S2093" i="1"/>
  <c r="S2189" i="1"/>
  <c r="Q1499" i="1"/>
  <c r="S1499" i="1" s="1"/>
  <c r="R1501" i="1"/>
  <c r="Q2097" i="1"/>
  <c r="S2097" i="1" s="1"/>
  <c r="Q1580" i="1"/>
  <c r="S1580" i="1" s="1"/>
  <c r="R1931" i="1"/>
  <c r="S1931" i="1" s="1"/>
  <c r="Q1894" i="1"/>
  <c r="R1443" i="1"/>
  <c r="S1443" i="1" s="1"/>
  <c r="S2089" i="1"/>
  <c r="S2074" i="1"/>
  <c r="S2101" i="1"/>
  <c r="S2005" i="1"/>
  <c r="R935" i="1"/>
  <c r="S935" i="1" s="1"/>
  <c r="Q1321" i="1"/>
  <c r="S1321" i="1" s="1"/>
  <c r="Q1527" i="1"/>
  <c r="S1527" i="1" s="1"/>
  <c r="R1990" i="1"/>
  <c r="S1990" i="1" s="1"/>
  <c r="R1834" i="1"/>
  <c r="R1385" i="1"/>
  <c r="S1385" i="1" s="1"/>
  <c r="R1573" i="1"/>
  <c r="S1573" i="1" s="1"/>
  <c r="Q1427" i="1"/>
  <c r="S1427" i="1" s="1"/>
  <c r="Q1904" i="1"/>
  <c r="Q1955" i="1"/>
  <c r="Q1898" i="1"/>
  <c r="Q1924" i="1"/>
  <c r="R1947" i="1"/>
  <c r="Q1971" i="1"/>
  <c r="S1971" i="1" s="1"/>
  <c r="Q1558" i="1"/>
  <c r="S1558" i="1" s="1"/>
  <c r="S2190" i="1"/>
  <c r="S2078" i="1"/>
  <c r="Q1587" i="1"/>
  <c r="S1587" i="1" s="1"/>
  <c r="R1694" i="1"/>
  <c r="S1694" i="1" s="1"/>
  <c r="Q1804" i="1"/>
  <c r="S2076" i="1"/>
  <c r="S2080" i="1"/>
  <c r="R1992" i="1"/>
  <c r="S1992" i="1" s="1"/>
  <c r="S2048" i="1"/>
  <c r="Q2122" i="1"/>
  <c r="S2122" i="1" s="1"/>
  <c r="S2128" i="1"/>
  <c r="Q1902" i="1"/>
  <c r="R1915" i="1"/>
  <c r="S2174" i="1"/>
  <c r="S2184" i="1"/>
  <c r="S2165" i="1"/>
  <c r="R1415" i="1"/>
  <c r="S1415" i="1" s="1"/>
  <c r="Q2162" i="1"/>
  <c r="S2162" i="1" s="1"/>
  <c r="S2006" i="1"/>
  <c r="S2038" i="1"/>
  <c r="R1377" i="1"/>
  <c r="S1377" i="1" s="1"/>
  <c r="R822" i="1"/>
  <c r="S822" i="1" s="1"/>
  <c r="Q1168" i="1"/>
  <c r="S1168" i="1" s="1"/>
  <c r="R2121" i="1"/>
  <c r="S2121" i="1" s="1"/>
  <c r="S2114" i="1"/>
  <c r="R831" i="1"/>
  <c r="S831" i="1" s="1"/>
  <c r="Q1591" i="1"/>
  <c r="S1591" i="1" s="1"/>
  <c r="R2001" i="1"/>
  <c r="S2001" i="1" s="1"/>
  <c r="R1715" i="1"/>
  <c r="R1887" i="1"/>
  <c r="Q1915" i="1"/>
  <c r="Q2137" i="1"/>
  <c r="S2137" i="1" s="1"/>
  <c r="S1998" i="1"/>
  <c r="S2062" i="1"/>
  <c r="Q918" i="1"/>
  <c r="S918" i="1" s="1"/>
  <c r="R1543" i="1"/>
  <c r="S1543" i="1" s="1"/>
  <c r="R1884" i="1"/>
  <c r="Q2161" i="1"/>
  <c r="S2161" i="1" s="1"/>
  <c r="Q2145" i="1"/>
  <c r="S2145" i="1" s="1"/>
  <c r="S2052" i="1"/>
  <c r="R903" i="1"/>
  <c r="S903" i="1" s="1"/>
  <c r="Q1946" i="1"/>
  <c r="S2016" i="1"/>
  <c r="S2140" i="1"/>
  <c r="R1856" i="1"/>
  <c r="R1797" i="1"/>
  <c r="S2056" i="1"/>
  <c r="S2123" i="1"/>
  <c r="S2124" i="1"/>
  <c r="Q1588" i="1"/>
  <c r="S1588" i="1" s="1"/>
  <c r="R2106" i="1"/>
  <c r="Q2106" i="1"/>
  <c r="R1820" i="1"/>
  <c r="Q2009" i="1"/>
  <c r="S2009" i="1" s="1"/>
  <c r="R2138" i="1"/>
  <c r="Q2138" i="1"/>
  <c r="R2130" i="1"/>
  <c r="Q2130" i="1"/>
  <c r="R2186" i="1"/>
  <c r="S2186" i="1" s="1"/>
  <c r="R1383" i="1"/>
  <c r="S1383" i="1" s="1"/>
  <c r="Q1446" i="1"/>
  <c r="S1446" i="1" s="1"/>
  <c r="R1890" i="1"/>
  <c r="S1890" i="1" s="1"/>
  <c r="S2176" i="1"/>
  <c r="Q2058" i="1"/>
  <c r="S2058" i="1" s="1"/>
  <c r="Q2098" i="1"/>
  <c r="S2098" i="1" s="1"/>
  <c r="R2090" i="1"/>
  <c r="Q2090" i="1"/>
  <c r="R1391" i="1"/>
  <c r="S1391" i="1" s="1"/>
  <c r="Q1994" i="1"/>
  <c r="S1994" i="1" s="1"/>
  <c r="Q2065" i="1"/>
  <c r="S2065" i="1" s="1"/>
  <c r="R2081" i="1"/>
  <c r="S2081" i="1" s="1"/>
  <c r="Q2154" i="1"/>
  <c r="S2154" i="1" s="1"/>
  <c r="Q1418" i="1"/>
  <c r="S1418" i="1" s="1"/>
  <c r="Q1896" i="1"/>
  <c r="R1930" i="1"/>
  <c r="S1930" i="1" s="1"/>
  <c r="Q2026" i="1"/>
  <c r="S2026" i="1" s="1"/>
  <c r="Q2129" i="1"/>
  <c r="S2129" i="1" s="1"/>
  <c r="R2002" i="1"/>
  <c r="Q2002" i="1"/>
  <c r="Q1281" i="1"/>
  <c r="S1281" i="1" s="1"/>
  <c r="R1771" i="1"/>
  <c r="Q2057" i="1"/>
  <c r="S2057" i="1" s="1"/>
  <c r="R2034" i="1"/>
  <c r="Q2034" i="1"/>
  <c r="Q1810" i="1"/>
  <c r="S1810" i="1" s="1"/>
  <c r="S2153" i="1"/>
  <c r="R2066" i="1"/>
  <c r="Q2066" i="1"/>
  <c r="R2159" i="1"/>
  <c r="Q2159" i="1"/>
  <c r="R2039" i="1"/>
  <c r="Q2039" i="1"/>
  <c r="R1333" i="1"/>
  <c r="S1333" i="1" s="1"/>
  <c r="R1605" i="1"/>
  <c r="R1704" i="1"/>
  <c r="Q1826" i="1"/>
  <c r="R1674" i="1"/>
  <c r="S1674" i="1" s="1"/>
  <c r="Q1920" i="1"/>
  <c r="R1895" i="1"/>
  <c r="R2087" i="1"/>
  <c r="Q2087" i="1"/>
  <c r="R2167" i="1"/>
  <c r="Q2167" i="1"/>
  <c r="R2095" i="1"/>
  <c r="Q2095" i="1"/>
  <c r="Q1535" i="1"/>
  <c r="S1535" i="1" s="1"/>
  <c r="R1943" i="1"/>
  <c r="R2031" i="1"/>
  <c r="Q2031" i="1"/>
  <c r="R2079" i="1"/>
  <c r="Q2079" i="1"/>
  <c r="Q2049" i="1"/>
  <c r="S2049" i="1" s="1"/>
  <c r="Q2105" i="1"/>
  <c r="S2105" i="1" s="1"/>
  <c r="Q1252" i="1"/>
  <c r="S1252" i="1" s="1"/>
  <c r="Q1459" i="1"/>
  <c r="S1459" i="1" s="1"/>
  <c r="Q1509" i="1"/>
  <c r="S1509" i="1" s="1"/>
  <c r="R1557" i="1"/>
  <c r="S1557" i="1" s="1"/>
  <c r="R1740" i="1"/>
  <c r="R1487" i="1"/>
  <c r="S1487" i="1" s="1"/>
  <c r="Q1581" i="1"/>
  <c r="S1581" i="1" s="1"/>
  <c r="R1896" i="1"/>
  <c r="R1829" i="1"/>
  <c r="R1827" i="1"/>
  <c r="R2111" i="1"/>
  <c r="Q2111" i="1"/>
  <c r="R2015" i="1"/>
  <c r="Q2015" i="1"/>
  <c r="R2135" i="1"/>
  <c r="Q2135" i="1"/>
  <c r="Q384" i="1"/>
  <c r="S384" i="1" s="1"/>
  <c r="R1563" i="1"/>
  <c r="S1563" i="1" s="1"/>
  <c r="Q1559" i="1"/>
  <c r="S1559" i="1" s="1"/>
  <c r="R1773" i="1"/>
  <c r="S1773" i="1" s="1"/>
  <c r="Q1891" i="1"/>
  <c r="S1891" i="1" s="1"/>
  <c r="R2071" i="1"/>
  <c r="Q2071" i="1"/>
  <c r="Q2177" i="1"/>
  <c r="S2177" i="1" s="1"/>
  <c r="R2103" i="1"/>
  <c r="Q2103" i="1"/>
  <c r="Q2113" i="1"/>
  <c r="S2113" i="1" s="1"/>
  <c r="R1305" i="1"/>
  <c r="S1305" i="1" s="1"/>
  <c r="R1455" i="1"/>
  <c r="S1455" i="1" s="1"/>
  <c r="R1430" i="1"/>
  <c r="S1430" i="1" s="1"/>
  <c r="R1461" i="1"/>
  <c r="S1461" i="1" s="1"/>
  <c r="R1733" i="1"/>
  <c r="S1733" i="1" s="1"/>
  <c r="S1950" i="1"/>
  <c r="R1814" i="1"/>
  <c r="Q1956" i="1"/>
  <c r="R1842" i="1"/>
  <c r="R1878" i="1"/>
  <c r="Q1847" i="1"/>
  <c r="Q1893" i="1"/>
  <c r="Q1901" i="1"/>
  <c r="R2007" i="1"/>
  <c r="Q2007" i="1"/>
  <c r="R2151" i="1"/>
  <c r="Q2151" i="1"/>
  <c r="R2055" i="1"/>
  <c r="Q2055" i="1"/>
  <c r="Q2033" i="1"/>
  <c r="S2033" i="1" s="1"/>
  <c r="R2023" i="1"/>
  <c r="Q2023" i="1"/>
  <c r="R2175" i="1"/>
  <c r="Q2175" i="1"/>
  <c r="R1483" i="1"/>
  <c r="S1483" i="1" s="1"/>
  <c r="R1653" i="1"/>
  <c r="S1653" i="1" s="1"/>
  <c r="Q1984" i="1"/>
  <c r="Q1965" i="1"/>
  <c r="Q2073" i="1"/>
  <c r="S2073" i="1" s="1"/>
  <c r="R2127" i="1"/>
  <c r="Q2127" i="1"/>
  <c r="Q2017" i="1"/>
  <c r="S2017" i="1" s="1"/>
  <c r="Q2041" i="1"/>
  <c r="S2041" i="1" s="1"/>
  <c r="R1999" i="1"/>
  <c r="Q1999" i="1"/>
  <c r="R2143" i="1"/>
  <c r="Q2143" i="1"/>
  <c r="Q2185" i="1"/>
  <c r="S2185" i="1" s="1"/>
  <c r="Q1993" i="1"/>
  <c r="S1993" i="1" s="1"/>
  <c r="S1476" i="1"/>
  <c r="R1643" i="1"/>
  <c r="R1955" i="1"/>
  <c r="R1900" i="1"/>
  <c r="R1981" i="1"/>
  <c r="Q1876" i="1"/>
  <c r="R1879" i="1"/>
  <c r="R1974" i="1"/>
  <c r="R2047" i="1"/>
  <c r="Q2047" i="1"/>
  <c r="R2183" i="1"/>
  <c r="Q2183" i="1"/>
  <c r="R2119" i="1"/>
  <c r="Q2119" i="1"/>
  <c r="R2063" i="1"/>
  <c r="Q2063" i="1"/>
  <c r="R2191" i="1"/>
  <c r="Q2191" i="1"/>
  <c r="Q1964" i="1"/>
  <c r="S1510" i="1"/>
  <c r="Q1794" i="1"/>
  <c r="Q1519" i="1"/>
  <c r="S1519" i="1" s="1"/>
  <c r="S1850" i="1"/>
  <c r="Q1868" i="1"/>
  <c r="Q1982" i="1"/>
  <c r="Q1973" i="1"/>
  <c r="Q1196" i="1"/>
  <c r="S1196" i="1" s="1"/>
  <c r="R1375" i="1"/>
  <c r="S1375" i="1" s="1"/>
  <c r="Q1310" i="1"/>
  <c r="S1310" i="1" s="1"/>
  <c r="Q1661" i="1"/>
  <c r="R1988" i="1"/>
  <c r="Q1861" i="1"/>
  <c r="Q1245" i="1"/>
  <c r="S1245" i="1" s="1"/>
  <c r="Q1064" i="1"/>
  <c r="S1064" i="1" s="1"/>
  <c r="R1661" i="1"/>
  <c r="R1734" i="1"/>
  <c r="S1734" i="1" s="1"/>
  <c r="Q1789" i="1"/>
  <c r="Q1906" i="1"/>
  <c r="Q1692" i="1"/>
  <c r="S1692" i="1" s="1"/>
  <c r="R1794" i="1"/>
  <c r="Q1823" i="1"/>
  <c r="Q1149" i="1"/>
  <c r="S1149" i="1" s="1"/>
  <c r="Q1583" i="1"/>
  <c r="S1583" i="1" s="1"/>
  <c r="R1417" i="1"/>
  <c r="S1417" i="1" s="1"/>
  <c r="R1589" i="1"/>
  <c r="S1589" i="1" s="1"/>
  <c r="R1984" i="1"/>
  <c r="R1933" i="1"/>
  <c r="Q1836" i="1"/>
  <c r="R1805" i="1"/>
  <c r="Q1916" i="1"/>
  <c r="Q1818" i="1"/>
  <c r="Q1882" i="1"/>
  <c r="Q972" i="1"/>
  <c r="S972" i="1" s="1"/>
  <c r="Q1236" i="1"/>
  <c r="S1236" i="1" s="1"/>
  <c r="Q1741" i="1"/>
  <c r="R1864" i="1"/>
  <c r="Q1843" i="1"/>
  <c r="Q1892" i="1"/>
  <c r="Q1827" i="1"/>
  <c r="Q1327" i="1"/>
  <c r="S1327" i="1" s="1"/>
  <c r="Q1539" i="1"/>
  <c r="S1539" i="1" s="1"/>
  <c r="Q1530" i="1"/>
  <c r="S1530" i="1" s="1"/>
  <c r="Q1928" i="1"/>
  <c r="Q1933" i="1"/>
  <c r="R1838" i="1"/>
  <c r="Q1954" i="1"/>
  <c r="Q1080" i="1"/>
  <c r="S1080" i="1" s="1"/>
  <c r="Q1228" i="1"/>
  <c r="S1228" i="1" s="1"/>
  <c r="Q1277" i="1"/>
  <c r="S1277" i="1" s="1"/>
  <c r="R1353" i="1"/>
  <c r="S1353" i="1" s="1"/>
  <c r="R1699" i="1"/>
  <c r="R1979" i="1"/>
  <c r="Q1957" i="1"/>
  <c r="Q1807" i="1"/>
  <c r="R1916" i="1"/>
  <c r="R1438" i="1"/>
  <c r="S1438" i="1" s="1"/>
  <c r="Q1938" i="1"/>
  <c r="R1803" i="1"/>
  <c r="R1804" i="1"/>
  <c r="Q1989" i="1"/>
  <c r="R1323" i="1"/>
  <c r="S1323" i="1" s="1"/>
  <c r="S1507" i="1"/>
  <c r="Q1634" i="1"/>
  <c r="S1634" i="1" s="1"/>
  <c r="R1800" i="1"/>
  <c r="R1813" i="1"/>
  <c r="Q1805" i="1"/>
  <c r="S1436" i="1"/>
  <c r="R1302" i="1"/>
  <c r="S1302" i="1" s="1"/>
  <c r="R1948" i="1"/>
  <c r="Q1899" i="1"/>
  <c r="R1818" i="1"/>
  <c r="R1839" i="1"/>
  <c r="R1755" i="1"/>
  <c r="R283" i="1"/>
  <c r="S283" i="1" s="1"/>
  <c r="R908" i="1"/>
  <c r="S908" i="1" s="1"/>
  <c r="Q1335" i="1"/>
  <c r="S1335" i="1" s="1"/>
  <c r="R1289" i="1"/>
  <c r="S1289" i="1" s="1"/>
  <c r="R1309" i="1"/>
  <c r="S1309" i="1" s="1"/>
  <c r="R1965" i="1"/>
  <c r="R820" i="1"/>
  <c r="S820" i="1" s="1"/>
  <c r="Q314" i="1"/>
  <c r="S314" i="1" s="1"/>
  <c r="R916" i="1"/>
  <c r="S916" i="1" s="1"/>
  <c r="S1406" i="1"/>
  <c r="R1551" i="1"/>
  <c r="S1551" i="1" s="1"/>
  <c r="Q1884" i="1"/>
  <c r="Q1947" i="1"/>
  <c r="R1807" i="1"/>
  <c r="R1071" i="1"/>
  <c r="S1071" i="1" s="1"/>
  <c r="Q1454" i="1"/>
  <c r="S1454" i="1" s="1"/>
  <c r="R1847" i="1"/>
  <c r="Q425" i="1"/>
  <c r="S425" i="1" s="1"/>
  <c r="Q1839" i="1"/>
  <c r="R1815" i="1"/>
  <c r="Q1829" i="1"/>
  <c r="Q1914" i="1"/>
  <c r="R1855" i="1"/>
  <c r="Q981" i="1"/>
  <c r="S981" i="1" s="1"/>
  <c r="R1901" i="1"/>
  <c r="R1796" i="1"/>
  <c r="Q1845" i="1"/>
  <c r="Q1927" i="1"/>
  <c r="Q1958" i="1"/>
  <c r="R1940" i="1"/>
  <c r="R1941" i="1"/>
  <c r="R1942" i="1"/>
  <c r="R1987" i="1"/>
  <c r="R1892" i="1"/>
  <c r="R1986" i="1"/>
  <c r="Q1329" i="1"/>
  <c r="S1329" i="1" s="1"/>
  <c r="R1474" i="1"/>
  <c r="S1474" i="1" s="1"/>
  <c r="R1566" i="1"/>
  <c r="S1566" i="1" s="1"/>
  <c r="Q1842" i="1"/>
  <c r="Q1820" i="1"/>
  <c r="Q1797" i="1"/>
  <c r="R1837" i="1"/>
  <c r="R1279" i="1"/>
  <c r="S1279" i="1" s="1"/>
  <c r="Q1525" i="1"/>
  <c r="S1525" i="1" s="1"/>
  <c r="Q1381" i="1"/>
  <c r="S1381" i="1" s="1"/>
  <c r="R1301" i="1"/>
  <c r="S1301" i="1" s="1"/>
  <c r="R1840" i="1"/>
  <c r="Q1298" i="1"/>
  <c r="S1298" i="1" s="1"/>
  <c r="R1571" i="1"/>
  <c r="S1571" i="1" s="1"/>
  <c r="Q1838" i="1"/>
  <c r="R1494" i="1"/>
  <c r="S1494" i="1" s="1"/>
  <c r="R1502" i="1"/>
  <c r="S1502" i="1" s="1"/>
  <c r="R1828" i="1"/>
  <c r="R1968" i="1"/>
  <c r="R1956" i="1"/>
  <c r="R1860" i="1"/>
  <c r="R1843" i="1"/>
  <c r="R1893" i="1"/>
  <c r="Q1856" i="1"/>
  <c r="Q1879" i="1"/>
  <c r="Q1802" i="1"/>
  <c r="Q1822" i="1"/>
  <c r="R1819" i="1"/>
  <c r="Q1511" i="1"/>
  <c r="S1511" i="1" s="1"/>
  <c r="R1958" i="1"/>
  <c r="Q1923" i="1"/>
  <c r="R1917" i="1"/>
  <c r="Q1922" i="1"/>
  <c r="Q1846" i="1"/>
  <c r="R1883" i="1"/>
  <c r="Q1948" i="1"/>
  <c r="R1927" i="1"/>
  <c r="R1963" i="1"/>
  <c r="R1923" i="1"/>
  <c r="R1918" i="1"/>
  <c r="R1802" i="1"/>
  <c r="Q1819" i="1"/>
  <c r="Q1837" i="1"/>
  <c r="Q1815" i="1"/>
  <c r="R1894" i="1"/>
  <c r="Q1834" i="1"/>
  <c r="R1919" i="1"/>
  <c r="R1903" i="1"/>
  <c r="Q1932" i="1"/>
  <c r="Q1798" i="1"/>
  <c r="R1902" i="1"/>
  <c r="S1871" i="1"/>
  <c r="R1861" i="1"/>
  <c r="R1954" i="1"/>
  <c r="Q1612" i="1"/>
  <c r="S1612" i="1" s="1"/>
  <c r="R1836" i="1"/>
  <c r="Q1935" i="1"/>
  <c r="R1909" i="1"/>
  <c r="R1822" i="1"/>
  <c r="Q1806" i="1"/>
  <c r="R1978" i="1"/>
  <c r="Q951" i="1"/>
  <c r="R1845" i="1"/>
  <c r="R1875" i="1"/>
  <c r="Q1949" i="1"/>
  <c r="Q1866" i="1"/>
  <c r="R1867" i="1"/>
  <c r="Q1858" i="1"/>
  <c r="R1962" i="1"/>
  <c r="Q1859" i="1"/>
  <c r="R1964" i="1"/>
  <c r="R1863" i="1"/>
  <c r="Q1959" i="1"/>
  <c r="Q1942" i="1"/>
  <c r="R1920" i="1"/>
  <c r="Q1900" i="1"/>
  <c r="Q1926" i="1"/>
  <c r="R1876" i="1"/>
  <c r="Q1981" i="1"/>
  <c r="Q1887" i="1"/>
  <c r="Q1974" i="1"/>
  <c r="R1795" i="1"/>
  <c r="Q1878" i="1"/>
  <c r="Q1986" i="1"/>
  <c r="Q1941" i="1"/>
  <c r="R1812" i="1"/>
  <c r="R1967" i="1"/>
  <c r="Q1803" i="1"/>
  <c r="R1914" i="1"/>
  <c r="Q1799" i="1"/>
  <c r="Q1939" i="1"/>
  <c r="Q1966" i="1"/>
  <c r="Q1963" i="1"/>
  <c r="Q1796" i="1"/>
  <c r="Q1813" i="1"/>
  <c r="Q1979" i="1"/>
  <c r="R1844" i="1"/>
  <c r="R1907" i="1"/>
  <c r="R1852" i="1"/>
  <c r="R1946" i="1"/>
  <c r="Q1854" i="1"/>
  <c r="R1835" i="1"/>
  <c r="Q1917" i="1"/>
  <c r="Q1918" i="1"/>
  <c r="Q1860" i="1"/>
  <c r="Q1972" i="1"/>
  <c r="Q1883" i="1"/>
  <c r="Q1962" i="1"/>
  <c r="R1886" i="1"/>
  <c r="R1877" i="1"/>
  <c r="R1982" i="1"/>
  <c r="Q1983" i="1"/>
  <c r="R1732" i="1"/>
  <c r="S1732" i="1" s="1"/>
  <c r="R1858" i="1"/>
  <c r="R1866" i="1"/>
  <c r="R1972" i="1"/>
  <c r="Q1795" i="1"/>
  <c r="R1853" i="1"/>
  <c r="Q1853" i="1"/>
  <c r="R1466" i="1"/>
  <c r="S1466" i="1" s="1"/>
  <c r="Q1885" i="1"/>
  <c r="S1910" i="1"/>
  <c r="Q1987" i="1"/>
  <c r="R1798" i="1"/>
  <c r="Q1814" i="1"/>
  <c r="R1899" i="1"/>
  <c r="Q1087" i="1"/>
  <c r="S1087" i="1" s="1"/>
  <c r="R1374" i="1"/>
  <c r="S1374" i="1" s="1"/>
  <c r="S1428" i="1"/>
  <c r="Q1477" i="1"/>
  <c r="S1477" i="1" s="1"/>
  <c r="Q1393" i="1"/>
  <c r="S1393" i="1" s="1"/>
  <c r="R1973" i="1"/>
  <c r="Q1960" i="1"/>
  <c r="Q1875" i="1"/>
  <c r="R1868" i="1"/>
  <c r="R1932" i="1"/>
  <c r="Q1925" i="1"/>
  <c r="R1925" i="1"/>
  <c r="Q1909" i="1"/>
  <c r="Q1903" i="1"/>
  <c r="R1821" i="1"/>
  <c r="Q1821" i="1"/>
  <c r="Q1835" i="1"/>
  <c r="R1322" i="1"/>
  <c r="S1322" i="1" s="1"/>
  <c r="R1544" i="1"/>
  <c r="S1544" i="1" s="1"/>
  <c r="R1859" i="1"/>
  <c r="Q1840" i="1"/>
  <c r="R1935" i="1"/>
  <c r="Q1940" i="1"/>
  <c r="R1823" i="1"/>
  <c r="R22" i="1"/>
  <c r="Q1040" i="1"/>
  <c r="S1040" i="1" s="1"/>
  <c r="Q1041" i="1"/>
  <c r="R1832" i="1"/>
  <c r="R1957" i="1"/>
  <c r="Q1863" i="1"/>
  <c r="R1934" i="1"/>
  <c r="Q1934" i="1"/>
  <c r="Q1844" i="1"/>
  <c r="R1926" i="1"/>
  <c r="Q1908" i="1"/>
  <c r="R1772" i="1"/>
  <c r="S1772" i="1" s="1"/>
  <c r="Q1654" i="1"/>
  <c r="S1654" i="1" s="1"/>
  <c r="Q1967" i="1"/>
  <c r="R1526" i="1"/>
  <c r="S1526" i="1" s="1"/>
  <c r="R1949" i="1"/>
  <c r="Q1869" i="1"/>
  <c r="Q1792" i="1"/>
  <c r="Q1907" i="1"/>
  <c r="R1854" i="1"/>
  <c r="R1959" i="1"/>
  <c r="R1882" i="1"/>
  <c r="R1975" i="1"/>
  <c r="R1334" i="1"/>
  <c r="S1334" i="1" s="1"/>
  <c r="Q1479" i="1"/>
  <c r="S1479" i="1" s="1"/>
  <c r="Q1498" i="1"/>
  <c r="S1498" i="1" s="1"/>
  <c r="Q1342" i="1"/>
  <c r="S1342" i="1" s="1"/>
  <c r="Q1407" i="1"/>
  <c r="S1407" i="1" s="1"/>
  <c r="R1434" i="1"/>
  <c r="S1434" i="1" s="1"/>
  <c r="Q1389" i="1"/>
  <c r="S1389" i="1" s="1"/>
  <c r="R1534" i="1"/>
  <c r="S1534" i="1" s="1"/>
  <c r="R1792" i="1"/>
  <c r="Q1832" i="1"/>
  <c r="R445" i="1"/>
  <c r="S445" i="1" s="1"/>
  <c r="R1151" i="1"/>
  <c r="S1151" i="1" s="1"/>
  <c r="R1144" i="1"/>
  <c r="S1144" i="1" s="1"/>
  <c r="R1482" i="1"/>
  <c r="S1482" i="1" s="1"/>
  <c r="S1470" i="1"/>
  <c r="S1414" i="1"/>
  <c r="S1516" i="1"/>
  <c r="Q1005" i="1"/>
  <c r="S1005" i="1" s="1"/>
  <c r="R1285" i="1"/>
  <c r="S1285" i="1" s="1"/>
  <c r="Q1450" i="1"/>
  <c r="S1450" i="1" s="1"/>
  <c r="Q1668" i="1"/>
  <c r="R1345" i="1"/>
  <c r="S1345" i="1" s="1"/>
  <c r="R1658" i="1"/>
  <c r="R1369" i="1"/>
  <c r="S1369" i="1" s="1"/>
  <c r="Q1439" i="1"/>
  <c r="S1439" i="1" s="1"/>
  <c r="Q1567" i="1"/>
  <c r="S1567" i="1" s="1"/>
  <c r="S1564" i="1"/>
  <c r="Q1518" i="1"/>
  <c r="S1518" i="1" s="1"/>
  <c r="S1485" i="1"/>
  <c r="S1484" i="1"/>
  <c r="Q1652" i="1"/>
  <c r="S1652" i="1" s="1"/>
  <c r="Q1220" i="1"/>
  <c r="S1220" i="1" s="1"/>
  <c r="Q1401" i="1"/>
  <c r="S1401" i="1" s="1"/>
  <c r="R1396" i="1"/>
  <c r="S1396" i="1" s="1"/>
  <c r="Q1463" i="1"/>
  <c r="S1463" i="1" s="1"/>
  <c r="Q1480" i="1"/>
  <c r="S1480" i="1" s="1"/>
  <c r="Q1714" i="1"/>
  <c r="S1714" i="1" s="1"/>
  <c r="Q291" i="1"/>
  <c r="S291" i="1" s="1"/>
  <c r="R440" i="1"/>
  <c r="S440" i="1" s="1"/>
  <c r="Q1278" i="1"/>
  <c r="S1278" i="1" s="1"/>
  <c r="R1326" i="1"/>
  <c r="S1326" i="1" s="1"/>
  <c r="R1410" i="1"/>
  <c r="S1410" i="1" s="1"/>
  <c r="R1594" i="1"/>
  <c r="S1594" i="1" s="1"/>
  <c r="R1386" i="1"/>
  <c r="S1386" i="1" s="1"/>
  <c r="Q1478" i="1"/>
  <c r="S1478" i="1" s="1"/>
  <c r="R1495" i="1"/>
  <c r="S1495" i="1" s="1"/>
  <c r="R579" i="1"/>
  <c r="S579" i="1" s="1"/>
  <c r="Q1445" i="1"/>
  <c r="S1445" i="1" s="1"/>
  <c r="Q1613" i="1"/>
  <c r="R884" i="1"/>
  <c r="S884" i="1" s="1"/>
  <c r="R1164" i="1"/>
  <c r="S1164" i="1" s="1"/>
  <c r="Q1232" i="1"/>
  <c r="S1232" i="1" s="1"/>
  <c r="R1337" i="1"/>
  <c r="S1337" i="1" s="1"/>
  <c r="Q1354" i="1"/>
  <c r="S1354" i="1" s="1"/>
  <c r="Q1592" i="1"/>
  <c r="S1592" i="1" s="1"/>
  <c r="R1408" i="1"/>
  <c r="S1408" i="1" s="1"/>
  <c r="R1550" i="1"/>
  <c r="S1550" i="1" s="1"/>
  <c r="R1774" i="1"/>
  <c r="S1774" i="1" s="1"/>
  <c r="Q1361" i="1"/>
  <c r="S1361" i="1" s="1"/>
  <c r="R1574" i="1"/>
  <c r="S1574" i="1" s="1"/>
  <c r="Q1800" i="1"/>
  <c r="R1506" i="1"/>
  <c r="S1506" i="1" s="1"/>
  <c r="Q1261" i="1"/>
  <c r="S1261" i="1" s="1"/>
  <c r="R1481" i="1"/>
  <c r="S1481" i="1" s="1"/>
  <c r="R1614" i="1"/>
  <c r="S1614" i="1" s="1"/>
  <c r="Q893" i="1"/>
  <c r="S893" i="1" s="1"/>
  <c r="Q1020" i="1"/>
  <c r="S1020" i="1" s="1"/>
  <c r="R1343" i="1"/>
  <c r="S1343" i="1" s="1"/>
  <c r="R1778" i="1"/>
  <c r="Q329" i="1"/>
  <c r="S329" i="1" s="1"/>
  <c r="Q277" i="1"/>
  <c r="S277" i="1" s="1"/>
  <c r="R917" i="1"/>
  <c r="S917" i="1" s="1"/>
  <c r="R1128" i="1"/>
  <c r="S1128" i="1" s="1"/>
  <c r="R1193" i="1"/>
  <c r="S1193" i="1" s="1"/>
  <c r="Q1398" i="1"/>
  <c r="S1398" i="1" s="1"/>
  <c r="Q1570" i="1"/>
  <c r="S1570" i="1" s="1"/>
  <c r="Q1204" i="1"/>
  <c r="S1204" i="1" s="1"/>
  <c r="R1667" i="1"/>
  <c r="S1501" i="1"/>
  <c r="R1577" i="1"/>
  <c r="S1577" i="1" s="1"/>
  <c r="Q1416" i="1"/>
  <c r="S1416" i="1" s="1"/>
  <c r="Q1754" i="1"/>
  <c r="S1754" i="1" s="1"/>
  <c r="Q1712" i="1"/>
  <c r="Q1872" i="1"/>
  <c r="R1872" i="1"/>
  <c r="R1976" i="1"/>
  <c r="Q1976" i="1"/>
  <c r="R1801" i="1"/>
  <c r="Q1801" i="1"/>
  <c r="R1833" i="1"/>
  <c r="Q1833" i="1"/>
  <c r="Q1881" i="1"/>
  <c r="R1881" i="1"/>
  <c r="Q1929" i="1"/>
  <c r="R1929" i="1"/>
  <c r="R1961" i="1"/>
  <c r="Q1961" i="1"/>
  <c r="R965" i="1"/>
  <c r="S965" i="1" s="1"/>
  <c r="R1390" i="1"/>
  <c r="S1390" i="1" s="1"/>
  <c r="S1500" i="1"/>
  <c r="Q1413" i="1"/>
  <c r="S1413" i="1" s="1"/>
  <c r="R1712" i="1"/>
  <c r="R1977" i="1"/>
  <c r="Q1977" i="1"/>
  <c r="R1912" i="1"/>
  <c r="Q1912" i="1"/>
  <c r="R1944" i="1"/>
  <c r="Q1944" i="1"/>
  <c r="R853" i="1"/>
  <c r="S853" i="1" s="1"/>
  <c r="R1259" i="1"/>
  <c r="S1259" i="1" s="1"/>
  <c r="Q1364" i="1"/>
  <c r="S1364" i="1" s="1"/>
  <c r="S1541" i="1"/>
  <c r="R1613" i="1"/>
  <c r="S1508" i="1"/>
  <c r="Q1808" i="1"/>
  <c r="R1808" i="1"/>
  <c r="R1848" i="1"/>
  <c r="Q1848" i="1"/>
  <c r="R1952" i="1"/>
  <c r="Q1952" i="1"/>
  <c r="R1793" i="1"/>
  <c r="Q1793" i="1"/>
  <c r="Q1841" i="1"/>
  <c r="R1841" i="1"/>
  <c r="Q1889" i="1"/>
  <c r="R1889" i="1"/>
  <c r="Q1269" i="1"/>
  <c r="S1269" i="1" s="1"/>
  <c r="Q1227" i="1"/>
  <c r="S1227" i="1" s="1"/>
  <c r="S1493" i="1"/>
  <c r="S1556" i="1"/>
  <c r="R1693" i="1"/>
  <c r="S1693" i="1" s="1"/>
  <c r="R1857" i="1"/>
  <c r="Q1857" i="1"/>
  <c r="R1888" i="1"/>
  <c r="Q1888" i="1"/>
  <c r="R1928" i="1"/>
  <c r="R1960" i="1"/>
  <c r="Q1817" i="1"/>
  <c r="R1817" i="1"/>
  <c r="R1865" i="1"/>
  <c r="Q1865" i="1"/>
  <c r="Q1897" i="1"/>
  <c r="R1897" i="1"/>
  <c r="Q1945" i="1"/>
  <c r="R1945" i="1"/>
  <c r="Q1937" i="1"/>
  <c r="R1937" i="1"/>
  <c r="Q180" i="1"/>
  <c r="R1303" i="1"/>
  <c r="S1303" i="1" s="1"/>
  <c r="R1399" i="1"/>
  <c r="S1399" i="1" s="1"/>
  <c r="S1540" i="1"/>
  <c r="S1420" i="1"/>
  <c r="Q1313" i="1"/>
  <c r="S1313" i="1" s="1"/>
  <c r="Q1921" i="1"/>
  <c r="R1921" i="1"/>
  <c r="Q1968" i="1"/>
  <c r="R1913" i="1"/>
  <c r="Q1913" i="1"/>
  <c r="R1816" i="1"/>
  <c r="Q1816" i="1"/>
  <c r="R1880" i="1"/>
  <c r="Q1880" i="1"/>
  <c r="Q1809" i="1"/>
  <c r="R1809" i="1"/>
  <c r="Q1969" i="1"/>
  <c r="R1969" i="1"/>
  <c r="R892" i="1"/>
  <c r="S892" i="1" s="1"/>
  <c r="Q1197" i="1"/>
  <c r="S1197" i="1" s="1"/>
  <c r="Q1586" i="1"/>
  <c r="S1586" i="1" s="1"/>
  <c r="Q1442" i="1"/>
  <c r="S1442" i="1" s="1"/>
  <c r="Q1669" i="1"/>
  <c r="Q1864" i="1"/>
  <c r="R1825" i="1"/>
  <c r="Q1825" i="1"/>
  <c r="Q1873" i="1"/>
  <c r="R1873" i="1"/>
  <c r="Q1905" i="1"/>
  <c r="R1905" i="1"/>
  <c r="R1953" i="1"/>
  <c r="Q1953" i="1"/>
  <c r="R360" i="1"/>
  <c r="S360" i="1" s="1"/>
  <c r="Q836" i="1"/>
  <c r="S836" i="1" s="1"/>
  <c r="Q1264" i="1"/>
  <c r="S1264" i="1" s="1"/>
  <c r="Q1306" i="1"/>
  <c r="S1306" i="1" s="1"/>
  <c r="R1611" i="1"/>
  <c r="R1849" i="1"/>
  <c r="Q1849" i="1"/>
  <c r="Q1985" i="1"/>
  <c r="R1985" i="1"/>
  <c r="Q1824" i="1"/>
  <c r="R1824" i="1"/>
  <c r="R1904" i="1"/>
  <c r="Q1936" i="1"/>
  <c r="R1936" i="1"/>
  <c r="R1603" i="1"/>
  <c r="R1651" i="1"/>
  <c r="Q1739" i="1"/>
  <c r="Q1595" i="1"/>
  <c r="Q1667" i="1"/>
  <c r="Q1611" i="1"/>
  <c r="Q1258" i="1"/>
  <c r="S1258" i="1" s="1"/>
  <c r="R1140" i="1"/>
  <c r="S1140" i="1" s="1"/>
  <c r="R1244" i="1"/>
  <c r="S1244" i="1" s="1"/>
  <c r="R1683" i="1"/>
  <c r="Q1632" i="1"/>
  <c r="S1632" i="1" s="1"/>
  <c r="R1159" i="1"/>
  <c r="S1159" i="1" s="1"/>
  <c r="R1311" i="1"/>
  <c r="S1311" i="1" s="1"/>
  <c r="R1545" i="1"/>
  <c r="S1545" i="1" s="1"/>
  <c r="S1672" i="1"/>
  <c r="Q275" i="1"/>
  <c r="S275" i="1" s="1"/>
  <c r="Q1752" i="1"/>
  <c r="S1752" i="1" s="1"/>
  <c r="S1542" i="1"/>
  <c r="R238" i="1"/>
  <c r="Q1120" i="1"/>
  <c r="S1120" i="1" s="1"/>
  <c r="Q1356" i="1"/>
  <c r="S1356" i="1" s="1"/>
  <c r="Q1403" i="1"/>
  <c r="S1403" i="1" s="1"/>
  <c r="Q417" i="1"/>
  <c r="S417" i="1" s="1"/>
  <c r="Q1235" i="1"/>
  <c r="S1235" i="1" s="1"/>
  <c r="R1372" i="1"/>
  <c r="S1372" i="1" s="1"/>
  <c r="Q367" i="1"/>
  <c r="S367" i="1" s="1"/>
  <c r="Q1241" i="1"/>
  <c r="S1241" i="1" s="1"/>
  <c r="Q1370" i="1"/>
  <c r="S1370" i="1" s="1"/>
  <c r="R1378" i="1"/>
  <c r="S1378" i="1" s="1"/>
  <c r="R1595" i="1"/>
  <c r="Q1779" i="1"/>
  <c r="R1675" i="1"/>
  <c r="R1763" i="1"/>
  <c r="R921" i="1"/>
  <c r="S921" i="1" s="1"/>
  <c r="Q1268" i="1"/>
  <c r="S1268" i="1" s="1"/>
  <c r="R1225" i="1"/>
  <c r="S1225" i="1" s="1"/>
  <c r="Q1330" i="1"/>
  <c r="S1330" i="1" s="1"/>
  <c r="Q1603" i="1"/>
  <c r="Q1651" i="1"/>
  <c r="S1373" i="1"/>
  <c r="Q1650" i="1"/>
  <c r="Q517" i="1"/>
  <c r="S517" i="1" s="1"/>
  <c r="Q887" i="1"/>
  <c r="R951" i="1"/>
  <c r="R1023" i="1"/>
  <c r="R1257" i="1"/>
  <c r="S1257" i="1" s="1"/>
  <c r="Q1316" i="1"/>
  <c r="S1316" i="1" s="1"/>
  <c r="Q1699" i="1"/>
  <c r="S1590" i="1"/>
  <c r="Q1028" i="1"/>
  <c r="S1028" i="1" s="1"/>
  <c r="R1250" i="1"/>
  <c r="S1250" i="1" s="1"/>
  <c r="R1619" i="1"/>
  <c r="S1437" i="1"/>
  <c r="Q1763" i="1"/>
  <c r="R1677" i="1"/>
  <c r="Q1300" i="1"/>
  <c r="S1300" i="1" s="1"/>
  <c r="Q1318" i="1"/>
  <c r="S1318" i="1" s="1"/>
  <c r="Q1675" i="1"/>
  <c r="Q1514" i="1"/>
  <c r="S1514" i="1" s="1"/>
  <c r="Q515" i="1"/>
  <c r="S515" i="1" s="1"/>
  <c r="R1346" i="1"/>
  <c r="S1346" i="1" s="1"/>
  <c r="R1747" i="1"/>
  <c r="Q266" i="1"/>
  <c r="S266" i="1" s="1"/>
  <c r="R1070" i="1"/>
  <c r="S1070" i="1" s="1"/>
  <c r="Q1339" i="1"/>
  <c r="S1339" i="1" s="1"/>
  <c r="Q1605" i="1"/>
  <c r="Q1749" i="1"/>
  <c r="R1691" i="1"/>
  <c r="Q1683" i="1"/>
  <c r="S1492" i="1"/>
  <c r="R380" i="1"/>
  <c r="S380" i="1" s="1"/>
  <c r="Q1160" i="1"/>
  <c r="S1160" i="1" s="1"/>
  <c r="Q1394" i="1"/>
  <c r="S1394" i="1" s="1"/>
  <c r="Q1195" i="1"/>
  <c r="S1195" i="1" s="1"/>
  <c r="S1533" i="1"/>
  <c r="Q1747" i="1"/>
  <c r="S1548" i="1"/>
  <c r="Q186" i="1"/>
  <c r="Q1324" i="1"/>
  <c r="S1324" i="1" s="1"/>
  <c r="R1251" i="1"/>
  <c r="S1251" i="1" s="1"/>
  <c r="R1597" i="1"/>
  <c r="Q1691" i="1"/>
  <c r="R1779" i="1"/>
  <c r="Q1778" i="1"/>
  <c r="S1452" i="1"/>
  <c r="Q433" i="1"/>
  <c r="S433" i="1" s="1"/>
  <c r="R699" i="1"/>
  <c r="S699" i="1" s="1"/>
  <c r="R1013" i="1"/>
  <c r="S1013" i="1" s="1"/>
  <c r="R1132" i="1"/>
  <c r="S1132" i="1" s="1"/>
  <c r="R1789" i="1"/>
  <c r="R1707" i="1"/>
  <c r="Q104" i="1"/>
  <c r="S104" i="1" s="1"/>
  <c r="S1460" i="1"/>
  <c r="Q402" i="1"/>
  <c r="S402" i="1" s="1"/>
  <c r="Q1056" i="1"/>
  <c r="S1056" i="1" s="1"/>
  <c r="R1768" i="1"/>
  <c r="Q1210" i="1"/>
  <c r="S1210" i="1" s="1"/>
  <c r="Q1102" i="1"/>
  <c r="S1102" i="1" s="1"/>
  <c r="Q1242" i="1"/>
  <c r="S1242" i="1" s="1"/>
  <c r="Q1371" i="1"/>
  <c r="S1371" i="1" s="1"/>
  <c r="Q1387" i="1"/>
  <c r="S1387" i="1" s="1"/>
  <c r="Q1030" i="1"/>
  <c r="S1030" i="1" s="1"/>
  <c r="R1395" i="1"/>
  <c r="S1395" i="1" s="1"/>
  <c r="R430" i="1"/>
  <c r="S430" i="1" s="1"/>
  <c r="Q1110" i="1"/>
  <c r="S1110" i="1" s="1"/>
  <c r="R1115" i="1"/>
  <c r="S1115" i="1" s="1"/>
  <c r="S1524" i="1"/>
  <c r="R1725" i="1"/>
  <c r="Q1740" i="1"/>
  <c r="R1178" i="1"/>
  <c r="Q1597" i="1"/>
  <c r="Q1331" i="1"/>
  <c r="S1331" i="1" s="1"/>
  <c r="Q1537" i="1"/>
  <c r="S1537" i="1" s="1"/>
  <c r="R1546" i="1"/>
  <c r="S1546" i="1" s="1"/>
  <c r="Q1314" i="1"/>
  <c r="S1314" i="1" s="1"/>
  <c r="Q1458" i="1"/>
  <c r="S1458" i="1" s="1"/>
  <c r="S1565" i="1"/>
  <c r="Q1089" i="1"/>
  <c r="S1089" i="1" s="1"/>
  <c r="R1224" i="1"/>
  <c r="S1224" i="1" s="1"/>
  <c r="Q1351" i="1"/>
  <c r="S1351" i="1" s="1"/>
  <c r="Q1578" i="1"/>
  <c r="S1578" i="1" s="1"/>
  <c r="Q1707" i="1"/>
  <c r="R1650" i="1"/>
  <c r="Q1704" i="1"/>
  <c r="Q1051" i="1"/>
  <c r="S1051" i="1" s="1"/>
  <c r="Q1156" i="1"/>
  <c r="S1156" i="1" s="1"/>
  <c r="Q1619" i="1"/>
  <c r="R1741" i="1"/>
  <c r="Q1715" i="1"/>
  <c r="R1739" i="1"/>
  <c r="R1635" i="1"/>
  <c r="Q1768" i="1"/>
  <c r="R1787" i="1"/>
  <c r="Q1338" i="1"/>
  <c r="S1338" i="1" s="1"/>
  <c r="S1503" i="1"/>
  <c r="R1723" i="1"/>
  <c r="R1731" i="1"/>
  <c r="Q1755" i="1"/>
  <c r="R1627" i="1"/>
  <c r="Q1622" i="1"/>
  <c r="R1727" i="1"/>
  <c r="Q1727" i="1"/>
  <c r="Q1671" i="1"/>
  <c r="R1671" i="1"/>
  <c r="Q1637" i="1"/>
  <c r="R1637" i="1"/>
  <c r="R871" i="1"/>
  <c r="R943" i="1"/>
  <c r="Q1402" i="1"/>
  <c r="S1402" i="1" s="1"/>
  <c r="Q1635" i="1"/>
  <c r="R1522" i="1"/>
  <c r="S1522" i="1" s="1"/>
  <c r="Q1660" i="1"/>
  <c r="R1660" i="1"/>
  <c r="R1628" i="1"/>
  <c r="Q1628" i="1"/>
  <c r="Q1719" i="1"/>
  <c r="R1719" i="1"/>
  <c r="Q1750" i="1"/>
  <c r="R1750" i="1"/>
  <c r="R1709" i="1"/>
  <c r="Q1709" i="1"/>
  <c r="Q1662" i="1"/>
  <c r="R1662" i="1"/>
  <c r="Q1790" i="1"/>
  <c r="R1790" i="1"/>
  <c r="Q1615" i="1"/>
  <c r="R1615" i="1"/>
  <c r="R1656" i="1"/>
  <c r="Q1656" i="1"/>
  <c r="Q1677" i="1"/>
  <c r="R1744" i="1"/>
  <c r="Q1744" i="1"/>
  <c r="Q1717" i="1"/>
  <c r="R1717" i="1"/>
  <c r="Q1738" i="1"/>
  <c r="R1738" i="1"/>
  <c r="Q1646" i="1"/>
  <c r="R1646" i="1"/>
  <c r="Q1631" i="1"/>
  <c r="R1728" i="1"/>
  <c r="Q1728" i="1"/>
  <c r="R1638" i="1"/>
  <c r="Q1638" i="1"/>
  <c r="Q448" i="1"/>
  <c r="S448" i="1" s="1"/>
  <c r="Q1212" i="1"/>
  <c r="S1212" i="1" s="1"/>
  <c r="R1282" i="1"/>
  <c r="S1282" i="1" s="1"/>
  <c r="R1379" i="1"/>
  <c r="S1379" i="1" s="1"/>
  <c r="Q1731" i="1"/>
  <c r="Q1659" i="1"/>
  <c r="R1332" i="1"/>
  <c r="S1332" i="1" s="1"/>
  <c r="R1604" i="1"/>
  <c r="Q1604" i="1"/>
  <c r="Q1720" i="1"/>
  <c r="R1720" i="1"/>
  <c r="Q1608" i="1"/>
  <c r="R1608" i="1"/>
  <c r="Q1762" i="1"/>
  <c r="R1762" i="1"/>
  <c r="Q1690" i="1"/>
  <c r="R1690" i="1"/>
  <c r="Q1607" i="1"/>
  <c r="R1607" i="1"/>
  <c r="Q1703" i="1"/>
  <c r="R1703" i="1"/>
  <c r="Q1623" i="1"/>
  <c r="R1623" i="1"/>
  <c r="Q1751" i="1"/>
  <c r="R1751" i="1"/>
  <c r="R1756" i="1"/>
  <c r="Q1756" i="1"/>
  <c r="R1644" i="1"/>
  <c r="Q1644" i="1"/>
  <c r="Q1718" i="1"/>
  <c r="R1718" i="1"/>
  <c r="Q1746" i="1"/>
  <c r="R1746" i="1"/>
  <c r="R1695" i="1"/>
  <c r="R1167" i="1"/>
  <c r="S1167" i="1" s="1"/>
  <c r="R1072" i="1"/>
  <c r="S1072" i="1" s="1"/>
  <c r="R1180" i="1"/>
  <c r="S1180" i="1" s="1"/>
  <c r="R856" i="1"/>
  <c r="Q1627" i="1"/>
  <c r="Q1725" i="1"/>
  <c r="R1347" i="1"/>
  <c r="S1347" i="1" s="1"/>
  <c r="R1640" i="1"/>
  <c r="Q1640" i="1"/>
  <c r="R1620" i="1"/>
  <c r="Q1620" i="1"/>
  <c r="Q1708" i="1"/>
  <c r="R1708" i="1"/>
  <c r="Q1599" i="1"/>
  <c r="R1599" i="1"/>
  <c r="R1742" i="1"/>
  <c r="Q1742" i="1"/>
  <c r="Q1670" i="1"/>
  <c r="R1670" i="1"/>
  <c r="Q1775" i="1"/>
  <c r="R1775" i="1"/>
  <c r="R1736" i="1"/>
  <c r="Q1736" i="1"/>
  <c r="Q1624" i="1"/>
  <c r="R1624" i="1"/>
  <c r="Q1685" i="1"/>
  <c r="R1685" i="1"/>
  <c r="Q1618" i="1"/>
  <c r="R1618" i="1"/>
  <c r="R1726" i="1"/>
  <c r="Q1726" i="1"/>
  <c r="Q1760" i="1"/>
  <c r="R1760" i="1"/>
  <c r="R1629" i="1"/>
  <c r="Q1629" i="1"/>
  <c r="R1764" i="1"/>
  <c r="Q1764" i="1"/>
  <c r="Q849" i="1"/>
  <c r="S849" i="1" s="1"/>
  <c r="Q1021" i="1"/>
  <c r="S1021" i="1" s="1"/>
  <c r="Q1723" i="1"/>
  <c r="Q1600" i="1"/>
  <c r="R1600" i="1"/>
  <c r="R1688" i="1"/>
  <c r="Q1688" i="1"/>
  <c r="Q1722" i="1"/>
  <c r="R1722" i="1"/>
  <c r="Q1642" i="1"/>
  <c r="R1642" i="1"/>
  <c r="Q1770" i="1"/>
  <c r="R1770" i="1"/>
  <c r="R1687" i="1"/>
  <c r="Q1687" i="1"/>
  <c r="Q1776" i="1"/>
  <c r="R1776" i="1"/>
  <c r="R1783" i="1"/>
  <c r="Q1783" i="1"/>
  <c r="R1711" i="1"/>
  <c r="Q1711" i="1"/>
  <c r="R1758" i="1"/>
  <c r="Q1758" i="1"/>
  <c r="Q1636" i="1"/>
  <c r="R1636" i="1"/>
  <c r="R1724" i="1"/>
  <c r="Q1724" i="1"/>
  <c r="Q1765" i="1"/>
  <c r="R1765" i="1"/>
  <c r="Q1598" i="1"/>
  <c r="R1598" i="1"/>
  <c r="Q1626" i="1"/>
  <c r="R1626" i="1"/>
  <c r="Q1767" i="1"/>
  <c r="R1743" i="1"/>
  <c r="Q1743" i="1"/>
  <c r="Q1596" i="1"/>
  <c r="R1596" i="1"/>
  <c r="Q400" i="1"/>
  <c r="S400" i="1" s="1"/>
  <c r="Q344" i="1"/>
  <c r="S344" i="1" s="1"/>
  <c r="R432" i="1"/>
  <c r="S432" i="1" s="1"/>
  <c r="R1126" i="1"/>
  <c r="S1126" i="1" s="1"/>
  <c r="Q1203" i="1"/>
  <c r="S1203" i="1" s="1"/>
  <c r="Q1490" i="1"/>
  <c r="S1490" i="1" s="1"/>
  <c r="Q1643" i="1"/>
  <c r="Q1771" i="1"/>
  <c r="R1700" i="1"/>
  <c r="Q1700" i="1"/>
  <c r="R1788" i="1"/>
  <c r="Q1788" i="1"/>
  <c r="Q1679" i="1"/>
  <c r="R1679" i="1"/>
  <c r="R1621" i="1"/>
  <c r="Q1621" i="1"/>
  <c r="R1702" i="1"/>
  <c r="Q1702" i="1"/>
  <c r="R1630" i="1"/>
  <c r="Q1630" i="1"/>
  <c r="Q1686" i="1"/>
  <c r="R1686" i="1"/>
  <c r="R1655" i="1"/>
  <c r="Q1655" i="1"/>
  <c r="R1616" i="1"/>
  <c r="Q1616" i="1"/>
  <c r="R1784" i="1"/>
  <c r="Q1784" i="1"/>
  <c r="R1645" i="1"/>
  <c r="Q1645" i="1"/>
  <c r="Q1698" i="1"/>
  <c r="R1698" i="1"/>
  <c r="R1606" i="1"/>
  <c r="Q1606" i="1"/>
  <c r="Q1610" i="1"/>
  <c r="R1610" i="1"/>
  <c r="R1676" i="1"/>
  <c r="Q1676" i="1"/>
  <c r="R21" i="1"/>
  <c r="R1127" i="1"/>
  <c r="S1127" i="1" s="1"/>
  <c r="R941" i="1"/>
  <c r="S941" i="1" s="1"/>
  <c r="R1234" i="1"/>
  <c r="S1234" i="1" s="1"/>
  <c r="Q1315" i="1"/>
  <c r="S1315" i="1" s="1"/>
  <c r="Q1787" i="1"/>
  <c r="S1293" i="1"/>
  <c r="Q1680" i="1"/>
  <c r="R1680" i="1"/>
  <c r="R1648" i="1"/>
  <c r="Q1648" i="1"/>
  <c r="R1749" i="1"/>
  <c r="R1701" i="1"/>
  <c r="Q1701" i="1"/>
  <c r="Q1602" i="1"/>
  <c r="R1602" i="1"/>
  <c r="Q1730" i="1"/>
  <c r="R1730" i="1"/>
  <c r="Q1647" i="1"/>
  <c r="R1647" i="1"/>
  <c r="R1663" i="1"/>
  <c r="Q1663" i="1"/>
  <c r="Q1791" i="1"/>
  <c r="R1791" i="1"/>
  <c r="R1716" i="1"/>
  <c r="Q1716" i="1"/>
  <c r="Q1684" i="1"/>
  <c r="R1684" i="1"/>
  <c r="R1759" i="1"/>
  <c r="Q1759" i="1"/>
  <c r="Q1678" i="1"/>
  <c r="R1678" i="1"/>
  <c r="Q1706" i="1"/>
  <c r="R1706" i="1"/>
  <c r="R1668" i="1"/>
  <c r="Q1682" i="1"/>
  <c r="R1682" i="1"/>
  <c r="Q1666" i="1"/>
  <c r="R1666" i="1"/>
  <c r="R1780" i="1"/>
  <c r="Q1780" i="1"/>
  <c r="R1748" i="1"/>
  <c r="Q1748" i="1"/>
  <c r="R1639" i="1"/>
  <c r="Q1639" i="1"/>
  <c r="R1781" i="1"/>
  <c r="Q1781" i="1"/>
  <c r="R1782" i="1"/>
  <c r="Q1782" i="1"/>
  <c r="R1710" i="1"/>
  <c r="Q1710" i="1"/>
  <c r="Q1735" i="1"/>
  <c r="R1735" i="1"/>
  <c r="R1669" i="1"/>
  <c r="Q1696" i="1"/>
  <c r="R1696" i="1"/>
  <c r="R1664" i="1"/>
  <c r="Q1664" i="1"/>
  <c r="Q1786" i="1"/>
  <c r="R1786" i="1"/>
  <c r="R1757" i="1"/>
  <c r="Q1757" i="1"/>
  <c r="Q1658" i="1"/>
  <c r="R1766" i="1"/>
  <c r="Q1766" i="1"/>
  <c r="R1513" i="1"/>
  <c r="Q1513" i="1"/>
  <c r="Q1496" i="1"/>
  <c r="R1496" i="1"/>
  <c r="Q1291" i="1"/>
  <c r="S1291" i="1" s="1"/>
  <c r="R1112" i="1"/>
  <c r="S1112" i="1" s="1"/>
  <c r="Q1274" i="1"/>
  <c r="S1274" i="1" s="1"/>
  <c r="R1194" i="1"/>
  <c r="S1194" i="1" s="1"/>
  <c r="Q1362" i="1"/>
  <c r="S1362" i="1" s="1"/>
  <c r="Q1536" i="1"/>
  <c r="R1536" i="1"/>
  <c r="Q1473" i="1"/>
  <c r="R1473" i="1"/>
  <c r="R1505" i="1"/>
  <c r="Q1505" i="1"/>
  <c r="Q1601" i="1"/>
  <c r="R1601" i="1"/>
  <c r="Q1633" i="1"/>
  <c r="R1633" i="1"/>
  <c r="Q1665" i="1"/>
  <c r="R1665" i="1"/>
  <c r="Q1697" i="1"/>
  <c r="R1697" i="1"/>
  <c r="Q1729" i="1"/>
  <c r="R1729" i="1"/>
  <c r="Q1761" i="1"/>
  <c r="R1761" i="1"/>
  <c r="R1290" i="1"/>
  <c r="S1290" i="1" s="1"/>
  <c r="R1299" i="1"/>
  <c r="S1299" i="1" s="1"/>
  <c r="Q1425" i="1"/>
  <c r="R1425" i="1"/>
  <c r="Q847" i="1"/>
  <c r="R887" i="1"/>
  <c r="R1200" i="1"/>
  <c r="S1200" i="1" s="1"/>
  <c r="Q1265" i="1"/>
  <c r="S1265" i="1" s="1"/>
  <c r="S1451" i="1"/>
  <c r="R1504" i="1"/>
  <c r="Q1504" i="1"/>
  <c r="Q1569" i="1"/>
  <c r="R1569" i="1"/>
  <c r="R1456" i="1"/>
  <c r="Q1456" i="1"/>
  <c r="Q1520" i="1"/>
  <c r="R1520" i="1"/>
  <c r="Q1584" i="1"/>
  <c r="R1584" i="1"/>
  <c r="R1433" i="1"/>
  <c r="Q1433" i="1"/>
  <c r="Q1553" i="1"/>
  <c r="R1553" i="1"/>
  <c r="Q1472" i="1"/>
  <c r="R1472" i="1"/>
  <c r="R1560" i="1"/>
  <c r="Q1560" i="1"/>
  <c r="Q930" i="1"/>
  <c r="S930" i="1" s="1"/>
  <c r="Q1253" i="1"/>
  <c r="S1253" i="1" s="1"/>
  <c r="Q1308" i="1"/>
  <c r="S1308" i="1" s="1"/>
  <c r="R1609" i="1"/>
  <c r="Q1609" i="1"/>
  <c r="R1641" i="1"/>
  <c r="Q1641" i="1"/>
  <c r="R1673" i="1"/>
  <c r="Q1673" i="1"/>
  <c r="R1705" i="1"/>
  <c r="Q1705" i="1"/>
  <c r="R1737" i="1"/>
  <c r="Q1737" i="1"/>
  <c r="R1769" i="1"/>
  <c r="Q1769" i="1"/>
  <c r="Q1529" i="1"/>
  <c r="R1529" i="1"/>
  <c r="R137" i="1"/>
  <c r="S137" i="1" s="1"/>
  <c r="Q959" i="1"/>
  <c r="S959" i="1" s="1"/>
  <c r="Q1307" i="1"/>
  <c r="S1307" i="1" s="1"/>
  <c r="R1448" i="1"/>
  <c r="Q1448" i="1"/>
  <c r="Q1521" i="1"/>
  <c r="R1521" i="1"/>
  <c r="Q1568" i="1"/>
  <c r="R1568" i="1"/>
  <c r="Q1464" i="1"/>
  <c r="R1464" i="1"/>
  <c r="R1528" i="1"/>
  <c r="Q1528" i="1"/>
  <c r="Q1457" i="1"/>
  <c r="R1457" i="1"/>
  <c r="Q1561" i="1"/>
  <c r="R1561" i="1"/>
  <c r="R1355" i="1"/>
  <c r="S1355" i="1" s="1"/>
  <c r="R701" i="1"/>
  <c r="S701" i="1" s="1"/>
  <c r="R861" i="1"/>
  <c r="S861" i="1" s="1"/>
  <c r="R1512" i="1"/>
  <c r="Q1512" i="1"/>
  <c r="Q1617" i="1"/>
  <c r="R1617" i="1"/>
  <c r="R1649" i="1"/>
  <c r="Q1649" i="1"/>
  <c r="Q1681" i="1"/>
  <c r="R1681" i="1"/>
  <c r="R1713" i="1"/>
  <c r="Q1713" i="1"/>
  <c r="R1745" i="1"/>
  <c r="Q1745" i="1"/>
  <c r="R1777" i="1"/>
  <c r="Q1777" i="1"/>
  <c r="R1363" i="1"/>
  <c r="S1363" i="1" s="1"/>
  <c r="R1409" i="1"/>
  <c r="Q1409" i="1"/>
  <c r="Q1432" i="1"/>
  <c r="R1432" i="1"/>
  <c r="Q1148" i="1"/>
  <c r="S1148" i="1" s="1"/>
  <c r="Q1441" i="1"/>
  <c r="R1441" i="1"/>
  <c r="R1424" i="1"/>
  <c r="Q1424" i="1"/>
  <c r="R1488" i="1"/>
  <c r="Q1488" i="1"/>
  <c r="Q1552" i="1"/>
  <c r="R1552" i="1"/>
  <c r="R1465" i="1"/>
  <c r="Q1465" i="1"/>
  <c r="Q1585" i="1"/>
  <c r="R1585" i="1"/>
  <c r="R1554" i="1"/>
  <c r="S1554" i="1" s="1"/>
  <c r="R1489" i="1"/>
  <c r="Q1489" i="1"/>
  <c r="Q1440" i="1"/>
  <c r="R1440" i="1"/>
  <c r="Q1497" i="1"/>
  <c r="R1497" i="1"/>
  <c r="R401" i="1"/>
  <c r="S401" i="1" s="1"/>
  <c r="R825" i="1"/>
  <c r="S825" i="1" s="1"/>
  <c r="Q1083" i="1"/>
  <c r="S1083" i="1" s="1"/>
  <c r="Q1348" i="1"/>
  <c r="S1348" i="1" s="1"/>
  <c r="S1468" i="1"/>
  <c r="R1538" i="1"/>
  <c r="S1538" i="1" s="1"/>
  <c r="R1576" i="1"/>
  <c r="Q1576" i="1"/>
  <c r="R1449" i="1"/>
  <c r="Q1449" i="1"/>
  <c r="Q1593" i="1"/>
  <c r="R1593" i="1"/>
  <c r="Q1625" i="1"/>
  <c r="R1625" i="1"/>
  <c r="Q1657" i="1"/>
  <c r="R1657" i="1"/>
  <c r="Q1689" i="1"/>
  <c r="R1689" i="1"/>
  <c r="Q1721" i="1"/>
  <c r="R1721" i="1"/>
  <c r="Q1753" i="1"/>
  <c r="R1753" i="1"/>
  <c r="Q1785" i="1"/>
  <c r="R1785" i="1"/>
  <c r="R1283" i="1"/>
  <c r="S1283" i="1" s="1"/>
  <c r="Q323" i="1"/>
  <c r="S323" i="1" s="1"/>
  <c r="S458" i="1"/>
  <c r="R1218" i="1"/>
  <c r="S1218" i="1" s="1"/>
  <c r="R212" i="1"/>
  <c r="R1226" i="1"/>
  <c r="S1226" i="1" s="1"/>
  <c r="Q299" i="1"/>
  <c r="S299" i="1" s="1"/>
  <c r="R178" i="1"/>
  <c r="Q1023" i="1"/>
  <c r="R988" i="1"/>
  <c r="S988" i="1" s="1"/>
  <c r="R25" i="1"/>
  <c r="Q992" i="1"/>
  <c r="S992" i="1" s="1"/>
  <c r="Q933" i="1"/>
  <c r="S933" i="1" s="1"/>
  <c r="R1208" i="1"/>
  <c r="S1208" i="1" s="1"/>
  <c r="Q1367" i="1"/>
  <c r="S1367" i="1" s="1"/>
  <c r="R1366" i="1"/>
  <c r="S1366" i="1" s="1"/>
  <c r="R349" i="1"/>
  <c r="S349" i="1" s="1"/>
  <c r="Q413" i="1"/>
  <c r="S413" i="1" s="1"/>
  <c r="Q581" i="1"/>
  <c r="S581" i="1" s="1"/>
  <c r="R847" i="1"/>
  <c r="Q837" i="1"/>
  <c r="S837" i="1" s="1"/>
  <c r="R1135" i="1"/>
  <c r="S1135" i="1" s="1"/>
  <c r="R1183" i="1"/>
  <c r="S1183" i="1" s="1"/>
  <c r="Q1248" i="1"/>
  <c r="S1248" i="1" s="1"/>
  <c r="Q1404" i="1"/>
  <c r="S1404" i="1" s="1"/>
  <c r="Q925" i="1"/>
  <c r="S925" i="1" s="1"/>
  <c r="R1217" i="1"/>
  <c r="S1217" i="1" s="1"/>
  <c r="R1221" i="1"/>
  <c r="S1221" i="1" s="1"/>
  <c r="Q1122" i="1"/>
  <c r="S1122" i="1" s="1"/>
  <c r="R845" i="1"/>
  <c r="S845" i="1" s="1"/>
  <c r="R821" i="1"/>
  <c r="S821" i="1" s="1"/>
  <c r="Q1178" i="1"/>
  <c r="R1202" i="1"/>
  <c r="S1202" i="1" s="1"/>
  <c r="R1286" i="1"/>
  <c r="S1286" i="1" s="1"/>
  <c r="R1284" i="1"/>
  <c r="S1284" i="1" s="1"/>
  <c r="Q1382" i="1"/>
  <c r="S1382" i="1" s="1"/>
  <c r="Q1294" i="1"/>
  <c r="S1294" i="1" s="1"/>
  <c r="R1166" i="1"/>
  <c r="S1166" i="1" s="1"/>
  <c r="R1340" i="1"/>
  <c r="S1340" i="1" s="1"/>
  <c r="Q1275" i="1"/>
  <c r="S1275" i="1" s="1"/>
  <c r="R1201" i="1"/>
  <c r="S1201" i="1" s="1"/>
  <c r="R1273" i="1"/>
  <c r="S1273" i="1" s="1"/>
  <c r="R1295" i="1"/>
  <c r="S1295" i="1" s="1"/>
  <c r="R1359" i="1"/>
  <c r="S1359" i="1" s="1"/>
  <c r="R1405" i="1"/>
  <c r="S1405" i="1" s="1"/>
  <c r="R1380" i="1"/>
  <c r="S1380" i="1" s="1"/>
  <c r="R1042" i="1"/>
  <c r="S1042" i="1" s="1"/>
  <c r="Q901" i="1"/>
  <c r="S901" i="1" s="1"/>
  <c r="R1249" i="1"/>
  <c r="S1249" i="1" s="1"/>
  <c r="R1209" i="1"/>
  <c r="S1209" i="1" s="1"/>
  <c r="R1266" i="1"/>
  <c r="S1266" i="1" s="1"/>
  <c r="Q1292" i="1"/>
  <c r="S1292" i="1" s="1"/>
  <c r="Q1388" i="1"/>
  <c r="S1388" i="1" s="1"/>
  <c r="R1350" i="1"/>
  <c r="S1350" i="1" s="1"/>
  <c r="Q1358" i="1"/>
  <c r="S1358" i="1" s="1"/>
  <c r="Q1118" i="1"/>
  <c r="S1118" i="1" s="1"/>
  <c r="R1176" i="1"/>
  <c r="S1176" i="1" s="1"/>
  <c r="Q839" i="1"/>
  <c r="R1256" i="1"/>
  <c r="S1256" i="1" s="1"/>
  <c r="R1001" i="1"/>
  <c r="S1001" i="1" s="1"/>
  <c r="Q1157" i="1"/>
  <c r="S1157" i="1" s="1"/>
  <c r="R1172" i="1"/>
  <c r="S1172" i="1" s="1"/>
  <c r="Q1260" i="1"/>
  <c r="S1260" i="1" s="1"/>
  <c r="R1094" i="1"/>
  <c r="S1094" i="1" s="1"/>
  <c r="R1182" i="1"/>
  <c r="S1182" i="1" s="1"/>
  <c r="R1188" i="1"/>
  <c r="S1188" i="1" s="1"/>
  <c r="R977" i="1"/>
  <c r="S977" i="1" s="1"/>
  <c r="Q416" i="1"/>
  <c r="S416" i="1" s="1"/>
  <c r="R1165" i="1"/>
  <c r="S1165" i="1" s="1"/>
  <c r="Q42" i="1"/>
  <c r="Q841" i="1"/>
  <c r="S841" i="1" s="1"/>
  <c r="R1175" i="1"/>
  <c r="S1175" i="1" s="1"/>
  <c r="R1181" i="1"/>
  <c r="S1181" i="1" s="1"/>
  <c r="R848" i="1"/>
  <c r="R1170" i="1"/>
  <c r="R1219" i="1"/>
  <c r="S1219" i="1" s="1"/>
  <c r="Q1243" i="1"/>
  <c r="S1243" i="1" s="1"/>
  <c r="Q856" i="1"/>
  <c r="Q1344" i="1"/>
  <c r="R1344" i="1"/>
  <c r="Q399" i="1"/>
  <c r="S399" i="1" s="1"/>
  <c r="Q1276" i="1"/>
  <c r="S1276" i="1" s="1"/>
  <c r="Q1288" i="1"/>
  <c r="R1288" i="1"/>
  <c r="Q1352" i="1"/>
  <c r="R1352" i="1"/>
  <c r="R175" i="1"/>
  <c r="Q325" i="1"/>
  <c r="S325" i="1" s="1"/>
  <c r="Q230" i="1"/>
  <c r="R383" i="1"/>
  <c r="S383" i="1" s="1"/>
  <c r="R698" i="1"/>
  <c r="S698" i="1" s="1"/>
  <c r="Q1296" i="1"/>
  <c r="R1296" i="1"/>
  <c r="Q1360" i="1"/>
  <c r="R1360" i="1"/>
  <c r="Q1304" i="1"/>
  <c r="R1304" i="1"/>
  <c r="Q1368" i="1"/>
  <c r="R1368" i="1"/>
  <c r="Q997" i="1"/>
  <c r="S997" i="1" s="1"/>
  <c r="R1143" i="1"/>
  <c r="S1143" i="1" s="1"/>
  <c r="R1233" i="1"/>
  <c r="S1233" i="1" s="1"/>
  <c r="R839" i="1"/>
  <c r="Q871" i="1"/>
  <c r="R991" i="1"/>
  <c r="Q1267" i="1"/>
  <c r="S1267" i="1" s="1"/>
  <c r="Q1312" i="1"/>
  <c r="R1312" i="1"/>
  <c r="Q1376" i="1"/>
  <c r="R1376" i="1"/>
  <c r="Q1280" i="1"/>
  <c r="R1280" i="1"/>
  <c r="R514" i="1"/>
  <c r="S514" i="1" s="1"/>
  <c r="Q1272" i="1"/>
  <c r="S1272" i="1" s="1"/>
  <c r="R1211" i="1"/>
  <c r="S1211" i="1" s="1"/>
  <c r="Q1320" i="1"/>
  <c r="R1320" i="1"/>
  <c r="Q1384" i="1"/>
  <c r="R1384" i="1"/>
  <c r="Q1328" i="1"/>
  <c r="R1328" i="1"/>
  <c r="Q1392" i="1"/>
  <c r="R1392" i="1"/>
  <c r="R1192" i="1"/>
  <c r="S1192" i="1" s="1"/>
  <c r="Q1336" i="1"/>
  <c r="R1336" i="1"/>
  <c r="Q1400" i="1"/>
  <c r="R1400" i="1"/>
  <c r="R392" i="1"/>
  <c r="S392" i="1" s="1"/>
  <c r="Q351" i="1"/>
  <c r="S351" i="1" s="1"/>
  <c r="Q848" i="1"/>
  <c r="Q943" i="1"/>
  <c r="Q991" i="1"/>
  <c r="Q1146" i="1"/>
  <c r="Q160" i="1"/>
  <c r="S160" i="1" s="1"/>
  <c r="R1054" i="1"/>
  <c r="S1054" i="1" s="1"/>
  <c r="R909" i="1"/>
  <c r="S909" i="1" s="1"/>
  <c r="Q408" i="1"/>
  <c r="S408" i="1" s="1"/>
  <c r="R1067" i="1"/>
  <c r="S1067" i="1" s="1"/>
  <c r="Q361" i="1"/>
  <c r="S361" i="1" s="1"/>
  <c r="Q350" i="1"/>
  <c r="S350" i="1" s="1"/>
  <c r="Q1016" i="1"/>
  <c r="S1016" i="1" s="1"/>
  <c r="Q1240" i="1"/>
  <c r="S1240" i="1" s="1"/>
  <c r="Q385" i="1"/>
  <c r="S385" i="1" s="1"/>
  <c r="R694" i="1"/>
  <c r="S694" i="1" s="1"/>
  <c r="Q919" i="1"/>
  <c r="S919" i="1" s="1"/>
  <c r="R894" i="1"/>
  <c r="S894" i="1" s="1"/>
  <c r="R948" i="1"/>
  <c r="S948" i="1" s="1"/>
  <c r="R1038" i="1"/>
  <c r="S1038" i="1" s="1"/>
  <c r="R1146" i="1"/>
  <c r="Q1216" i="1"/>
  <c r="S1216" i="1" s="1"/>
  <c r="Q1138" i="1"/>
  <c r="R757" i="1"/>
  <c r="S757" i="1" s="1"/>
  <c r="R823" i="1"/>
  <c r="Q863" i="1"/>
  <c r="Q927" i="1"/>
  <c r="R983" i="1"/>
  <c r="R976" i="1"/>
  <c r="S976" i="1" s="1"/>
  <c r="Q832" i="1"/>
  <c r="Q276" i="1"/>
  <c r="Q1162" i="1"/>
  <c r="Q269" i="1"/>
  <c r="S269" i="1" s="1"/>
  <c r="Q1048" i="1"/>
  <c r="S1048" i="1" s="1"/>
  <c r="R1141" i="1"/>
  <c r="S1141" i="1" s="1"/>
  <c r="Q55" i="1"/>
  <c r="R404" i="1"/>
  <c r="S404" i="1" s="1"/>
  <c r="Q173" i="1"/>
  <c r="Q348" i="1"/>
  <c r="S348" i="1" s="1"/>
  <c r="Q333" i="1"/>
  <c r="S333" i="1" s="1"/>
  <c r="Q1014" i="1"/>
  <c r="S1014" i="1" s="1"/>
  <c r="R324" i="1"/>
  <c r="S324" i="1" s="1"/>
  <c r="R1150" i="1"/>
  <c r="S1150" i="1" s="1"/>
  <c r="Q1074" i="1"/>
  <c r="S1074" i="1" s="1"/>
  <c r="R1041" i="1"/>
  <c r="S1237" i="1"/>
  <c r="R1138" i="1"/>
  <c r="Q237" i="1"/>
  <c r="R42" i="1"/>
  <c r="R634" i="1"/>
  <c r="S634" i="1" s="1"/>
  <c r="R272" i="1"/>
  <c r="S272" i="1" s="1"/>
  <c r="Q374" i="1"/>
  <c r="S374" i="1" s="1"/>
  <c r="R424" i="1"/>
  <c r="S424" i="1" s="1"/>
  <c r="R866" i="1"/>
  <c r="S866" i="1" s="1"/>
  <c r="R937" i="1"/>
  <c r="S937" i="1" s="1"/>
  <c r="R276" i="1"/>
  <c r="R353" i="1"/>
  <c r="S353" i="1" s="1"/>
  <c r="Q423" i="1"/>
  <c r="S423" i="1" s="1"/>
  <c r="Q36" i="1"/>
  <c r="R285" i="1"/>
  <c r="S285" i="1" s="1"/>
  <c r="Q337" i="1"/>
  <c r="S337" i="1" s="1"/>
  <c r="R1032" i="1"/>
  <c r="S1032" i="1" s="1"/>
  <c r="Q1073" i="1"/>
  <c r="S1073" i="1" s="1"/>
  <c r="R1078" i="1"/>
  <c r="S1078" i="1" s="1"/>
  <c r="R1162" i="1"/>
  <c r="Q4" i="1"/>
  <c r="Q66" i="1"/>
  <c r="R1111" i="1"/>
  <c r="S1111" i="1" s="1"/>
  <c r="R863" i="1"/>
  <c r="Q1170" i="1"/>
  <c r="R927" i="1"/>
  <c r="Q911" i="1"/>
  <c r="S911" i="1" s="1"/>
  <c r="S829" i="1"/>
  <c r="Q1043" i="1"/>
  <c r="S1043" i="1" s="1"/>
  <c r="Q983" i="1"/>
  <c r="Q823" i="1"/>
  <c r="Q824" i="1"/>
  <c r="S824" i="1" s="1"/>
  <c r="R832" i="1"/>
  <c r="R368" i="1"/>
  <c r="S368" i="1" s="1"/>
  <c r="R1173" i="1"/>
  <c r="S1173" i="1" s="1"/>
  <c r="Q980" i="1"/>
  <c r="S980" i="1" s="1"/>
  <c r="R874" i="1"/>
  <c r="S874" i="1" s="1"/>
  <c r="Q986" i="1"/>
  <c r="S986" i="1" s="1"/>
  <c r="R1190" i="1"/>
  <c r="S1190" i="1" s="1"/>
  <c r="R1186" i="1"/>
  <c r="S1186" i="1" s="1"/>
  <c r="Q1136" i="1"/>
  <c r="S1136" i="1" s="1"/>
  <c r="Q1158" i="1"/>
  <c r="S1158" i="1" s="1"/>
  <c r="R1174" i="1"/>
  <c r="S1174" i="1" s="1"/>
  <c r="Q1189" i="1"/>
  <c r="S1189" i="1" s="1"/>
  <c r="Q1098" i="1"/>
  <c r="S1098" i="1" s="1"/>
  <c r="R889" i="1"/>
  <c r="S889" i="1" s="1"/>
  <c r="R1134" i="1"/>
  <c r="S1134" i="1" s="1"/>
  <c r="R1039" i="1"/>
  <c r="S1039" i="1" s="1"/>
  <c r="Q1130" i="1"/>
  <c r="R855" i="1"/>
  <c r="R895" i="1"/>
  <c r="Q967" i="1"/>
  <c r="Q960" i="1"/>
  <c r="Q1154" i="1"/>
  <c r="S1229" i="1"/>
  <c r="Q87" i="1"/>
  <c r="S87" i="1" s="1"/>
  <c r="Q345" i="1"/>
  <c r="S345" i="1" s="1"/>
  <c r="R288" i="1"/>
  <c r="S288" i="1" s="1"/>
  <c r="R243" i="1"/>
  <c r="S455" i="1"/>
  <c r="Q77" i="1"/>
  <c r="Q394" i="1"/>
  <c r="S394" i="1" s="1"/>
  <c r="Q267" i="1"/>
  <c r="S267" i="1" s="1"/>
  <c r="Q169" i="1"/>
  <c r="S169" i="1" s="1"/>
  <c r="Q261" i="1"/>
  <c r="S261" i="1" s="1"/>
  <c r="Q1113" i="1"/>
  <c r="S1113" i="1" s="1"/>
  <c r="R1142" i="1"/>
  <c r="S1142" i="1" s="1"/>
  <c r="Q1133" i="1"/>
  <c r="S1133" i="1" s="1"/>
  <c r="R967" i="1"/>
  <c r="Q1066" i="1"/>
  <c r="S1066" i="1" s="1"/>
  <c r="R864" i="1"/>
  <c r="S864" i="1" s="1"/>
  <c r="R366" i="1"/>
  <c r="S366" i="1" s="1"/>
  <c r="Q950" i="1"/>
  <c r="S950" i="1" s="1"/>
  <c r="R960" i="1"/>
  <c r="Q1184" i="1"/>
  <c r="S1184" i="1" s="1"/>
  <c r="R1206" i="1"/>
  <c r="Q1206" i="1"/>
  <c r="R1270" i="1"/>
  <c r="Q1270" i="1"/>
  <c r="R1191" i="1"/>
  <c r="Q1191" i="1"/>
  <c r="R640" i="1"/>
  <c r="S640" i="1" s="1"/>
  <c r="R1004" i="1"/>
  <c r="S1004" i="1" s="1"/>
  <c r="Q1106" i="1"/>
  <c r="S1106" i="1" s="1"/>
  <c r="Q840" i="1"/>
  <c r="S840" i="1" s="1"/>
  <c r="Q1096" i="1"/>
  <c r="S1096" i="1" s="1"/>
  <c r="Q1034" i="1"/>
  <c r="S1034" i="1" s="1"/>
  <c r="R1214" i="1"/>
  <c r="Q1214" i="1"/>
  <c r="R1199" i="1"/>
  <c r="Q1199" i="1"/>
  <c r="R1223" i="1"/>
  <c r="Q1223" i="1"/>
  <c r="R1058" i="1"/>
  <c r="S1058" i="1" s="1"/>
  <c r="R1130" i="1"/>
  <c r="R1222" i="1"/>
  <c r="Q1222" i="1"/>
  <c r="R1263" i="1"/>
  <c r="Q1263" i="1"/>
  <c r="R1207" i="1"/>
  <c r="Q1207" i="1"/>
  <c r="R452" i="1"/>
  <c r="S452" i="1" s="1"/>
  <c r="R332" i="1"/>
  <c r="S332" i="1" s="1"/>
  <c r="R860" i="1"/>
  <c r="S860" i="1" s="1"/>
  <c r="Q985" i="1"/>
  <c r="S985" i="1" s="1"/>
  <c r="R1230" i="1"/>
  <c r="Q1230" i="1"/>
  <c r="R1247" i="1"/>
  <c r="Q1247" i="1"/>
  <c r="R1239" i="1"/>
  <c r="Q1239" i="1"/>
  <c r="R1231" i="1"/>
  <c r="Q1231" i="1"/>
  <c r="Q225" i="1"/>
  <c r="R1090" i="1"/>
  <c r="S1090" i="1" s="1"/>
  <c r="R1238" i="1"/>
  <c r="Q1238" i="1"/>
  <c r="R1215" i="1"/>
  <c r="Q1215" i="1"/>
  <c r="R1255" i="1"/>
  <c r="Q1255" i="1"/>
  <c r="R381" i="1"/>
  <c r="S381" i="1" s="1"/>
  <c r="Q953" i="1"/>
  <c r="S953" i="1" s="1"/>
  <c r="R1154" i="1"/>
  <c r="R1246" i="1"/>
  <c r="Q1246" i="1"/>
  <c r="Q855" i="1"/>
  <c r="S459" i="1"/>
  <c r="R969" i="1"/>
  <c r="S969" i="1" s="1"/>
  <c r="Q1125" i="1"/>
  <c r="S1125" i="1" s="1"/>
  <c r="Q1088" i="1"/>
  <c r="S1088" i="1" s="1"/>
  <c r="R1254" i="1"/>
  <c r="Q1254" i="1"/>
  <c r="R1271" i="1"/>
  <c r="Q1271" i="1"/>
  <c r="R439" i="1"/>
  <c r="S439" i="1" s="1"/>
  <c r="R1198" i="1"/>
  <c r="Q1198" i="1"/>
  <c r="R1262" i="1"/>
  <c r="Q1262" i="1"/>
  <c r="Q895" i="1"/>
  <c r="R1121" i="1"/>
  <c r="S1121" i="1" s="1"/>
  <c r="Q900" i="1"/>
  <c r="S900" i="1" s="1"/>
  <c r="R964" i="1"/>
  <c r="S964" i="1" s="1"/>
  <c r="Q1044" i="1"/>
  <c r="S1044" i="1" s="1"/>
  <c r="R1124" i="1"/>
  <c r="S1124" i="1" s="1"/>
  <c r="R1063" i="1"/>
  <c r="S1063" i="1" s="1"/>
  <c r="R1033" i="1"/>
  <c r="S1033" i="1" s="1"/>
  <c r="Q1152" i="1"/>
  <c r="S1152" i="1" s="1"/>
  <c r="S1046" i="1"/>
  <c r="R998" i="1"/>
  <c r="S998" i="1" s="1"/>
  <c r="R316" i="1"/>
  <c r="S316" i="1" s="1"/>
  <c r="Q396" i="1"/>
  <c r="S396" i="1" s="1"/>
  <c r="Q952" i="1"/>
  <c r="S952" i="1" s="1"/>
  <c r="Q1009" i="1"/>
  <c r="S1009" i="1" s="1"/>
  <c r="R897" i="1"/>
  <c r="S897" i="1" s="1"/>
  <c r="R17" i="1"/>
  <c r="R373" i="1"/>
  <c r="S373" i="1" s="1"/>
  <c r="Q926" i="1"/>
  <c r="S926" i="1" s="1"/>
  <c r="Q756" i="1"/>
  <c r="S756" i="1" s="1"/>
  <c r="R301" i="1"/>
  <c r="S301" i="1" s="1"/>
  <c r="Q199" i="1"/>
  <c r="R308" i="1"/>
  <c r="S308" i="1" s="1"/>
  <c r="R27" i="1"/>
  <c r="S460" i="1"/>
  <c r="R974" i="1"/>
  <c r="S974" i="1" s="1"/>
  <c r="R913" i="1"/>
  <c r="S913" i="1" s="1"/>
  <c r="R932" i="1"/>
  <c r="S932" i="1" s="1"/>
  <c r="Q1031" i="1"/>
  <c r="S1031" i="1" s="1"/>
  <c r="R1000" i="1"/>
  <c r="S1000" i="1" s="1"/>
  <c r="R1022" i="1"/>
  <c r="S1022" i="1" s="1"/>
  <c r="Q902" i="1"/>
  <c r="S902" i="1" s="1"/>
  <c r="R961" i="1"/>
  <c r="S961" i="1" s="1"/>
  <c r="R966" i="1"/>
  <c r="S966" i="1" s="1"/>
  <c r="R54" i="1"/>
  <c r="R759" i="1"/>
  <c r="S759" i="1" s="1"/>
  <c r="Q1153" i="1"/>
  <c r="S1153" i="1" s="1"/>
  <c r="R865" i="1"/>
  <c r="S865" i="1" s="1"/>
  <c r="Q233" i="1"/>
  <c r="R293" i="1"/>
  <c r="S293" i="1" s="1"/>
  <c r="R429" i="1"/>
  <c r="S429" i="1" s="1"/>
  <c r="R1015" i="1"/>
  <c r="S1015" i="1" s="1"/>
  <c r="R1092" i="1"/>
  <c r="S1092" i="1" s="1"/>
  <c r="R993" i="1"/>
  <c r="S993" i="1" s="1"/>
  <c r="R872" i="1"/>
  <c r="S872" i="1" s="1"/>
  <c r="R43" i="1"/>
  <c r="Q1177" i="1"/>
  <c r="S1177" i="1" s="1"/>
  <c r="Q376" i="1"/>
  <c r="S376" i="1" s="1"/>
  <c r="Q57" i="1"/>
  <c r="R1103" i="1"/>
  <c r="S1103" i="1" s="1"/>
  <c r="R1131" i="1"/>
  <c r="S1131" i="1" s="1"/>
  <c r="Q816" i="1"/>
  <c r="S816" i="1" s="1"/>
  <c r="Q1076" i="1"/>
  <c r="S1076" i="1" s="1"/>
  <c r="R1155" i="1"/>
  <c r="S1155" i="1" s="1"/>
  <c r="R1129" i="1"/>
  <c r="S1129" i="1" s="1"/>
  <c r="R354" i="1"/>
  <c r="S354" i="1" s="1"/>
  <c r="R441" i="1"/>
  <c r="S441" i="1" s="1"/>
  <c r="Q422" i="1"/>
  <c r="S422" i="1" s="1"/>
  <c r="Q1006" i="1"/>
  <c r="S1006" i="1" s="1"/>
  <c r="Q1068" i="1"/>
  <c r="S1068" i="1" s="1"/>
  <c r="Q340" i="1"/>
  <c r="S340" i="1" s="1"/>
  <c r="Q755" i="1"/>
  <c r="S755" i="1" s="1"/>
  <c r="Q1119" i="1"/>
  <c r="S1119" i="1" s="1"/>
  <c r="R934" i="1"/>
  <c r="S934" i="1" s="1"/>
  <c r="Q1025" i="1"/>
  <c r="S1025" i="1" s="1"/>
  <c r="R574" i="1"/>
  <c r="S574" i="1" s="1"/>
  <c r="Q854" i="1"/>
  <c r="S854" i="1" s="1"/>
  <c r="S461" i="1"/>
  <c r="R262" i="1"/>
  <c r="S262" i="1" s="1"/>
  <c r="Q814" i="1"/>
  <c r="S814" i="1" s="1"/>
  <c r="Q519" i="1"/>
  <c r="S519" i="1" s="1"/>
  <c r="Q882" i="1"/>
  <c r="S882" i="1" s="1"/>
  <c r="Q637" i="1"/>
  <c r="S637" i="1" s="1"/>
  <c r="R896" i="1"/>
  <c r="S896" i="1" s="1"/>
  <c r="Q938" i="1"/>
  <c r="S938" i="1" s="1"/>
  <c r="R1108" i="1"/>
  <c r="S1108" i="1" s="1"/>
  <c r="Q936" i="1"/>
  <c r="S936" i="1" s="1"/>
  <c r="Q1008" i="1"/>
  <c r="S1008" i="1" s="1"/>
  <c r="Q377" i="1"/>
  <c r="S377" i="1" s="1"/>
  <c r="R30" i="1"/>
  <c r="R846" i="1"/>
  <c r="S846" i="1" s="1"/>
  <c r="Q1095" i="1"/>
  <c r="S1095" i="1" s="1"/>
  <c r="Q1057" i="1"/>
  <c r="S1057" i="1" s="1"/>
  <c r="R929" i="1"/>
  <c r="S929" i="1" s="1"/>
  <c r="R1187" i="1"/>
  <c r="S1187" i="1" s="1"/>
  <c r="Q397" i="1"/>
  <c r="S397" i="1" s="1"/>
  <c r="R641" i="1"/>
  <c r="S641" i="1" s="1"/>
  <c r="Q580" i="1"/>
  <c r="S580" i="1" s="1"/>
  <c r="R920" i="1"/>
  <c r="S920" i="1" s="1"/>
  <c r="Q1036" i="1"/>
  <c r="S1036" i="1" s="1"/>
  <c r="Q944" i="1"/>
  <c r="S944" i="1" s="1"/>
  <c r="R1161" i="1"/>
  <c r="S1161" i="1" s="1"/>
  <c r="R886" i="1"/>
  <c r="S886" i="1" s="1"/>
  <c r="R1084" i="1"/>
  <c r="S1084" i="1" s="1"/>
  <c r="R873" i="1"/>
  <c r="S873" i="1" s="1"/>
  <c r="R1185" i="1"/>
  <c r="S1185" i="1" s="1"/>
  <c r="Q412" i="1"/>
  <c r="S412" i="1" s="1"/>
  <c r="R365" i="1"/>
  <c r="S365" i="1" s="1"/>
  <c r="Q939" i="1"/>
  <c r="S939" i="1" s="1"/>
  <c r="Q888" i="1"/>
  <c r="S888" i="1" s="1"/>
  <c r="Q996" i="1"/>
  <c r="S996" i="1" s="1"/>
  <c r="Q975" i="1"/>
  <c r="S975" i="1" s="1"/>
  <c r="Q300" i="1"/>
  <c r="S300" i="1" s="1"/>
  <c r="R420" i="1"/>
  <c r="S420" i="1" s="1"/>
  <c r="Q987" i="1"/>
  <c r="S987" i="1" s="1"/>
  <c r="Q1105" i="1"/>
  <c r="S1105" i="1" s="1"/>
  <c r="R1137" i="1"/>
  <c r="S1137" i="1" s="1"/>
  <c r="R1163" i="1"/>
  <c r="S1163" i="1" s="1"/>
  <c r="Q30" i="1"/>
  <c r="R304" i="1"/>
  <c r="S304" i="1" s="1"/>
  <c r="Q442" i="1"/>
  <c r="S442" i="1" s="1"/>
  <c r="R578" i="1"/>
  <c r="S578" i="1" s="1"/>
  <c r="R761" i="1"/>
  <c r="S761" i="1" s="1"/>
  <c r="Q945" i="1"/>
  <c r="S945" i="1" s="1"/>
  <c r="R912" i="1"/>
  <c r="S912" i="1" s="1"/>
  <c r="R1116" i="1"/>
  <c r="S1116" i="1" s="1"/>
  <c r="Q1065" i="1"/>
  <c r="S1065" i="1" s="1"/>
  <c r="R1012" i="1"/>
  <c r="S1012" i="1" s="1"/>
  <c r="Q1097" i="1"/>
  <c r="S1097" i="1" s="1"/>
  <c r="Q880" i="1"/>
  <c r="S880" i="1" s="1"/>
  <c r="Q905" i="1"/>
  <c r="S905" i="1" s="1"/>
  <c r="Q838" i="1"/>
  <c r="S838" i="1" s="1"/>
  <c r="R1091" i="1"/>
  <c r="S1091" i="1" s="1"/>
  <c r="Q1055" i="1"/>
  <c r="S1055" i="1" s="1"/>
  <c r="R984" i="1"/>
  <c r="S984" i="1" s="1"/>
  <c r="R1169" i="1"/>
  <c r="S1169" i="1" s="1"/>
  <c r="R1139" i="1"/>
  <c r="S1139" i="1" s="1"/>
  <c r="R1171" i="1"/>
  <c r="S1171" i="1" s="1"/>
  <c r="Q834" i="1"/>
  <c r="S834" i="1" s="1"/>
  <c r="Q817" i="1"/>
  <c r="S817" i="1" s="1"/>
  <c r="R876" i="1"/>
  <c r="S876" i="1" s="1"/>
  <c r="R881" i="1"/>
  <c r="S881" i="1" s="1"/>
  <c r="R904" i="1"/>
  <c r="S904" i="1" s="1"/>
  <c r="R931" i="1"/>
  <c r="S931" i="1" s="1"/>
  <c r="R999" i="1"/>
  <c r="S999" i="1" s="1"/>
  <c r="Q830" i="1"/>
  <c r="S830" i="1" s="1"/>
  <c r="Q968" i="1"/>
  <c r="S968" i="1" s="1"/>
  <c r="R833" i="1"/>
  <c r="S833" i="1" s="1"/>
  <c r="Q857" i="1"/>
  <c r="S857" i="1" s="1"/>
  <c r="Q1047" i="1"/>
  <c r="S1047" i="1" s="1"/>
  <c r="R1081" i="1"/>
  <c r="S1081" i="1" s="1"/>
  <c r="R1145" i="1"/>
  <c r="S1145" i="1" s="1"/>
  <c r="R1147" i="1"/>
  <c r="S1147" i="1" s="1"/>
  <c r="R1179" i="1"/>
  <c r="S1179" i="1" s="1"/>
  <c r="R914" i="1"/>
  <c r="S914" i="1" s="1"/>
  <c r="Q878" i="1"/>
  <c r="S878" i="1" s="1"/>
  <c r="Q870" i="1"/>
  <c r="S870" i="1" s="1"/>
  <c r="Q1079" i="1"/>
  <c r="S1079" i="1" s="1"/>
  <c r="Q1100" i="1"/>
  <c r="S1100" i="1" s="1"/>
  <c r="R982" i="1"/>
  <c r="S982" i="1" s="1"/>
  <c r="Q1049" i="1"/>
  <c r="R1049" i="1"/>
  <c r="R1082" i="1"/>
  <c r="Q1082" i="1"/>
  <c r="Q898" i="1"/>
  <c r="S898" i="1" s="1"/>
  <c r="R1026" i="1"/>
  <c r="S1026" i="1" s="1"/>
  <c r="Q1059" i="1"/>
  <c r="R1059" i="1"/>
  <c r="R1114" i="1"/>
  <c r="Q1114" i="1"/>
  <c r="R869" i="1"/>
  <c r="Q869" i="1"/>
  <c r="R956" i="1"/>
  <c r="S956" i="1" s="1"/>
  <c r="Q973" i="1"/>
  <c r="S973" i="1" s="1"/>
  <c r="R1107" i="1"/>
  <c r="S1107" i="1" s="1"/>
  <c r="Q928" i="1"/>
  <c r="S928" i="1" s="1"/>
  <c r="Q1035" i="1"/>
  <c r="R1035" i="1"/>
  <c r="Q1052" i="1"/>
  <c r="S1052" i="1" s="1"/>
  <c r="R1086" i="1"/>
  <c r="S1086" i="1" s="1"/>
  <c r="R858" i="1"/>
  <c r="S858" i="1" s="1"/>
  <c r="R852" i="1"/>
  <c r="S852" i="1" s="1"/>
  <c r="Q1099" i="1"/>
  <c r="R1099" i="1"/>
  <c r="Q1123" i="1"/>
  <c r="S1123" i="1" s="1"/>
  <c r="Q1060" i="1"/>
  <c r="S1060" i="1" s="1"/>
  <c r="R1024" i="1"/>
  <c r="S1024" i="1" s="1"/>
  <c r="R1050" i="1"/>
  <c r="Q1050" i="1"/>
  <c r="R1062" i="1"/>
  <c r="S1062" i="1" s="1"/>
  <c r="R1017" i="1"/>
  <c r="S1017" i="1" s="1"/>
  <c r="R899" i="1"/>
  <c r="S899" i="1" s="1"/>
  <c r="R995" i="1"/>
  <c r="S995" i="1" s="1"/>
  <c r="Q885" i="1"/>
  <c r="S885" i="1" s="1"/>
  <c r="R989" i="1"/>
  <c r="S989" i="1" s="1"/>
  <c r="R1075" i="1"/>
  <c r="Q1075" i="1"/>
  <c r="Q17" i="1"/>
  <c r="R62" i="1"/>
  <c r="R268" i="1"/>
  <c r="S268" i="1" s="1"/>
  <c r="Q1018" i="1"/>
  <c r="S1018" i="1" s="1"/>
  <c r="Q828" i="1"/>
  <c r="S828" i="1" s="1"/>
  <c r="R1037" i="1"/>
  <c r="Q1037" i="1"/>
  <c r="R1069" i="1"/>
  <c r="Q1069" i="1"/>
  <c r="R1101" i="1"/>
  <c r="Q1101" i="1"/>
  <c r="R942" i="1"/>
  <c r="S942" i="1" s="1"/>
  <c r="Q421" i="1"/>
  <c r="S421" i="1" s="1"/>
  <c r="Q334" i="1"/>
  <c r="S334" i="1" s="1"/>
  <c r="R317" i="1"/>
  <c r="S317" i="1" s="1"/>
  <c r="Q516" i="1"/>
  <c r="S516" i="1" s="1"/>
  <c r="Q520" i="1"/>
  <c r="S520" i="1" s="1"/>
  <c r="Q754" i="1"/>
  <c r="S754" i="1" s="1"/>
  <c r="R867" i="1"/>
  <c r="S867" i="1" s="1"/>
  <c r="Q910" i="1"/>
  <c r="S910" i="1" s="1"/>
  <c r="R1007" i="1"/>
  <c r="Q1007" i="1"/>
  <c r="Q700" i="1"/>
  <c r="S700" i="1" s="1"/>
  <c r="R924" i="1"/>
  <c r="S924" i="1" s="1"/>
  <c r="R819" i="1"/>
  <c r="S819" i="1" s="1"/>
  <c r="Q947" i="1"/>
  <c r="S947" i="1" s="1"/>
  <c r="Q635" i="1"/>
  <c r="S635" i="1" s="1"/>
  <c r="Q437" i="1"/>
  <c r="S437" i="1" s="1"/>
  <c r="Q1003" i="1"/>
  <c r="S1003" i="1" s="1"/>
  <c r="R883" i="1"/>
  <c r="S883" i="1" s="1"/>
  <c r="Q1011" i="1"/>
  <c r="S1011" i="1" s="1"/>
  <c r="Q946" i="1"/>
  <c r="S946" i="1" s="1"/>
  <c r="R1053" i="1"/>
  <c r="Q1053" i="1"/>
  <c r="R1085" i="1"/>
  <c r="Q1085" i="1"/>
  <c r="R1117" i="1"/>
  <c r="Q1117" i="1"/>
  <c r="R1045" i="1"/>
  <c r="Q1045" i="1"/>
  <c r="R990" i="1"/>
  <c r="S990" i="1" s="1"/>
  <c r="Q336" i="1"/>
  <c r="S336" i="1" s="1"/>
  <c r="R438" i="1"/>
  <c r="S438" i="1" s="1"/>
  <c r="Q879" i="1"/>
  <c r="S879" i="1" s="1"/>
  <c r="R636" i="1"/>
  <c r="S636" i="1" s="1"/>
  <c r="R1077" i="1"/>
  <c r="Q1077" i="1"/>
  <c r="Q183" i="1"/>
  <c r="R850" i="1"/>
  <c r="S850" i="1" s="1"/>
  <c r="R994" i="1"/>
  <c r="S994" i="1" s="1"/>
  <c r="R1029" i="1"/>
  <c r="Q1029" i="1"/>
  <c r="R1061" i="1"/>
  <c r="Q1061" i="1"/>
  <c r="R1093" i="1"/>
  <c r="Q1093" i="1"/>
  <c r="Q868" i="1"/>
  <c r="S868" i="1" s="1"/>
  <c r="R1109" i="1"/>
  <c r="Q1109" i="1"/>
  <c r="Q875" i="1"/>
  <c r="S875" i="1" s="1"/>
  <c r="R958" i="1"/>
  <c r="S958" i="1" s="1"/>
  <c r="Q307" i="1"/>
  <c r="S307" i="1" s="1"/>
  <c r="Q453" i="1"/>
  <c r="S453" i="1" s="1"/>
  <c r="Q364" i="1"/>
  <c r="S364" i="1" s="1"/>
  <c r="R405" i="1"/>
  <c r="S405" i="1" s="1"/>
  <c r="R760" i="1"/>
  <c r="S760" i="1" s="1"/>
  <c r="Q906" i="1"/>
  <c r="S906" i="1" s="1"/>
  <c r="Q922" i="1"/>
  <c r="S922" i="1" s="1"/>
  <c r="R851" i="1"/>
  <c r="S851" i="1" s="1"/>
  <c r="R826" i="1"/>
  <c r="S826" i="1" s="1"/>
  <c r="R978" i="1"/>
  <c r="S978" i="1" s="1"/>
  <c r="R55" i="1"/>
  <c r="Q428" i="1"/>
  <c r="S428" i="1" s="1"/>
  <c r="Q695" i="1"/>
  <c r="S695" i="1" s="1"/>
  <c r="R818" i="1"/>
  <c r="S818" i="1" s="1"/>
  <c r="R844" i="1"/>
  <c r="Q844" i="1"/>
  <c r="R639" i="1"/>
  <c r="S639" i="1" s="1"/>
  <c r="R842" i="1"/>
  <c r="S842" i="1" s="1"/>
  <c r="R577" i="1"/>
  <c r="S577" i="1" s="1"/>
  <c r="Q406" i="1"/>
  <c r="S406" i="1" s="1"/>
  <c r="Q697" i="1"/>
  <c r="S697" i="1" s="1"/>
  <c r="R890" i="1"/>
  <c r="S890" i="1" s="1"/>
  <c r="Q398" i="1"/>
  <c r="S398" i="1" s="1"/>
  <c r="Q638" i="1"/>
  <c r="S638" i="1" s="1"/>
  <c r="Q1027" i="1"/>
  <c r="S1027" i="1" s="1"/>
  <c r="Q923" i="1"/>
  <c r="S923" i="1" s="1"/>
  <c r="R954" i="1"/>
  <c r="S954" i="1" s="1"/>
  <c r="Q1002" i="1"/>
  <c r="S1002" i="1" s="1"/>
  <c r="R431" i="1"/>
  <c r="S431" i="1" s="1"/>
  <c r="R758" i="1"/>
  <c r="S758" i="1" s="1"/>
  <c r="Q970" i="1"/>
  <c r="R970" i="1"/>
  <c r="R444" i="1"/>
  <c r="S444" i="1" s="1"/>
  <c r="R244" i="1"/>
  <c r="R521" i="1"/>
  <c r="S521" i="1" s="1"/>
  <c r="Q575" i="1"/>
  <c r="S575" i="1" s="1"/>
  <c r="R962" i="1"/>
  <c r="S962" i="1" s="1"/>
  <c r="R1010" i="1"/>
  <c r="S1010" i="1" s="1"/>
  <c r="R356" i="1"/>
  <c r="S356" i="1" s="1"/>
  <c r="R843" i="1"/>
  <c r="S843" i="1" s="1"/>
  <c r="R315" i="1"/>
  <c r="S315" i="1" s="1"/>
  <c r="Q357" i="1"/>
  <c r="S357" i="1" s="1"/>
  <c r="R341" i="1"/>
  <c r="S341" i="1" s="1"/>
  <c r="Q955" i="1"/>
  <c r="S955" i="1" s="1"/>
  <c r="R907" i="1"/>
  <c r="S907" i="1" s="1"/>
  <c r="R13" i="1"/>
  <c r="R53" i="1"/>
  <c r="Q389" i="1"/>
  <c r="S389" i="1" s="1"/>
  <c r="R518" i="1"/>
  <c r="S518" i="1" s="1"/>
  <c r="R979" i="1"/>
  <c r="S979" i="1" s="1"/>
  <c r="Q244" i="1"/>
  <c r="R306" i="1"/>
  <c r="S306" i="1" s="1"/>
  <c r="R37" i="1"/>
  <c r="Q835" i="1"/>
  <c r="S835" i="1" s="1"/>
  <c r="R827" i="1"/>
  <c r="S827" i="1" s="1"/>
  <c r="R915" i="1"/>
  <c r="S915" i="1" s="1"/>
  <c r="Q212" i="1"/>
  <c r="Q576" i="1"/>
  <c r="R576" i="1"/>
  <c r="Q25" i="1"/>
  <c r="R362" i="1"/>
  <c r="S362" i="1" s="1"/>
  <c r="R963" i="1"/>
  <c r="S963" i="1" s="1"/>
  <c r="R859" i="1"/>
  <c r="S859" i="1" s="1"/>
  <c r="Q815" i="1"/>
  <c r="S815" i="1" s="1"/>
  <c r="R1019" i="1"/>
  <c r="S1019" i="1" s="1"/>
  <c r="R8" i="1"/>
  <c r="R121" i="1"/>
  <c r="S121" i="1" s="1"/>
  <c r="Q217" i="1"/>
  <c r="Q221" i="1"/>
  <c r="Q971" i="1"/>
  <c r="S971" i="1" s="1"/>
  <c r="R891" i="1"/>
  <c r="S891" i="1" s="1"/>
  <c r="R696" i="1"/>
  <c r="S696" i="1" s="1"/>
  <c r="R310" i="1"/>
  <c r="S310" i="1" s="1"/>
  <c r="Q198" i="1"/>
  <c r="R388" i="1"/>
  <c r="S388" i="1" s="1"/>
  <c r="Q210" i="1"/>
  <c r="Q112" i="1"/>
  <c r="S112" i="1" s="1"/>
  <c r="Q111" i="1"/>
  <c r="S111" i="1" s="1"/>
  <c r="R228" i="1"/>
  <c r="R49" i="1"/>
  <c r="Q29" i="1"/>
  <c r="R78" i="1"/>
  <c r="R298" i="1"/>
  <c r="S298" i="1" s="1"/>
  <c r="R358" i="1"/>
  <c r="S358" i="1" s="1"/>
  <c r="Q181" i="1"/>
  <c r="R390" i="1"/>
  <c r="S390" i="1" s="1"/>
  <c r="R328" i="1"/>
  <c r="S328" i="1" s="1"/>
  <c r="R181" i="1"/>
  <c r="Q409" i="1"/>
  <c r="S409" i="1" s="1"/>
  <c r="Q10" i="1"/>
  <c r="R185" i="1"/>
  <c r="Q369" i="1"/>
  <c r="S369" i="1" s="1"/>
  <c r="R258" i="1"/>
  <c r="S258" i="1" s="1"/>
  <c r="Q122" i="1"/>
  <c r="S122" i="1" s="1"/>
  <c r="R278" i="1"/>
  <c r="S278" i="1" s="1"/>
  <c r="R77" i="1"/>
  <c r="Q145" i="1"/>
  <c r="S145" i="1" s="1"/>
  <c r="Q326" i="1"/>
  <c r="S326" i="1" s="1"/>
  <c r="Q309" i="1"/>
  <c r="S309" i="1" s="1"/>
  <c r="Q178" i="1"/>
  <c r="R117" i="1"/>
  <c r="S117" i="1" s="1"/>
  <c r="R284" i="1"/>
  <c r="S284" i="1" s="1"/>
  <c r="R282" i="1"/>
  <c r="S282" i="1" s="1"/>
  <c r="R84" i="1"/>
  <c r="Q205" i="1"/>
  <c r="Q105" i="1"/>
  <c r="S105" i="1" s="1"/>
  <c r="R140" i="1"/>
  <c r="S140" i="1" s="1"/>
  <c r="R320" i="1"/>
  <c r="S320" i="1" s="1"/>
  <c r="Q436" i="1"/>
  <c r="S436" i="1" s="1"/>
  <c r="Q97" i="1"/>
  <c r="S97" i="1" s="1"/>
  <c r="R230" i="1"/>
  <c r="R40" i="1"/>
  <c r="R225" i="1"/>
  <c r="R221" i="1"/>
  <c r="R74" i="1"/>
  <c r="R217" i="1"/>
  <c r="Q342" i="1"/>
  <c r="S342" i="1" s="1"/>
  <c r="Q335" i="1"/>
  <c r="S335" i="1" s="1"/>
  <c r="Q414" i="1"/>
  <c r="S414" i="1" s="1"/>
  <c r="R69" i="1"/>
  <c r="R245" i="1"/>
  <c r="R33" i="1"/>
  <c r="Q313" i="1"/>
  <c r="S313" i="1" s="1"/>
  <c r="R172" i="1"/>
  <c r="Q58" i="1"/>
  <c r="R236" i="1"/>
  <c r="Q346" i="1"/>
  <c r="S346" i="1" s="1"/>
  <c r="Q236" i="1"/>
  <c r="Q142" i="1"/>
  <c r="S142" i="1" s="1"/>
  <c r="R249" i="1"/>
  <c r="R18" i="1"/>
  <c r="R322" i="1"/>
  <c r="S322" i="1" s="1"/>
  <c r="R179" i="1"/>
  <c r="R292" i="1"/>
  <c r="S292" i="1" s="1"/>
  <c r="Q426" i="1"/>
  <c r="S426" i="1" s="1"/>
  <c r="Q257" i="1"/>
  <c r="S257" i="1" s="1"/>
  <c r="Q33" i="1"/>
  <c r="Q120" i="1"/>
  <c r="S120" i="1" s="1"/>
  <c r="R67" i="1"/>
  <c r="Q434" i="1"/>
  <c r="S434" i="1" s="1"/>
  <c r="Q446" i="1"/>
  <c r="S446" i="1" s="1"/>
  <c r="R233" i="1"/>
  <c r="R141" i="1"/>
  <c r="S141" i="1" s="1"/>
  <c r="R92" i="1"/>
  <c r="S92" i="1" s="1"/>
  <c r="R155" i="1"/>
  <c r="S155" i="1" s="1"/>
  <c r="Q172" i="1"/>
  <c r="Q209" i="1"/>
  <c r="Q386" i="1"/>
  <c r="S386" i="1" s="1"/>
  <c r="R587" i="1"/>
  <c r="R57" i="1"/>
  <c r="Q449" i="1"/>
  <c r="S449" i="1" s="1"/>
  <c r="R290" i="1"/>
  <c r="S290" i="1" s="1"/>
  <c r="R318" i="1"/>
  <c r="S318" i="1" s="1"/>
  <c r="R44" i="1"/>
  <c r="Q294" i="1"/>
  <c r="S294" i="1" s="1"/>
  <c r="R296" i="1"/>
  <c r="S296" i="1" s="1"/>
  <c r="Q82" i="1"/>
  <c r="R19" i="1"/>
  <c r="R220" i="1"/>
  <c r="Q393" i="1"/>
  <c r="S393" i="1" s="1"/>
  <c r="R415" i="1"/>
  <c r="S415" i="1" s="1"/>
  <c r="Q343" i="1"/>
  <c r="S343" i="1" s="1"/>
  <c r="Q90" i="1"/>
  <c r="S90" i="1" s="1"/>
  <c r="R39" i="1"/>
  <c r="Q61" i="1"/>
  <c r="Q75" i="1"/>
  <c r="Q19" i="1"/>
  <c r="R182" i="1"/>
  <c r="Q84" i="1"/>
  <c r="Q185" i="1"/>
  <c r="Q166" i="1"/>
  <c r="S166" i="1" s="1"/>
  <c r="R447" i="1"/>
  <c r="S447" i="1" s="1"/>
  <c r="Q220" i="1"/>
  <c r="Q450" i="1"/>
  <c r="S450" i="1" s="1"/>
  <c r="R64" i="1"/>
  <c r="R188" i="1"/>
  <c r="R35" i="1"/>
  <c r="R170" i="1"/>
  <c r="S170" i="1" s="1"/>
  <c r="Q189" i="1"/>
  <c r="R274" i="1"/>
  <c r="S274" i="1" s="1"/>
  <c r="Q188" i="1"/>
  <c r="Q249" i="1"/>
  <c r="R246" i="1"/>
  <c r="R209" i="1"/>
  <c r="R193" i="1"/>
  <c r="Q330" i="1"/>
  <c r="S330" i="1" s="1"/>
  <c r="Q129" i="1"/>
  <c r="S129" i="1" s="1"/>
  <c r="Q159" i="1"/>
  <c r="S159" i="1" s="1"/>
  <c r="R156" i="1"/>
  <c r="S156" i="1" s="1"/>
  <c r="Q35" i="1"/>
  <c r="R312" i="1"/>
  <c r="S312" i="1" s="1"/>
  <c r="Q338" i="1"/>
  <c r="S338" i="1" s="1"/>
  <c r="Q370" i="1"/>
  <c r="S370" i="1" s="1"/>
  <c r="R61" i="1"/>
  <c r="Q64" i="1"/>
  <c r="Q49" i="1"/>
  <c r="Q228" i="1"/>
  <c r="R391" i="1"/>
  <c r="S391" i="1" s="1"/>
  <c r="Q234" i="1"/>
  <c r="R223" i="1"/>
  <c r="Q246" i="1"/>
  <c r="R213" i="1"/>
  <c r="Q27" i="1"/>
  <c r="R45" i="1"/>
  <c r="Q378" i="1"/>
  <c r="S378" i="1" s="1"/>
  <c r="Q410" i="1"/>
  <c r="S410" i="1" s="1"/>
  <c r="Q382" i="1"/>
  <c r="S382" i="1" s="1"/>
  <c r="R215" i="1"/>
  <c r="R286" i="1"/>
  <c r="S286" i="1" s="1"/>
  <c r="Q201" i="1"/>
  <c r="R532" i="1"/>
  <c r="Q532" i="1"/>
  <c r="R548" i="1"/>
  <c r="Q548" i="1"/>
  <c r="R564" i="1"/>
  <c r="Q564" i="1"/>
  <c r="R527" i="1"/>
  <c r="Q527" i="1"/>
  <c r="Q595" i="1"/>
  <c r="R595" i="1"/>
  <c r="Q543" i="1"/>
  <c r="R543" i="1"/>
  <c r="R611" i="1"/>
  <c r="Q611" i="1"/>
  <c r="R559" i="1"/>
  <c r="Q559" i="1"/>
  <c r="Q627" i="1"/>
  <c r="R627" i="1"/>
  <c r="Q582" i="1"/>
  <c r="R582" i="1"/>
  <c r="Q530" i="1"/>
  <c r="R530" i="1"/>
  <c r="R598" i="1"/>
  <c r="Q598" i="1"/>
  <c r="R546" i="1"/>
  <c r="Q546" i="1"/>
  <c r="R614" i="1"/>
  <c r="Q614" i="1"/>
  <c r="Q562" i="1"/>
  <c r="R562" i="1"/>
  <c r="Q750" i="1"/>
  <c r="R750" i="1"/>
  <c r="R645" i="1"/>
  <c r="Q645" i="1"/>
  <c r="Q473" i="1"/>
  <c r="R473" i="1"/>
  <c r="R661" i="1"/>
  <c r="Q661" i="1"/>
  <c r="Q489" i="1"/>
  <c r="R489" i="1"/>
  <c r="R677" i="1"/>
  <c r="Q677" i="1"/>
  <c r="Q753" i="1"/>
  <c r="R753" i="1"/>
  <c r="R768" i="1"/>
  <c r="Q768" i="1"/>
  <c r="Q716" i="1"/>
  <c r="R716" i="1"/>
  <c r="Q544" i="1"/>
  <c r="R544" i="1"/>
  <c r="Q612" i="1"/>
  <c r="R612" i="1"/>
  <c r="R560" i="1"/>
  <c r="Q560" i="1"/>
  <c r="Q628" i="1"/>
  <c r="R628" i="1"/>
  <c r="Q703" i="1"/>
  <c r="R703" i="1"/>
  <c r="Q719" i="1"/>
  <c r="R719" i="1"/>
  <c r="R735" i="1"/>
  <c r="Q735" i="1"/>
  <c r="Q803" i="1"/>
  <c r="R803" i="1"/>
  <c r="R631" i="1"/>
  <c r="Q631" i="1"/>
  <c r="Q534" i="1"/>
  <c r="R534" i="1"/>
  <c r="R550" i="1"/>
  <c r="Q550" i="1"/>
  <c r="R566" i="1"/>
  <c r="Q566" i="1"/>
  <c r="Q777" i="1"/>
  <c r="R777" i="1"/>
  <c r="Q793" i="1"/>
  <c r="R793" i="1"/>
  <c r="R689" i="1"/>
  <c r="Q689" i="1"/>
  <c r="Q712" i="1"/>
  <c r="R712" i="1"/>
  <c r="Q728" i="1"/>
  <c r="R728" i="1"/>
  <c r="Q744" i="1"/>
  <c r="R744" i="1"/>
  <c r="Q475" i="1"/>
  <c r="R475" i="1"/>
  <c r="Q491" i="1"/>
  <c r="R491" i="1"/>
  <c r="Q507" i="1"/>
  <c r="R507" i="1"/>
  <c r="Q462" i="1"/>
  <c r="R462" i="1"/>
  <c r="Q478" i="1"/>
  <c r="R478" i="1"/>
  <c r="Q494" i="1"/>
  <c r="R494" i="1"/>
  <c r="Q510" i="1"/>
  <c r="R510" i="1"/>
  <c r="R525" i="1"/>
  <c r="Q525" i="1"/>
  <c r="R541" i="1"/>
  <c r="Q541" i="1"/>
  <c r="R557" i="1"/>
  <c r="Q557" i="1"/>
  <c r="Q805" i="1"/>
  <c r="R805" i="1"/>
  <c r="R633" i="1"/>
  <c r="Q633" i="1"/>
  <c r="Q648" i="1"/>
  <c r="R648" i="1"/>
  <c r="Q596" i="1"/>
  <c r="R596" i="1"/>
  <c r="R492" i="1"/>
  <c r="Q492" i="1"/>
  <c r="R508" i="1"/>
  <c r="Q508" i="1"/>
  <c r="Q583" i="1"/>
  <c r="R583" i="1"/>
  <c r="Q771" i="1"/>
  <c r="R771" i="1"/>
  <c r="R599" i="1"/>
  <c r="Q599" i="1"/>
  <c r="R787" i="1"/>
  <c r="Q787" i="1"/>
  <c r="Q615" i="1"/>
  <c r="R615" i="1"/>
  <c r="Q683" i="1"/>
  <c r="R683" i="1"/>
  <c r="Q511" i="1"/>
  <c r="R511" i="1"/>
  <c r="R714" i="1"/>
  <c r="Q714" i="1"/>
  <c r="Q730" i="1"/>
  <c r="R730" i="1"/>
  <c r="Q746" i="1"/>
  <c r="R746" i="1"/>
  <c r="R709" i="1"/>
  <c r="Q709" i="1"/>
  <c r="Q657" i="1"/>
  <c r="R657" i="1"/>
  <c r="R725" i="1"/>
  <c r="Q725" i="1"/>
  <c r="R673" i="1"/>
  <c r="Q673" i="1"/>
  <c r="Q741" i="1"/>
  <c r="R741" i="1"/>
  <c r="Q569" i="1"/>
  <c r="R569" i="1"/>
  <c r="Q764" i="1"/>
  <c r="R764" i="1"/>
  <c r="Q592" i="1"/>
  <c r="R592" i="1"/>
  <c r="Q780" i="1"/>
  <c r="R780" i="1"/>
  <c r="Q608" i="1"/>
  <c r="R608" i="1"/>
  <c r="Q796" i="1"/>
  <c r="R796" i="1"/>
  <c r="R624" i="1"/>
  <c r="Q624" i="1"/>
  <c r="Q812" i="1"/>
  <c r="R812" i="1"/>
  <c r="Q775" i="1"/>
  <c r="R775" i="1"/>
  <c r="R791" i="1"/>
  <c r="Q791" i="1"/>
  <c r="Q807" i="1"/>
  <c r="R807" i="1"/>
  <c r="Q762" i="1"/>
  <c r="R762" i="1"/>
  <c r="Q778" i="1"/>
  <c r="R778" i="1"/>
  <c r="Q794" i="1"/>
  <c r="R794" i="1"/>
  <c r="R810" i="1"/>
  <c r="Q810" i="1"/>
  <c r="R705" i="1"/>
  <c r="Q705" i="1"/>
  <c r="Q721" i="1"/>
  <c r="R721" i="1"/>
  <c r="Q737" i="1"/>
  <c r="R737" i="1"/>
  <c r="R685" i="1"/>
  <c r="Q685" i="1"/>
  <c r="Q513" i="1"/>
  <c r="R513" i="1"/>
  <c r="Q528" i="1"/>
  <c r="R528" i="1"/>
  <c r="R476" i="1"/>
  <c r="Q476" i="1"/>
  <c r="Q792" i="1"/>
  <c r="R792" i="1"/>
  <c r="Q808" i="1"/>
  <c r="R808" i="1"/>
  <c r="Q463" i="1"/>
  <c r="R463" i="1"/>
  <c r="Q651" i="1"/>
  <c r="R651" i="1"/>
  <c r="Q479" i="1"/>
  <c r="R479" i="1"/>
  <c r="Q667" i="1"/>
  <c r="R667" i="1"/>
  <c r="Q495" i="1"/>
  <c r="R495" i="1"/>
  <c r="Q563" i="1"/>
  <c r="R563" i="1"/>
  <c r="R646" i="1"/>
  <c r="Q646" i="1"/>
  <c r="Q594" i="1"/>
  <c r="R594" i="1"/>
  <c r="Q662" i="1"/>
  <c r="R662" i="1"/>
  <c r="R610" i="1"/>
  <c r="Q610" i="1"/>
  <c r="R798" i="1"/>
  <c r="Q798" i="1"/>
  <c r="Q626" i="1"/>
  <c r="R626" i="1"/>
  <c r="R589" i="1"/>
  <c r="Q589" i="1"/>
  <c r="R537" i="1"/>
  <c r="Q537" i="1"/>
  <c r="R605" i="1"/>
  <c r="Q605" i="1"/>
  <c r="Q553" i="1"/>
  <c r="R553" i="1"/>
  <c r="R621" i="1"/>
  <c r="Q621" i="1"/>
  <c r="Q644" i="1"/>
  <c r="R644" i="1"/>
  <c r="R472" i="1"/>
  <c r="Q472" i="1"/>
  <c r="Q660" i="1"/>
  <c r="R660" i="1"/>
  <c r="Q488" i="1"/>
  <c r="R488" i="1"/>
  <c r="Q676" i="1"/>
  <c r="R676" i="1"/>
  <c r="R504" i="1"/>
  <c r="Q504" i="1"/>
  <c r="Q692" i="1"/>
  <c r="R692" i="1"/>
  <c r="R707" i="1"/>
  <c r="Q707" i="1"/>
  <c r="Q655" i="1"/>
  <c r="R655" i="1"/>
  <c r="Q723" i="1"/>
  <c r="R723" i="1"/>
  <c r="R671" i="1"/>
  <c r="Q671" i="1"/>
  <c r="Q739" i="1"/>
  <c r="R739" i="1"/>
  <c r="R687" i="1"/>
  <c r="Q687" i="1"/>
  <c r="Q642" i="1"/>
  <c r="R642" i="1"/>
  <c r="R590" i="1"/>
  <c r="Q590" i="1"/>
  <c r="Q658" i="1"/>
  <c r="R658" i="1"/>
  <c r="Q726" i="1"/>
  <c r="R726" i="1"/>
  <c r="R674" i="1"/>
  <c r="Q674" i="1"/>
  <c r="R622" i="1"/>
  <c r="Q622" i="1"/>
  <c r="Q690" i="1"/>
  <c r="R690" i="1"/>
  <c r="Q585" i="1"/>
  <c r="R585" i="1"/>
  <c r="Q773" i="1"/>
  <c r="R773" i="1"/>
  <c r="R601" i="1"/>
  <c r="Q601" i="1"/>
  <c r="Q789" i="1"/>
  <c r="R789" i="1"/>
  <c r="Q617" i="1"/>
  <c r="R617" i="1"/>
  <c r="R565" i="1"/>
  <c r="Q565" i="1"/>
  <c r="Q776" i="1"/>
  <c r="R776" i="1"/>
  <c r="Q724" i="1"/>
  <c r="R724" i="1"/>
  <c r="R672" i="1"/>
  <c r="Q672" i="1"/>
  <c r="Q740" i="1"/>
  <c r="R740" i="1"/>
  <c r="R688" i="1"/>
  <c r="Q688" i="1"/>
  <c r="Q531" i="1"/>
  <c r="R531" i="1"/>
  <c r="Q547" i="1"/>
  <c r="R547" i="1"/>
  <c r="Q743" i="1"/>
  <c r="R743" i="1"/>
  <c r="R766" i="1"/>
  <c r="Q766" i="1"/>
  <c r="Q474" i="1"/>
  <c r="R474" i="1"/>
  <c r="Q782" i="1"/>
  <c r="R782" i="1"/>
  <c r="Q490" i="1"/>
  <c r="R490" i="1"/>
  <c r="Q678" i="1"/>
  <c r="R678" i="1"/>
  <c r="Q506" i="1"/>
  <c r="R506" i="1"/>
  <c r="R469" i="1"/>
  <c r="Q469" i="1"/>
  <c r="Q485" i="1"/>
  <c r="R485" i="1"/>
  <c r="R501" i="1"/>
  <c r="Q501" i="1"/>
  <c r="R70" i="1"/>
  <c r="R524" i="1"/>
  <c r="Q524" i="1"/>
  <c r="R540" i="1"/>
  <c r="Q540" i="1"/>
  <c r="R556" i="1"/>
  <c r="Q556" i="1"/>
  <c r="R572" i="1"/>
  <c r="Q572" i="1"/>
  <c r="Q587" i="1"/>
  <c r="R535" i="1"/>
  <c r="Q535" i="1"/>
  <c r="Q603" i="1"/>
  <c r="R603" i="1"/>
  <c r="R551" i="1"/>
  <c r="Q551" i="1"/>
  <c r="R619" i="1"/>
  <c r="Q619" i="1"/>
  <c r="Q567" i="1"/>
  <c r="R567" i="1"/>
  <c r="Q522" i="1"/>
  <c r="R522" i="1"/>
  <c r="Q710" i="1"/>
  <c r="R710" i="1"/>
  <c r="R538" i="1"/>
  <c r="Q538" i="1"/>
  <c r="R606" i="1"/>
  <c r="Q606" i="1"/>
  <c r="Q554" i="1"/>
  <c r="R554" i="1"/>
  <c r="Q742" i="1"/>
  <c r="R742" i="1"/>
  <c r="Q570" i="1"/>
  <c r="R570" i="1"/>
  <c r="Q465" i="1"/>
  <c r="R465" i="1"/>
  <c r="R653" i="1"/>
  <c r="Q653" i="1"/>
  <c r="Q481" i="1"/>
  <c r="R481" i="1"/>
  <c r="R669" i="1"/>
  <c r="Q669" i="1"/>
  <c r="Q497" i="1"/>
  <c r="R497" i="1"/>
  <c r="Q745" i="1"/>
  <c r="R745" i="1"/>
  <c r="Q656" i="1"/>
  <c r="R656" i="1"/>
  <c r="Q604" i="1"/>
  <c r="R604" i="1"/>
  <c r="Q552" i="1"/>
  <c r="R552" i="1"/>
  <c r="Q620" i="1"/>
  <c r="R620" i="1"/>
  <c r="Q568" i="1"/>
  <c r="R568" i="1"/>
  <c r="Q711" i="1"/>
  <c r="R711" i="1"/>
  <c r="Q727" i="1"/>
  <c r="R727" i="1"/>
  <c r="R623" i="1"/>
  <c r="Q623" i="1"/>
  <c r="R811" i="1"/>
  <c r="Q811" i="1"/>
  <c r="R526" i="1"/>
  <c r="Q526" i="1"/>
  <c r="Q542" i="1"/>
  <c r="R542" i="1"/>
  <c r="R558" i="1"/>
  <c r="Q558" i="1"/>
  <c r="R769" i="1"/>
  <c r="Q769" i="1"/>
  <c r="Q785" i="1"/>
  <c r="R785" i="1"/>
  <c r="Q801" i="1"/>
  <c r="R801" i="1"/>
  <c r="Q749" i="1"/>
  <c r="R749" i="1"/>
  <c r="R704" i="1"/>
  <c r="Q704" i="1"/>
  <c r="R720" i="1"/>
  <c r="Q720" i="1"/>
  <c r="R736" i="1"/>
  <c r="Q736" i="1"/>
  <c r="Q752" i="1"/>
  <c r="R752" i="1"/>
  <c r="R467" i="1"/>
  <c r="Q467" i="1"/>
  <c r="R483" i="1"/>
  <c r="Q483" i="1"/>
  <c r="Q499" i="1"/>
  <c r="R499" i="1"/>
  <c r="Q470" i="1"/>
  <c r="R470" i="1"/>
  <c r="Q486" i="1"/>
  <c r="R486" i="1"/>
  <c r="Q502" i="1"/>
  <c r="R502" i="1"/>
  <c r="R533" i="1"/>
  <c r="Q533" i="1"/>
  <c r="R549" i="1"/>
  <c r="Q549" i="1"/>
  <c r="Q625" i="1"/>
  <c r="R625" i="1"/>
  <c r="Q813" i="1"/>
  <c r="R813" i="1"/>
  <c r="Q708" i="1"/>
  <c r="R708" i="1"/>
  <c r="R536" i="1"/>
  <c r="Q536" i="1"/>
  <c r="Q484" i="1"/>
  <c r="R484" i="1"/>
  <c r="R500" i="1"/>
  <c r="Q500" i="1"/>
  <c r="Q763" i="1"/>
  <c r="R763" i="1"/>
  <c r="Q591" i="1"/>
  <c r="R591" i="1"/>
  <c r="Q779" i="1"/>
  <c r="R779" i="1"/>
  <c r="Q607" i="1"/>
  <c r="R607" i="1"/>
  <c r="Q795" i="1"/>
  <c r="R795" i="1"/>
  <c r="Q503" i="1"/>
  <c r="R503" i="1"/>
  <c r="Q691" i="1"/>
  <c r="R691" i="1"/>
  <c r="R706" i="1"/>
  <c r="Q706" i="1"/>
  <c r="R722" i="1"/>
  <c r="Q722" i="1"/>
  <c r="Q738" i="1"/>
  <c r="R738" i="1"/>
  <c r="R649" i="1"/>
  <c r="Q649" i="1"/>
  <c r="R717" i="1"/>
  <c r="Q717" i="1"/>
  <c r="Q665" i="1"/>
  <c r="R665" i="1"/>
  <c r="R733" i="1"/>
  <c r="Q733" i="1"/>
  <c r="Q681" i="1"/>
  <c r="R681" i="1"/>
  <c r="R629" i="1"/>
  <c r="Q629" i="1"/>
  <c r="Q584" i="1"/>
  <c r="R584" i="1"/>
  <c r="Q772" i="1"/>
  <c r="R772" i="1"/>
  <c r="R600" i="1"/>
  <c r="Q600" i="1"/>
  <c r="Q788" i="1"/>
  <c r="R788" i="1"/>
  <c r="Q616" i="1"/>
  <c r="R616" i="1"/>
  <c r="Q804" i="1"/>
  <c r="R804" i="1"/>
  <c r="R632" i="1"/>
  <c r="Q632" i="1"/>
  <c r="R767" i="1"/>
  <c r="Q767" i="1"/>
  <c r="Q783" i="1"/>
  <c r="R783" i="1"/>
  <c r="R799" i="1"/>
  <c r="Q799" i="1"/>
  <c r="Q770" i="1"/>
  <c r="R770" i="1"/>
  <c r="Q786" i="1"/>
  <c r="R786" i="1"/>
  <c r="Q802" i="1"/>
  <c r="R802" i="1"/>
  <c r="R713" i="1"/>
  <c r="Q713" i="1"/>
  <c r="Q729" i="1"/>
  <c r="R729" i="1"/>
  <c r="Q505" i="1"/>
  <c r="R505" i="1"/>
  <c r="R693" i="1"/>
  <c r="Q693" i="1"/>
  <c r="Q588" i="1"/>
  <c r="R588" i="1"/>
  <c r="Q784" i="1"/>
  <c r="R784" i="1"/>
  <c r="R800" i="1"/>
  <c r="Q800" i="1"/>
  <c r="Q643" i="1"/>
  <c r="R643" i="1"/>
  <c r="Q471" i="1"/>
  <c r="R471" i="1"/>
  <c r="R659" i="1"/>
  <c r="Q659" i="1"/>
  <c r="Q487" i="1"/>
  <c r="R487" i="1"/>
  <c r="Q675" i="1"/>
  <c r="R675" i="1"/>
  <c r="Q571" i="1"/>
  <c r="R571" i="1"/>
  <c r="R586" i="1"/>
  <c r="Q586" i="1"/>
  <c r="Q654" i="1"/>
  <c r="R654" i="1"/>
  <c r="Q602" i="1"/>
  <c r="R602" i="1"/>
  <c r="R790" i="1"/>
  <c r="Q790" i="1"/>
  <c r="Q618" i="1"/>
  <c r="R618" i="1"/>
  <c r="Q806" i="1"/>
  <c r="R806" i="1"/>
  <c r="Q529" i="1"/>
  <c r="R529" i="1"/>
  <c r="R597" i="1"/>
  <c r="Q597" i="1"/>
  <c r="R545" i="1"/>
  <c r="Q545" i="1"/>
  <c r="R613" i="1"/>
  <c r="Q613" i="1"/>
  <c r="Q561" i="1"/>
  <c r="R561" i="1"/>
  <c r="R509" i="1"/>
  <c r="Q509" i="1"/>
  <c r="Q464" i="1"/>
  <c r="R464" i="1"/>
  <c r="Q652" i="1"/>
  <c r="R652" i="1"/>
  <c r="Q480" i="1"/>
  <c r="R480" i="1"/>
  <c r="Q668" i="1"/>
  <c r="R668" i="1"/>
  <c r="Q496" i="1"/>
  <c r="R496" i="1"/>
  <c r="Q684" i="1"/>
  <c r="R684" i="1"/>
  <c r="Q512" i="1"/>
  <c r="R512" i="1"/>
  <c r="Q647" i="1"/>
  <c r="R647" i="1"/>
  <c r="R715" i="1"/>
  <c r="Q715" i="1"/>
  <c r="R663" i="1"/>
  <c r="Q663" i="1"/>
  <c r="R731" i="1"/>
  <c r="Q731" i="1"/>
  <c r="Q679" i="1"/>
  <c r="R679" i="1"/>
  <c r="Q747" i="1"/>
  <c r="R747" i="1"/>
  <c r="Q702" i="1"/>
  <c r="R702" i="1"/>
  <c r="R650" i="1"/>
  <c r="Q650" i="1"/>
  <c r="Q718" i="1"/>
  <c r="R718" i="1"/>
  <c r="Q666" i="1"/>
  <c r="R666" i="1"/>
  <c r="Q734" i="1"/>
  <c r="R734" i="1"/>
  <c r="Q682" i="1"/>
  <c r="R682" i="1"/>
  <c r="R630" i="1"/>
  <c r="Q630" i="1"/>
  <c r="Q765" i="1"/>
  <c r="R765" i="1"/>
  <c r="Q593" i="1"/>
  <c r="R593" i="1"/>
  <c r="Q781" i="1"/>
  <c r="R781" i="1"/>
  <c r="R609" i="1"/>
  <c r="Q609" i="1"/>
  <c r="Q797" i="1"/>
  <c r="R797" i="1"/>
  <c r="R573" i="1"/>
  <c r="Q573" i="1"/>
  <c r="R468" i="1"/>
  <c r="Q468" i="1"/>
  <c r="Q664" i="1"/>
  <c r="R664" i="1"/>
  <c r="Q732" i="1"/>
  <c r="R732" i="1"/>
  <c r="Q680" i="1"/>
  <c r="R680" i="1"/>
  <c r="Q748" i="1"/>
  <c r="R748" i="1"/>
  <c r="Q523" i="1"/>
  <c r="R523" i="1"/>
  <c r="Q539" i="1"/>
  <c r="R539" i="1"/>
  <c r="Q555" i="1"/>
  <c r="R555" i="1"/>
  <c r="Q751" i="1"/>
  <c r="R751" i="1"/>
  <c r="Q466" i="1"/>
  <c r="R466" i="1"/>
  <c r="Q774" i="1"/>
  <c r="R774" i="1"/>
  <c r="Q482" i="1"/>
  <c r="R482" i="1"/>
  <c r="Q670" i="1"/>
  <c r="R670" i="1"/>
  <c r="Q498" i="1"/>
  <c r="R498" i="1"/>
  <c r="Q686" i="1"/>
  <c r="R686" i="1"/>
  <c r="R477" i="1"/>
  <c r="Q477" i="1"/>
  <c r="R493" i="1"/>
  <c r="Q493" i="1"/>
  <c r="Q809" i="1"/>
  <c r="R809" i="1"/>
  <c r="Q407" i="1"/>
  <c r="S407" i="1" s="1"/>
  <c r="Q83" i="1"/>
  <c r="Q418" i="1"/>
  <c r="S418" i="1" s="1"/>
  <c r="R375" i="1"/>
  <c r="S375" i="1" s="1"/>
  <c r="R23" i="1"/>
  <c r="R359" i="1"/>
  <c r="S359" i="1" s="1"/>
  <c r="R183" i="1"/>
  <c r="Q372" i="1"/>
  <c r="S372" i="1" s="1"/>
  <c r="Q14" i="1"/>
  <c r="Q70" i="1"/>
  <c r="Q251" i="1"/>
  <c r="R218" i="1"/>
  <c r="R454" i="1"/>
  <c r="S454" i="1" s="1"/>
  <c r="Q22" i="1"/>
  <c r="R110" i="1"/>
  <c r="S110" i="1" s="1"/>
  <c r="Q54" i="1"/>
  <c r="R6" i="1"/>
  <c r="Q2" i="1"/>
  <c r="Q126" i="1"/>
  <c r="S126" i="1" s="1"/>
  <c r="R113" i="1"/>
  <c r="S113" i="1" s="1"/>
  <c r="R149" i="1"/>
  <c r="S149" i="1" s="1"/>
  <c r="R153" i="1"/>
  <c r="S153" i="1" s="1"/>
  <c r="Q37" i="1"/>
  <c r="Q187" i="1"/>
  <c r="Q48" i="1"/>
  <c r="R241" i="1"/>
  <c r="R264" i="1"/>
  <c r="S264" i="1" s="1"/>
  <c r="R302" i="1"/>
  <c r="S302" i="1" s="1"/>
  <c r="Q192" i="1"/>
  <c r="Q243" i="1"/>
  <c r="Q193" i="1"/>
  <c r="Q144" i="1"/>
  <c r="S144" i="1" s="1"/>
  <c r="R14" i="1"/>
  <c r="R250" i="1"/>
  <c r="R80" i="1"/>
  <c r="Q43" i="1"/>
  <c r="R48" i="1"/>
  <c r="Q245" i="1"/>
  <c r="R180" i="1"/>
  <c r="R50" i="1"/>
  <c r="Q202" i="1"/>
  <c r="Q204" i="1"/>
  <c r="R339" i="1"/>
  <c r="Q339" i="1"/>
  <c r="R403" i="1"/>
  <c r="Q403" i="1"/>
  <c r="Q51" i="1"/>
  <c r="R197" i="1"/>
  <c r="R281" i="1"/>
  <c r="S281" i="1" s="1"/>
  <c r="R222" i="1"/>
  <c r="R347" i="1"/>
  <c r="Q347" i="1"/>
  <c r="R411" i="1"/>
  <c r="Q411" i="1"/>
  <c r="Q196" i="1"/>
  <c r="R59" i="1"/>
  <c r="R355" i="1"/>
  <c r="Q355" i="1"/>
  <c r="R419" i="1"/>
  <c r="Q419" i="1"/>
  <c r="R363" i="1"/>
  <c r="Q363" i="1"/>
  <c r="R427" i="1"/>
  <c r="Q427" i="1"/>
  <c r="R371" i="1"/>
  <c r="Q371" i="1"/>
  <c r="R435" i="1"/>
  <c r="Q435" i="1"/>
  <c r="R379" i="1"/>
  <c r="Q379" i="1"/>
  <c r="R443" i="1"/>
  <c r="Q443" i="1"/>
  <c r="R387" i="1"/>
  <c r="Q387" i="1"/>
  <c r="R451" i="1"/>
  <c r="Q451" i="1"/>
  <c r="Q208" i="1"/>
  <c r="R331" i="1"/>
  <c r="Q331" i="1"/>
  <c r="R395" i="1"/>
  <c r="Q395" i="1"/>
  <c r="R132" i="1"/>
  <c r="S132" i="1" s="1"/>
  <c r="R239" i="1"/>
  <c r="Q67" i="1"/>
  <c r="R51" i="1"/>
  <c r="Q59" i="1"/>
  <c r="Q241" i="1"/>
  <c r="R52" i="1"/>
  <c r="Q222" i="1"/>
  <c r="R36" i="1"/>
  <c r="Q50" i="1"/>
  <c r="R174" i="1"/>
  <c r="R196" i="1"/>
  <c r="R31" i="1"/>
  <c r="R34" i="1"/>
  <c r="R10" i="1"/>
  <c r="R38" i="1"/>
  <c r="R270" i="1"/>
  <c r="Q270" i="1"/>
  <c r="Q41" i="1"/>
  <c r="R194" i="1"/>
  <c r="R251" i="1"/>
  <c r="Q280" i="1"/>
  <c r="S280" i="1" s="1"/>
  <c r="R204" i="1"/>
  <c r="Q38" i="1"/>
  <c r="R15" i="1"/>
  <c r="Q46" i="1"/>
  <c r="Q219" i="1"/>
  <c r="Q179" i="1"/>
  <c r="Q194" i="1"/>
  <c r="Q52" i="1"/>
  <c r="R201" i="1"/>
  <c r="R29" i="1"/>
  <c r="Q26" i="1"/>
  <c r="R47" i="1"/>
  <c r="Q74" i="1"/>
  <c r="R56" i="1"/>
  <c r="R242" i="1"/>
  <c r="R207" i="1"/>
  <c r="R58" i="1"/>
  <c r="R66" i="1"/>
  <c r="Q63" i="1"/>
  <c r="Q102" i="1"/>
  <c r="S102" i="1" s="1"/>
  <c r="Q45" i="1"/>
  <c r="R82" i="1"/>
  <c r="R192" i="1"/>
  <c r="Q174" i="1"/>
  <c r="Q94" i="1"/>
  <c r="S94" i="1" s="1"/>
  <c r="R100" i="1"/>
  <c r="S100" i="1" s="1"/>
  <c r="Q197" i="1"/>
  <c r="R150" i="1"/>
  <c r="S150" i="1" s="1"/>
  <c r="Q6" i="1"/>
  <c r="R260" i="1"/>
  <c r="S260" i="1" s="1"/>
  <c r="R208" i="1"/>
  <c r="Q161" i="1"/>
  <c r="R72" i="1"/>
  <c r="R108" i="1"/>
  <c r="R146" i="1"/>
  <c r="S146" i="1" s="1"/>
  <c r="R114" i="1"/>
  <c r="S114" i="1" s="1"/>
  <c r="Q34" i="1"/>
  <c r="R161" i="1"/>
  <c r="R289" i="1"/>
  <c r="S289" i="1" s="1"/>
  <c r="Q226" i="1"/>
  <c r="R26" i="1"/>
  <c r="R93" i="1"/>
  <c r="S93" i="1" s="1"/>
  <c r="Q47" i="1"/>
  <c r="Q250" i="1"/>
  <c r="Q171" i="1"/>
  <c r="S171" i="1" s="1"/>
  <c r="Q15" i="1"/>
  <c r="R187" i="1"/>
  <c r="Q53" i="1"/>
  <c r="Q109" i="1"/>
  <c r="S109" i="1" s="1"/>
  <c r="Q218" i="1"/>
  <c r="R229" i="1"/>
  <c r="Q231" i="1"/>
  <c r="R265" i="1"/>
  <c r="S265" i="1" s="1"/>
  <c r="Q273" i="1"/>
  <c r="S273" i="1" s="1"/>
  <c r="Q148" i="1"/>
  <c r="S148" i="1" s="1"/>
  <c r="Q239" i="1"/>
  <c r="R4" i="1"/>
  <c r="Q23" i="1"/>
  <c r="Q182" i="1"/>
  <c r="R219" i="1"/>
  <c r="R131" i="1"/>
  <c r="S131" i="1" s="1"/>
  <c r="Q134" i="1"/>
  <c r="R134" i="1"/>
  <c r="Q190" i="1"/>
  <c r="R190" i="1"/>
  <c r="Q158" i="1"/>
  <c r="R158" i="1"/>
  <c r="Q18" i="1"/>
  <c r="Q177" i="1"/>
  <c r="R177" i="1"/>
  <c r="Q40" i="1"/>
  <c r="Q287" i="1"/>
  <c r="R287" i="1"/>
  <c r="Q319" i="1"/>
  <c r="R319" i="1"/>
  <c r="Q229" i="1"/>
  <c r="R95" i="1"/>
  <c r="S95" i="1" s="1"/>
  <c r="R41" i="1"/>
  <c r="Q69" i="1"/>
  <c r="Q203" i="1"/>
  <c r="R203" i="1"/>
  <c r="Q125" i="1"/>
  <c r="S125" i="1" s="1"/>
  <c r="Q108" i="1"/>
  <c r="R71" i="1"/>
  <c r="Q71" i="1"/>
  <c r="Q263" i="1"/>
  <c r="R263" i="1"/>
  <c r="Q295" i="1"/>
  <c r="R295" i="1"/>
  <c r="Q327" i="1"/>
  <c r="R327" i="1"/>
  <c r="R226" i="1"/>
  <c r="R124" i="1"/>
  <c r="S124" i="1" s="1"/>
  <c r="Q128" i="1"/>
  <c r="S128" i="1" s="1"/>
  <c r="Q72" i="1"/>
  <c r="Q13" i="1"/>
  <c r="Q21" i="1"/>
  <c r="Q119" i="1"/>
  <c r="S119" i="1" s="1"/>
  <c r="Q60" i="1"/>
  <c r="R60" i="1"/>
  <c r="R79" i="1"/>
  <c r="Q79" i="1"/>
  <c r="Q91" i="1"/>
  <c r="R91" i="1"/>
  <c r="R297" i="1"/>
  <c r="S297" i="1" s="1"/>
  <c r="R173" i="1"/>
  <c r="R234" i="1"/>
  <c r="R189" i="1"/>
  <c r="Q31" i="1"/>
  <c r="Q8" i="1"/>
  <c r="Q106" i="1"/>
  <c r="S106" i="1" s="1"/>
  <c r="R214" i="1"/>
  <c r="Q214" i="1"/>
  <c r="Q206" i="1"/>
  <c r="R206" i="1"/>
  <c r="R321" i="1"/>
  <c r="S321" i="1" s="1"/>
  <c r="R46" i="1"/>
  <c r="R305" i="1"/>
  <c r="S305" i="1" s="1"/>
  <c r="Q271" i="1"/>
  <c r="R271" i="1"/>
  <c r="Q303" i="1"/>
  <c r="R303" i="1"/>
  <c r="Q76" i="1"/>
  <c r="R76" i="1"/>
  <c r="R237" i="1"/>
  <c r="R205" i="1"/>
  <c r="R139" i="1"/>
  <c r="S139" i="1" s="1"/>
  <c r="Q85" i="1"/>
  <c r="S85" i="1" s="1"/>
  <c r="Q107" i="1"/>
  <c r="S107" i="1" s="1"/>
  <c r="Q78" i="1"/>
  <c r="Q62" i="1"/>
  <c r="Q252" i="1"/>
  <c r="R252" i="1"/>
  <c r="Q56" i="1"/>
  <c r="R88" i="1"/>
  <c r="Q88" i="1"/>
  <c r="Q238" i="1"/>
  <c r="Q215" i="1"/>
  <c r="Q207" i="1"/>
  <c r="R202" i="1"/>
  <c r="R199" i="1"/>
  <c r="R186" i="1"/>
  <c r="Q98" i="1"/>
  <c r="R98" i="1"/>
  <c r="Q242" i="1"/>
  <c r="Q164" i="1"/>
  <c r="R164" i="1"/>
  <c r="R231" i="1"/>
  <c r="R89" i="1"/>
  <c r="Q89" i="1"/>
  <c r="Q279" i="1"/>
  <c r="R279" i="1"/>
  <c r="Q311" i="1"/>
  <c r="R311" i="1"/>
  <c r="R176" i="1"/>
  <c r="Q176" i="1"/>
  <c r="R184" i="1"/>
  <c r="Q184" i="1"/>
  <c r="Q5" i="1"/>
  <c r="R5" i="1"/>
  <c r="R138" i="1"/>
  <c r="Q138" i="1"/>
  <c r="R12" i="1"/>
  <c r="Q12" i="1"/>
  <c r="R130" i="1"/>
  <c r="Q130" i="1"/>
  <c r="R255" i="1"/>
  <c r="Q255" i="1"/>
  <c r="R11" i="1"/>
  <c r="Q11" i="1"/>
  <c r="R28" i="1"/>
  <c r="Q28" i="1"/>
  <c r="Q133" i="1"/>
  <c r="R133" i="1"/>
  <c r="Q103" i="1"/>
  <c r="R103" i="1"/>
  <c r="R65" i="1"/>
  <c r="Q65" i="1"/>
  <c r="R2" i="1"/>
  <c r="R210" i="1"/>
  <c r="R99" i="1"/>
  <c r="Q99" i="1"/>
  <c r="Q116" i="1"/>
  <c r="R116" i="1"/>
  <c r="R235" i="1"/>
  <c r="Q235" i="1"/>
  <c r="R157" i="1"/>
  <c r="Q157" i="1"/>
  <c r="R152" i="1"/>
  <c r="Q152" i="1"/>
  <c r="Q123" i="1"/>
  <c r="R123" i="1"/>
  <c r="Q118" i="1"/>
  <c r="R118" i="1"/>
  <c r="Q151" i="1"/>
  <c r="R151" i="1"/>
  <c r="R24" i="1"/>
  <c r="Q24" i="1"/>
  <c r="Q127" i="1"/>
  <c r="S127" i="1" s="1"/>
  <c r="Q9" i="1"/>
  <c r="R9" i="1"/>
  <c r="R115" i="1"/>
  <c r="Q115" i="1"/>
  <c r="R227" i="1"/>
  <c r="Q227" i="1"/>
  <c r="Q175" i="1"/>
  <c r="R224" i="1"/>
  <c r="Q224" i="1"/>
  <c r="R165" i="1"/>
  <c r="S165" i="1" s="1"/>
  <c r="Q191" i="1"/>
  <c r="R191" i="1"/>
  <c r="R147" i="1"/>
  <c r="Q147" i="1"/>
  <c r="R20" i="1"/>
  <c r="Q20" i="1"/>
  <c r="Q7" i="1"/>
  <c r="R7" i="1"/>
  <c r="R101" i="1"/>
  <c r="Q101" i="1"/>
  <c r="Q167" i="1"/>
  <c r="R167" i="1"/>
  <c r="R240" i="1"/>
  <c r="Q240" i="1"/>
  <c r="R232" i="1"/>
  <c r="Q232" i="1"/>
  <c r="R32" i="1"/>
  <c r="Q32" i="1"/>
  <c r="R16" i="1"/>
  <c r="Q16" i="1"/>
  <c r="R136" i="1"/>
  <c r="Q136" i="1"/>
  <c r="Q223" i="1"/>
  <c r="R253" i="1"/>
  <c r="Q253" i="1"/>
  <c r="R248" i="1"/>
  <c r="Q248" i="1"/>
  <c r="Q213" i="1"/>
  <c r="R162" i="1"/>
  <c r="S162" i="1" s="1"/>
  <c r="R216" i="1"/>
  <c r="Q216" i="1"/>
  <c r="R163" i="1"/>
  <c r="Q163" i="1"/>
  <c r="Q96" i="1"/>
  <c r="R96" i="1"/>
  <c r="R211" i="1"/>
  <c r="Q211" i="1"/>
  <c r="R200" i="1"/>
  <c r="Q200" i="1"/>
  <c r="Q247" i="1"/>
  <c r="R247" i="1"/>
  <c r="R259" i="1"/>
  <c r="Q259" i="1"/>
  <c r="R254" i="1"/>
  <c r="Q254" i="1"/>
  <c r="R195" i="1"/>
  <c r="Q195" i="1"/>
  <c r="R256" i="1"/>
  <c r="Q256" i="1"/>
  <c r="R154" i="1"/>
  <c r="Q154" i="1"/>
  <c r="Q68" i="1"/>
  <c r="R68" i="1"/>
  <c r="R168" i="1"/>
  <c r="Q168" i="1"/>
  <c r="Q135" i="1"/>
  <c r="S135" i="1" s="1"/>
  <c r="Q86" i="1"/>
  <c r="R86" i="1"/>
  <c r="R81" i="1"/>
  <c r="Q81" i="1"/>
  <c r="Q3" i="1"/>
  <c r="R3" i="1"/>
  <c r="Q143" i="1"/>
  <c r="R143" i="1"/>
  <c r="R73" i="1"/>
  <c r="Q73" i="1"/>
  <c r="S2682" i="1" l="1"/>
  <c r="S2755" i="1"/>
  <c r="S2343" i="1"/>
  <c r="S2667" i="1"/>
  <c r="S2789" i="1"/>
  <c r="S2864" i="1"/>
  <c r="S2877" i="1"/>
  <c r="S3056" i="1"/>
  <c r="S2832" i="1"/>
  <c r="S2941" i="1"/>
  <c r="S2679" i="1"/>
  <c r="S3031" i="1"/>
  <c r="S3053" i="1"/>
  <c r="S2353" i="1"/>
  <c r="S2687" i="1"/>
  <c r="S2708" i="1"/>
  <c r="S2752" i="1"/>
  <c r="S2991" i="1"/>
  <c r="S2847" i="1"/>
  <c r="S2548" i="1"/>
  <c r="S2662" i="1"/>
  <c r="S2502" i="1"/>
  <c r="S2401" i="1"/>
  <c r="S2927" i="1"/>
  <c r="S2671" i="1"/>
  <c r="S2821" i="1"/>
  <c r="S2957" i="1"/>
  <c r="S2898" i="1"/>
  <c r="S2875" i="1"/>
  <c r="S2760" i="1"/>
  <c r="S2949" i="1"/>
  <c r="S2754" i="1"/>
  <c r="S3009" i="1"/>
  <c r="S3048" i="1"/>
  <c r="S2701" i="1"/>
  <c r="S2820" i="1"/>
  <c r="S2873" i="1"/>
  <c r="S3010" i="1"/>
  <c r="S2823" i="1"/>
  <c r="S2985" i="1"/>
  <c r="S2815" i="1"/>
  <c r="S2928" i="1"/>
  <c r="S2951" i="1"/>
  <c r="S2685" i="1"/>
  <c r="S2762" i="1"/>
  <c r="S3005" i="1"/>
  <c r="S2937" i="1"/>
  <c r="S2810" i="1"/>
  <c r="S2827" i="1"/>
  <c r="S2612" i="1"/>
  <c r="S2468" i="1"/>
  <c r="S2628" i="1"/>
  <c r="S2518" i="1"/>
  <c r="S2354" i="1"/>
  <c r="S2757" i="1"/>
  <c r="S3028" i="1"/>
  <c r="S2819" i="1"/>
  <c r="S2703" i="1"/>
  <c r="S2871" i="1"/>
  <c r="S2711" i="1"/>
  <c r="S2858" i="1"/>
  <c r="S2933" i="1"/>
  <c r="S2744" i="1"/>
  <c r="S2778" i="1"/>
  <c r="S2958" i="1"/>
  <c r="S3014" i="1"/>
  <c r="S2886" i="1"/>
  <c r="S2758" i="1"/>
  <c r="S2741" i="1"/>
  <c r="S2969" i="1"/>
  <c r="S2816" i="1"/>
  <c r="S3051" i="1"/>
  <c r="S2848" i="1"/>
  <c r="S2944" i="1"/>
  <c r="S2692" i="1"/>
  <c r="S2938" i="1"/>
  <c r="S3040" i="1"/>
  <c r="S2795" i="1"/>
  <c r="S2775" i="1"/>
  <c r="S2743" i="1"/>
  <c r="S2792" i="1"/>
  <c r="S2992" i="1"/>
  <c r="S3030" i="1"/>
  <c r="S2806" i="1"/>
  <c r="S2866" i="1"/>
  <c r="S2776" i="1"/>
  <c r="S2867" i="1"/>
  <c r="S2818" i="1"/>
  <c r="S2799" i="1"/>
  <c r="S2791" i="1"/>
  <c r="S2831" i="1"/>
  <c r="S3055" i="1"/>
  <c r="S2794" i="1"/>
  <c r="S2849" i="1"/>
  <c r="S2986" i="1"/>
  <c r="S2763" i="1"/>
  <c r="S2922" i="1"/>
  <c r="S2807" i="1"/>
  <c r="S2885" i="1"/>
  <c r="S2677" i="1"/>
  <c r="S2699" i="1"/>
  <c r="S2804" i="1"/>
  <c r="S2913" i="1"/>
  <c r="S2704" i="1"/>
  <c r="S2803" i="1"/>
  <c r="S2946" i="1"/>
  <c r="S2977" i="1"/>
  <c r="S2773" i="1"/>
  <c r="S2683" i="1"/>
  <c r="S3015" i="1"/>
  <c r="S2777" i="1"/>
  <c r="S2680" i="1"/>
  <c r="S2896" i="1"/>
  <c r="S2828" i="1"/>
  <c r="S2812" i="1"/>
  <c r="S2919" i="1"/>
  <c r="S2681" i="1"/>
  <c r="S2945" i="1"/>
  <c r="S3011" i="1"/>
  <c r="S2891" i="1"/>
  <c r="S2817" i="1"/>
  <c r="S2887" i="1"/>
  <c r="S3022" i="1"/>
  <c r="S2950" i="1"/>
  <c r="S2822" i="1"/>
  <c r="S2694" i="1"/>
  <c r="S2675" i="1"/>
  <c r="S2730" i="1"/>
  <c r="S2802" i="1"/>
  <c r="S2912" i="1"/>
  <c r="S2749" i="1"/>
  <c r="S2914" i="1"/>
  <c r="S2805" i="1"/>
  <c r="S2676" i="1"/>
  <c r="S2994" i="1"/>
  <c r="S2747" i="1"/>
  <c r="S2834" i="1"/>
  <c r="S2925" i="1"/>
  <c r="S2728" i="1"/>
  <c r="S3041" i="1"/>
  <c r="S2745" i="1"/>
  <c r="S2689" i="1"/>
  <c r="S2713" i="1"/>
  <c r="S3033" i="1"/>
  <c r="S2966" i="1"/>
  <c r="S2870" i="1"/>
  <c r="S2742" i="1"/>
  <c r="S2731" i="1"/>
  <c r="S2995" i="1"/>
  <c r="S3050" i="1"/>
  <c r="S2693" i="1"/>
  <c r="S2863" i="1"/>
  <c r="S2738" i="1"/>
  <c r="S2746" i="1"/>
  <c r="S2861" i="1"/>
  <c r="S2690" i="1"/>
  <c r="S3047" i="1"/>
  <c r="S3042" i="1"/>
  <c r="S2880" i="1"/>
  <c r="S2855" i="1"/>
  <c r="S2836" i="1"/>
  <c r="S3001" i="1"/>
  <c r="S2252" i="1"/>
  <c r="S2630" i="1"/>
  <c r="S2859" i="1"/>
  <c r="S2751" i="1"/>
  <c r="S3003" i="1"/>
  <c r="S2837" i="1"/>
  <c r="S3032" i="1"/>
  <c r="S2973" i="1"/>
  <c r="S2930" i="1"/>
  <c r="S2976" i="1"/>
  <c r="S2753" i="1"/>
  <c r="S2978" i="1"/>
  <c r="S2736" i="1"/>
  <c r="S2691" i="1"/>
  <c r="S2984" i="1"/>
  <c r="S2809" i="1"/>
  <c r="S2862" i="1"/>
  <c r="S3038" i="1"/>
  <c r="S2782" i="1"/>
  <c r="S2998" i="1"/>
  <c r="S2902" i="1"/>
  <c r="S2774" i="1"/>
  <c r="S3054" i="1"/>
  <c r="S2926" i="1"/>
  <c r="S2982" i="1"/>
  <c r="S2854" i="1"/>
  <c r="S2726" i="1"/>
  <c r="S2734" i="1"/>
  <c r="S2910" i="1"/>
  <c r="S2260" i="1"/>
  <c r="S2580" i="1"/>
  <c r="S2550" i="1"/>
  <c r="S2614" i="1"/>
  <c r="S2588" i="1"/>
  <c r="S2455" i="1"/>
  <c r="S2830" i="1"/>
  <c r="S2702" i="1"/>
  <c r="S3006" i="1"/>
  <c r="S2878" i="1"/>
  <c r="S2750" i="1"/>
  <c r="S2534" i="1"/>
  <c r="S2636" i="1"/>
  <c r="S2531" i="1"/>
  <c r="S2798" i="1"/>
  <c r="S2670" i="1"/>
  <c r="S2974" i="1"/>
  <c r="S2846" i="1"/>
  <c r="S2718" i="1"/>
  <c r="S2934" i="1"/>
  <c r="S2838" i="1"/>
  <c r="S2710" i="1"/>
  <c r="S2990" i="1"/>
  <c r="S3046" i="1"/>
  <c r="S2918" i="1"/>
  <c r="S2790" i="1"/>
  <c r="S2598" i="1"/>
  <c r="S2619" i="1"/>
  <c r="S2678" i="1"/>
  <c r="S2894" i="1"/>
  <c r="S2766" i="1"/>
  <c r="S2942" i="1"/>
  <c r="S2814" i="1"/>
  <c r="S2686" i="1"/>
  <c r="S2503" i="1"/>
  <c r="S2484" i="1"/>
  <c r="S2400" i="1"/>
  <c r="S2494" i="1"/>
  <c r="S2440" i="1"/>
  <c r="S2293" i="1"/>
  <c r="S2652" i="1"/>
  <c r="S2595" i="1"/>
  <c r="S2558" i="1"/>
  <c r="S2638" i="1"/>
  <c r="S2470" i="1"/>
  <c r="S2644" i="1"/>
  <c r="S2604" i="1"/>
  <c r="S2643" i="1"/>
  <c r="S2622" i="1"/>
  <c r="S2574" i="1"/>
  <c r="S2660" i="1"/>
  <c r="S2524" i="1"/>
  <c r="S2424" i="1"/>
  <c r="S2606" i="1"/>
  <c r="S2582" i="1"/>
  <c r="S2540" i="1"/>
  <c r="S2269" i="1"/>
  <c r="S2268" i="1"/>
  <c r="S2462" i="1"/>
  <c r="S2596" i="1"/>
  <c r="S2603" i="1"/>
  <c r="S2321" i="1"/>
  <c r="S2542" i="1"/>
  <c r="S2526" i="1"/>
  <c r="S2590" i="1"/>
  <c r="S2478" i="1"/>
  <c r="S2532" i="1"/>
  <c r="S2385" i="1"/>
  <c r="S2452" i="1"/>
  <c r="S2646" i="1"/>
  <c r="S2510" i="1"/>
  <c r="S2386" i="1"/>
  <c r="S2654" i="1"/>
  <c r="S2039" i="1"/>
  <c r="S2308" i="1"/>
  <c r="S2127" i="1"/>
  <c r="S2277" i="1"/>
  <c r="S2300" i="1"/>
  <c r="S2285" i="1"/>
  <c r="S2317" i="1"/>
  <c r="S2276" i="1"/>
  <c r="S2244" i="1"/>
  <c r="S2292" i="1"/>
  <c r="S2261" i="1"/>
  <c r="S2245" i="1"/>
  <c r="S2253" i="1"/>
  <c r="S2301" i="1"/>
  <c r="S2316" i="1"/>
  <c r="S2284" i="1"/>
  <c r="S2309" i="1"/>
  <c r="S1041" i="1"/>
  <c r="S2175" i="1"/>
  <c r="S2130" i="1"/>
  <c r="S2063" i="1"/>
  <c r="S2151" i="1"/>
  <c r="S2111" i="1"/>
  <c r="S2167" i="1"/>
  <c r="S2002" i="1"/>
  <c r="S2119" i="1"/>
  <c r="S2007" i="1"/>
  <c r="S2066" i="1"/>
  <c r="S2106" i="1"/>
  <c r="S2191" i="1"/>
  <c r="S2047" i="1"/>
  <c r="S2055" i="1"/>
  <c r="S2015" i="1"/>
  <c r="S2034" i="1"/>
  <c r="S2071" i="1"/>
  <c r="S2095" i="1"/>
  <c r="S2138" i="1"/>
  <c r="S2079" i="1"/>
  <c r="S2159" i="1"/>
  <c r="S1999" i="1"/>
  <c r="S2135" i="1"/>
  <c r="S2090" i="1"/>
  <c r="S2183" i="1"/>
  <c r="S2087" i="1"/>
  <c r="S2143" i="1"/>
  <c r="S2023" i="1"/>
  <c r="S2103" i="1"/>
  <c r="S2031" i="1"/>
  <c r="S951" i="1"/>
  <c r="S1576" i="1"/>
  <c r="S1449" i="1"/>
  <c r="S887" i="1"/>
  <c r="S276" i="1"/>
  <c r="S1712" i="1"/>
  <c r="S1198" i="1"/>
  <c r="S856" i="1"/>
  <c r="S1613" i="1"/>
  <c r="S1023" i="1"/>
  <c r="S1456" i="1"/>
  <c r="S943" i="1"/>
  <c r="S848" i="1"/>
  <c r="S1472" i="1"/>
  <c r="S1504" i="1"/>
  <c r="S1513" i="1"/>
  <c r="S1178" i="1"/>
  <c r="S871" i="1"/>
  <c r="S927" i="1"/>
  <c r="S1424" i="1"/>
  <c r="S1528" i="1"/>
  <c r="S1488" i="1"/>
  <c r="S991" i="1"/>
  <c r="S1496" i="1"/>
  <c r="S847" i="1"/>
  <c r="S1465" i="1"/>
  <c r="S1441" i="1"/>
  <c r="S1448" i="1"/>
  <c r="S1753" i="1"/>
  <c r="S1464" i="1"/>
  <c r="S1520" i="1"/>
  <c r="S1505" i="1"/>
  <c r="S1138" i="1"/>
  <c r="S1170" i="1"/>
  <c r="S863" i="1"/>
  <c r="S1457" i="1"/>
  <c r="S1529" i="1"/>
  <c r="S1433" i="1"/>
  <c r="S839" i="1"/>
  <c r="S1255" i="1"/>
  <c r="S1497" i="1"/>
  <c r="S1585" i="1"/>
  <c r="S1521" i="1"/>
  <c r="S1560" i="1"/>
  <c r="S1569" i="1"/>
  <c r="S1633" i="1"/>
  <c r="S1536" i="1"/>
  <c r="S1432" i="1"/>
  <c r="S1584" i="1"/>
  <c r="S1440" i="1"/>
  <c r="S1552" i="1"/>
  <c r="S1409" i="1"/>
  <c r="S1713" i="1"/>
  <c r="S1512" i="1"/>
  <c r="S1425" i="1"/>
  <c r="S1489" i="1"/>
  <c r="S1561" i="1"/>
  <c r="S1553" i="1"/>
  <c r="S1593" i="1"/>
  <c r="S1568" i="1"/>
  <c r="S1673" i="1"/>
  <c r="S1473" i="1"/>
  <c r="S983" i="1"/>
  <c r="S1231" i="1"/>
  <c r="S1206" i="1"/>
  <c r="S1288" i="1"/>
  <c r="S823" i="1"/>
  <c r="S1162" i="1"/>
  <c r="S1392" i="1"/>
  <c r="S1296" i="1"/>
  <c r="S1280" i="1"/>
  <c r="S1400" i="1"/>
  <c r="S1328" i="1"/>
  <c r="S1384" i="1"/>
  <c r="S1368" i="1"/>
  <c r="S1376" i="1"/>
  <c r="S1336" i="1"/>
  <c r="S1320" i="1"/>
  <c r="S1304" i="1"/>
  <c r="S832" i="1"/>
  <c r="S1312" i="1"/>
  <c r="S1352" i="1"/>
  <c r="S1344" i="1"/>
  <c r="S1254" i="1"/>
  <c r="S1247" i="1"/>
  <c r="S1360" i="1"/>
  <c r="S1154" i="1"/>
  <c r="S1146" i="1"/>
  <c r="S1238" i="1"/>
  <c r="S869" i="1"/>
  <c r="S1239" i="1"/>
  <c r="S1222" i="1"/>
  <c r="S1262" i="1"/>
  <c r="S1199" i="1"/>
  <c r="S1130" i="1"/>
  <c r="S855" i="1"/>
  <c r="S960" i="1"/>
  <c r="S967" i="1"/>
  <c r="S1246" i="1"/>
  <c r="S1230" i="1"/>
  <c r="S895" i="1"/>
  <c r="S1271" i="1"/>
  <c r="S1215" i="1"/>
  <c r="S1263" i="1"/>
  <c r="S1223" i="1"/>
  <c r="S1270" i="1"/>
  <c r="S1109" i="1"/>
  <c r="S1207" i="1"/>
  <c r="S1191" i="1"/>
  <c r="S1214" i="1"/>
  <c r="S844" i="1"/>
  <c r="S1053" i="1"/>
  <c r="S1077" i="1"/>
  <c r="S1045" i="1"/>
  <c r="S1114" i="1"/>
  <c r="S1082" i="1"/>
  <c r="S1093" i="1"/>
  <c r="S1075" i="1"/>
  <c r="S1061" i="1"/>
  <c r="S1037" i="1"/>
  <c r="S1099" i="1"/>
  <c r="S1049" i="1"/>
  <c r="S1035" i="1"/>
  <c r="S1059" i="1"/>
  <c r="S1029" i="1"/>
  <c r="S1117" i="1"/>
  <c r="S1101" i="1"/>
  <c r="S1050" i="1"/>
  <c r="S1085" i="1"/>
  <c r="S1007" i="1"/>
  <c r="S1069" i="1"/>
  <c r="S970" i="1"/>
  <c r="S576" i="1"/>
  <c r="S451" i="1"/>
  <c r="S331" i="1"/>
  <c r="S443" i="1"/>
  <c r="S270" i="1"/>
  <c r="S371" i="1"/>
  <c r="S355" i="1"/>
  <c r="S339" i="1"/>
  <c r="S363" i="1"/>
  <c r="S411" i="1"/>
  <c r="S395" i="1"/>
  <c r="S387" i="1"/>
  <c r="S379" i="1"/>
  <c r="S435" i="1"/>
  <c r="S419" i="1"/>
  <c r="S347" i="1"/>
  <c r="S403" i="1"/>
  <c r="S147" i="1"/>
  <c r="S427" i="1"/>
  <c r="S256" i="1"/>
  <c r="S163" i="1"/>
  <c r="S138" i="1"/>
  <c r="S154" i="1"/>
  <c r="S101" i="1"/>
  <c r="S152" i="1"/>
  <c r="S255" i="1"/>
  <c r="S168" i="1"/>
  <c r="S136" i="1"/>
  <c r="S99" i="1"/>
  <c r="S88" i="1"/>
  <c r="S263" i="1"/>
  <c r="S108" i="1"/>
  <c r="S303" i="1"/>
  <c r="S287" i="1"/>
  <c r="S98" i="1"/>
  <c r="S161" i="1"/>
  <c r="S96" i="1"/>
  <c r="S259" i="1"/>
  <c r="S89" i="1"/>
  <c r="S271" i="1"/>
  <c r="S311" i="1"/>
  <c r="S164" i="1"/>
  <c r="S295" i="1"/>
  <c r="S319" i="1"/>
  <c r="S158" i="1"/>
  <c r="S134" i="1"/>
  <c r="S327" i="1"/>
  <c r="S91" i="1"/>
  <c r="S279" i="1"/>
  <c r="S167" i="1"/>
  <c r="S123" i="1"/>
  <c r="S103" i="1"/>
  <c r="S118" i="1"/>
  <c r="S143" i="1"/>
  <c r="S116" i="1"/>
  <c r="S86" i="1"/>
  <c r="S115" i="1"/>
  <c r="S151" i="1"/>
  <c r="S157" i="1"/>
  <c r="S133" i="1"/>
  <c r="S130" i="1"/>
  <c r="X2" i="1" l="1"/>
  <c r="Z2" i="1" s="1"/>
  <c r="W2" i="1"/>
  <c r="V2" i="1"/>
</calcChain>
</file>

<file path=xl/sharedStrings.xml><?xml version="1.0" encoding="utf-8"?>
<sst xmlns="http://schemas.openxmlformats.org/spreadsheetml/2006/main" count="9263" uniqueCount="98">
  <si>
    <t>action</t>
  </si>
  <si>
    <t>world_size</t>
  </si>
  <si>
    <t>number_of_steps</t>
  </si>
  <si>
    <t>number_of_steps_between_file_dumps</t>
  </si>
  <si>
    <t>mpi_size</t>
  </si>
  <si>
    <t>omp_get_max_threads</t>
  </si>
  <si>
    <t>total_time</t>
  </si>
  <si>
    <t>t_io</t>
  </si>
  <si>
    <t>t_io_accumulator</t>
  </si>
  <si>
    <t>t_io_accumulator_average</t>
  </si>
  <si>
    <t>e0</t>
  </si>
  <si>
    <t>node</t>
  </si>
  <si>
    <t>e2</t>
  </si>
  <si>
    <t>out</t>
  </si>
  <si>
    <t>csv</t>
  </si>
  <si>
    <t>e1</t>
  </si>
  <si>
    <t>e3</t>
  </si>
  <si>
    <t>i</t>
  </si>
  <si>
    <t>Row Labels</t>
  </si>
  <si>
    <t>Count of total_time</t>
  </si>
  <si>
    <t>Col</t>
  </si>
  <si>
    <t>StdDevp</t>
  </si>
  <si>
    <t>Avg</t>
  </si>
  <si>
    <t>calc</t>
  </si>
  <si>
    <t>Label</t>
  </si>
  <si>
    <t>e2 10000 100 100000 1 21</t>
  </si>
  <si>
    <t>label</t>
  </si>
  <si>
    <t>avg</t>
  </si>
  <si>
    <t>dev</t>
  </si>
  <si>
    <t>StdDev</t>
  </si>
  <si>
    <t>Low</t>
  </si>
  <si>
    <t>High</t>
  </si>
  <si>
    <t>Pick</t>
  </si>
  <si>
    <t>range</t>
  </si>
  <si>
    <t>e1 10000 100 1 1 52</t>
  </si>
  <si>
    <t>Total</t>
  </si>
  <si>
    <t>Picks 1</t>
  </si>
  <si>
    <t>Picks 0</t>
  </si>
  <si>
    <t>NA</t>
  </si>
  <si>
    <t xml:space="preserve">scale_mpi_thin_job_13586.out </t>
  </si>
  <si>
    <t xml:space="preserve">scale_mpi_thin_thin007_2023-06-23_06-18-13.csv </t>
  </si>
  <si>
    <t xml:space="preserve">scale_mpi_thin_job_13889.out </t>
  </si>
  <si>
    <t xml:space="preserve">scale_mpi_thin_thin007_2023-06-25_12-09-40.csv </t>
  </si>
  <si>
    <t xml:space="preserve">scale_mpi_thin_job_13890.out </t>
  </si>
  <si>
    <t xml:space="preserve">scale_mpi_thin_thin010_2023-06-25_12-12-35.csv </t>
  </si>
  <si>
    <t xml:space="preserve">scale_mpi_thin_job_13891.out </t>
  </si>
  <si>
    <t xml:space="preserve">scale_mpi_thin_thin008_2023-06-25_12-12-42.csv </t>
  </si>
  <si>
    <t>(All)</t>
  </si>
  <si>
    <t xml:space="preserve">scale_mpi_thin_job_13892.out </t>
  </si>
  <si>
    <t xml:space="preserve">scale_mpi_thin_thin007_2023-06-25_14-10-02.csv </t>
  </si>
  <si>
    <t xml:space="preserve">scale_mpi_thin_job_13893.out </t>
  </si>
  <si>
    <t xml:space="preserve">scale_mpi_thin_thin010_2023-06-25_14-13-04.csv </t>
  </si>
  <si>
    <t xml:space="preserve">scale_mpi_thin_job_13915.out </t>
  </si>
  <si>
    <t xml:space="preserve">scale_mpi_thin_thin008_2023-06-25_14-32-37.csv </t>
  </si>
  <si>
    <t>Ideal = n</t>
  </si>
  <si>
    <t>size 10,000</t>
  </si>
  <si>
    <t>size 15,000</t>
  </si>
  <si>
    <t>size 20,000</t>
  </si>
  <si>
    <t>size 25,000</t>
  </si>
  <si>
    <t>size 30,000</t>
  </si>
  <si>
    <t xml:space="preserve">scale_mpi_thin_job_13935.out </t>
  </si>
  <si>
    <t xml:space="preserve">scale_mpi_thin_thin007_2023-06-25_16-33-03.csv </t>
  </si>
  <si>
    <t xml:space="preserve">scale_mpi_thin_job_13936.out </t>
  </si>
  <si>
    <t xml:space="preserve">scale_mpi_thin_thin007_2023-06-25_18-33-36.csv </t>
  </si>
  <si>
    <t xml:space="preserve">scale_mpi_thin_job_13937.out </t>
  </si>
  <si>
    <t xml:space="preserve">scale_mpi_thin_thin007_2023-06-25_20-34-05.csv </t>
  </si>
  <si>
    <t xml:space="preserve">scale_mpi_thin_job_13938.out </t>
  </si>
  <si>
    <t xml:space="preserve">scale_mpi_thin_thin007_2023-06-25_22-34-20.csv </t>
  </si>
  <si>
    <t xml:space="preserve">scale_mpi_thin_job_13939.out </t>
  </si>
  <si>
    <t xml:space="preserve">scale_mpi_thin_thin007_2023-06-26_00-34-36.csv </t>
  </si>
  <si>
    <t xml:space="preserve">scale_mpi_thin_job_14028.out </t>
  </si>
  <si>
    <t xml:space="preserve">scale_mpi_thin_thin007_2023-06-26_02-35-04.csv </t>
  </si>
  <si>
    <t>Average of t_io</t>
  </si>
  <si>
    <t xml:space="preserve">scale_mpi_thin_job_14029.out </t>
  </si>
  <si>
    <t xml:space="preserve">scale_mpi_thin_thin007_2023-06-26_04-35-36.csv </t>
  </si>
  <si>
    <t xml:space="preserve">scale_mpi_thin_job_14030.out </t>
  </si>
  <si>
    <t xml:space="preserve">scale_mpi_thin_thin007_2023-06-26_06-36-06.csv </t>
  </si>
  <si>
    <t xml:space="preserve">scale_mpi_thin_job_14031.out </t>
  </si>
  <si>
    <t xml:space="preserve">scale_mpi_thin_thin007_2023-06-26_08-36-32.csv </t>
  </si>
  <si>
    <t xml:space="preserve">scale_mpi_thin_job_14032.out </t>
  </si>
  <si>
    <t xml:space="preserve">scale_mpi_thin_thin007_2023-06-26_10-36-38.csv </t>
  </si>
  <si>
    <t xml:space="preserve">scale_mpi_thin_job_14135.out </t>
  </si>
  <si>
    <t xml:space="preserve">scale_mpi_thin_thin007_2023-06-26_11-51-28.csv </t>
  </si>
  <si>
    <t xml:space="preserve">scale_mpi_thin_job_14136.out </t>
  </si>
  <si>
    <t xml:space="preserve">scale_mpi_thin_thin007_2023-06-26_12-55-09.csv </t>
  </si>
  <si>
    <t xml:space="preserve">scale_mpi_thin_job_14137.out </t>
  </si>
  <si>
    <t xml:space="preserve">scale_mpi_thin_thin007_2023-06-26_14-54-42.csv </t>
  </si>
  <si>
    <t xml:space="preserve">scale_mpi_thin_job_14309.out </t>
  </si>
  <si>
    <t xml:space="preserve">scale_mpi_thin_thin007_2023-06-26_16-43-13.csv </t>
  </si>
  <si>
    <t xml:space="preserve">scale_mpi_thin_job_14310.out </t>
  </si>
  <si>
    <t xml:space="preserve">scale_mpi_thin_thin007_2023-06-26_18-43-58.csv </t>
  </si>
  <si>
    <t xml:space="preserve">scale_mpi_thin_job_14311.out </t>
  </si>
  <si>
    <t xml:space="preserve">scale_mpi_thin_thin007_2023-06-26_20-44-06.csv </t>
  </si>
  <si>
    <t xml:space="preserve">scale_mpi_thin_job_14312.out </t>
  </si>
  <si>
    <t xml:space="preserve">scale_mpi_thin_thin007_2023-06-26_22-51-47.csv </t>
  </si>
  <si>
    <t xml:space="preserve">scale_mpi_thin_job_14313.out </t>
  </si>
  <si>
    <t xml:space="preserve">scale_mpi_thin_thin007_2023-06-27_00-52-09.csv </t>
  </si>
  <si>
    <t>(Multiple Items)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</si>
</sst>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14999847407452621"/>
        <bgColor theme="0" tint="-0.14999847407452621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1" xfId="0" applyBorder="1"/>
    <xf numFmtId="4" fontId="0" fillId="0" borderId="0" xfId="0" applyNumberFormat="1"/>
    <xf numFmtId="2" fontId="0" fillId="0" borderId="0" xfId="0" applyNumberFormat="1"/>
    <xf numFmtId="2" fontId="1" fillId="0" borderId="0" xfId="0" applyNumberFormat="1" applyFont="1"/>
    <xf numFmtId="1" fontId="0" fillId="0" borderId="0" xfId="0" applyNumberFormat="1"/>
    <xf numFmtId="0" fontId="1" fillId="2" borderId="0" xfId="0" applyFont="1" applyFill="1"/>
    <xf numFmtId="0" fontId="1" fillId="2" borderId="0" xfId="0" quotePrefix="1" applyFont="1" applyFill="1"/>
    <xf numFmtId="0" fontId="0" fillId="3" borderId="0" xfId="0" applyFill="1" applyAlignment="1">
      <alignment horizontal="left"/>
    </xf>
  </cellXfs>
  <cellStyles count="1">
    <cellStyle name="Normal" xfId="0" builtinId="0"/>
  </cellStyles>
  <dxfs count="8"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[scalability_MPI_thin.xlsx]pivot times!ExecutionTime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times'!$B$3:$B$7</c:f>
              <c:strCache>
                <c:ptCount val="1"/>
                <c:pt idx="0">
                  <c:v>e1 - 10000 - 100000 - Avg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times'!$A$8:$A$79</c:f>
              <c:strCach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72</c:v>
                </c:pt>
                <c:pt idx="65">
                  <c:v>71</c:v>
                </c:pt>
                <c:pt idx="66">
                  <c:v>70</c:v>
                </c:pt>
                <c:pt idx="67">
                  <c:v>69</c:v>
                </c:pt>
                <c:pt idx="68">
                  <c:v>68</c:v>
                </c:pt>
                <c:pt idx="69">
                  <c:v>67</c:v>
                </c:pt>
                <c:pt idx="70">
                  <c:v>66</c:v>
                </c:pt>
                <c:pt idx="71">
                  <c:v>65</c:v>
                </c:pt>
              </c:strCache>
            </c:strRef>
          </c:cat>
          <c:val>
            <c:numRef>
              <c:f>'pivot times'!$B$8:$B$79</c:f>
              <c:numCache>
                <c:formatCode>#,##0.00</c:formatCode>
                <c:ptCount val="72"/>
                <c:pt idx="0">
                  <c:v>333.04949225000001</c:v>
                </c:pt>
                <c:pt idx="1">
                  <c:v>166.15454114285714</c:v>
                </c:pt>
                <c:pt idx="2">
                  <c:v>111.28643521428572</c:v>
                </c:pt>
                <c:pt idx="3">
                  <c:v>83.86176435714286</c:v>
                </c:pt>
                <c:pt idx="4">
                  <c:v>67.357719642857134</c:v>
                </c:pt>
                <c:pt idx="5">
                  <c:v>55.933098357142846</c:v>
                </c:pt>
                <c:pt idx="6">
                  <c:v>48.12476371428572</c:v>
                </c:pt>
                <c:pt idx="7">
                  <c:v>42.323093571428572</c:v>
                </c:pt>
                <c:pt idx="8">
                  <c:v>37.802975000000004</c:v>
                </c:pt>
                <c:pt idx="9">
                  <c:v>34.044442857142862</c:v>
                </c:pt>
                <c:pt idx="10">
                  <c:v>31.03745557142857</c:v>
                </c:pt>
                <c:pt idx="11">
                  <c:v>28.72331785714286</c:v>
                </c:pt>
                <c:pt idx="12">
                  <c:v>26.710868391304341</c:v>
                </c:pt>
                <c:pt idx="13">
                  <c:v>24.763343384615382</c:v>
                </c:pt>
                <c:pt idx="14">
                  <c:v>23.19998065217391</c:v>
                </c:pt>
                <c:pt idx="15">
                  <c:v>21.841143695652171</c:v>
                </c:pt>
                <c:pt idx="16">
                  <c:v>20.646961615384612</c:v>
                </c:pt>
                <c:pt idx="17">
                  <c:v>19.562008391304342</c:v>
                </c:pt>
                <c:pt idx="18">
                  <c:v>18.634085260869568</c:v>
                </c:pt>
                <c:pt idx="19">
                  <c:v>17.745102923076921</c:v>
                </c:pt>
                <c:pt idx="20">
                  <c:v>17.003776826086956</c:v>
                </c:pt>
                <c:pt idx="21">
                  <c:v>16.384497173913047</c:v>
                </c:pt>
                <c:pt idx="22">
                  <c:v>15.681218923076925</c:v>
                </c:pt>
                <c:pt idx="23">
                  <c:v>15.420466173913049</c:v>
                </c:pt>
                <c:pt idx="24">
                  <c:v>15.310567217391307</c:v>
                </c:pt>
                <c:pt idx="25">
                  <c:v>15.284341230769231</c:v>
                </c:pt>
                <c:pt idx="26">
                  <c:v>14.884377782608695</c:v>
                </c:pt>
                <c:pt idx="27">
                  <c:v>15.046341695652174</c:v>
                </c:pt>
                <c:pt idx="28">
                  <c:v>14.874680461538462</c:v>
                </c:pt>
                <c:pt idx="29">
                  <c:v>14.90030156521739</c:v>
                </c:pt>
                <c:pt idx="30">
                  <c:v>14.946453695652172</c:v>
                </c:pt>
                <c:pt idx="31">
                  <c:v>14.517903</c:v>
                </c:pt>
                <c:pt idx="32">
                  <c:v>15.288789043478262</c:v>
                </c:pt>
                <c:pt idx="33">
                  <c:v>14.680065956521741</c:v>
                </c:pt>
                <c:pt idx="34">
                  <c:v>14.07570876923077</c:v>
                </c:pt>
                <c:pt idx="35">
                  <c:v>16.773671826086957</c:v>
                </c:pt>
                <c:pt idx="36">
                  <c:v>14.472628739130434</c:v>
                </c:pt>
                <c:pt idx="37">
                  <c:v>14.906329769230771</c:v>
                </c:pt>
                <c:pt idx="38">
                  <c:v>15.304114869565216</c:v>
                </c:pt>
                <c:pt idx="39">
                  <c:v>14.286144130434781</c:v>
                </c:pt>
                <c:pt idx="40">
                  <c:v>15.681203076923076</c:v>
                </c:pt>
                <c:pt idx="41">
                  <c:v>20.290802913043482</c:v>
                </c:pt>
                <c:pt idx="42">
                  <c:v>14.236031500000003</c:v>
                </c:pt>
                <c:pt idx="43">
                  <c:v>14.405246333333332</c:v>
                </c:pt>
                <c:pt idx="44">
                  <c:v>19.404121</c:v>
                </c:pt>
                <c:pt idx="45">
                  <c:v>17.50213581818182</c:v>
                </c:pt>
                <c:pt idx="46">
                  <c:v>15.835189333333332</c:v>
                </c:pt>
                <c:pt idx="47">
                  <c:v>20.178769772727271</c:v>
                </c:pt>
                <c:pt idx="48">
                  <c:v>15.228279136363637</c:v>
                </c:pt>
                <c:pt idx="49">
                  <c:v>17.699686333333332</c:v>
                </c:pt>
                <c:pt idx="50">
                  <c:v>16.607840545454543</c:v>
                </c:pt>
                <c:pt idx="51">
                  <c:v>15.060091772727278</c:v>
                </c:pt>
                <c:pt idx="52">
                  <c:v>15.169336750000001</c:v>
                </c:pt>
                <c:pt idx="53">
                  <c:v>16.347730499999997</c:v>
                </c:pt>
                <c:pt idx="54">
                  <c:v>18.868745590909093</c:v>
                </c:pt>
                <c:pt idx="55">
                  <c:v>16.441649166666668</c:v>
                </c:pt>
                <c:pt idx="56">
                  <c:v>20.004408818181819</c:v>
                </c:pt>
                <c:pt idx="57">
                  <c:v>18.00828977272727</c:v>
                </c:pt>
                <c:pt idx="58">
                  <c:v>17.703764583333335</c:v>
                </c:pt>
                <c:pt idx="59">
                  <c:v>19.800929409090909</c:v>
                </c:pt>
                <c:pt idx="60">
                  <c:v>17.934715772727273</c:v>
                </c:pt>
                <c:pt idx="61">
                  <c:v>17.488053750000002</c:v>
                </c:pt>
                <c:pt idx="62">
                  <c:v>20.723398818181821</c:v>
                </c:pt>
                <c:pt idx="63">
                  <c:v>17.944135136363638</c:v>
                </c:pt>
                <c:pt idx="64">
                  <c:v>24.456374043478259</c:v>
                </c:pt>
                <c:pt idx="65">
                  <c:v>20.598318333333335</c:v>
                </c:pt>
                <c:pt idx="66">
                  <c:v>19.605912227272725</c:v>
                </c:pt>
                <c:pt idx="67">
                  <c:v>25.132779181818183</c:v>
                </c:pt>
                <c:pt idx="68">
                  <c:v>19.658650916666666</c:v>
                </c:pt>
                <c:pt idx="69">
                  <c:v>18.329464454545459</c:v>
                </c:pt>
                <c:pt idx="70">
                  <c:v>20.429018636363637</c:v>
                </c:pt>
                <c:pt idx="71">
                  <c:v>20.308749750000004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EB-4279-8D06-D66FDBD48F67}"/>
            </c:ext>
          </c:extLst>
        </c:ser>
        <c:ser>
          <c:idx val="1"/>
          <c:order val="1"/>
          <c:tx>
            <c:strRef>
              <c:f>'pivot times'!$C$3:$C$7</c:f>
              <c:strCache>
                <c:ptCount val="1"/>
                <c:pt idx="0">
                  <c:v>e1 - 10000 - 100000 - StdDevp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times'!$A$8:$A$79</c:f>
              <c:strCach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72</c:v>
                </c:pt>
                <c:pt idx="65">
                  <c:v>71</c:v>
                </c:pt>
                <c:pt idx="66">
                  <c:v>70</c:v>
                </c:pt>
                <c:pt idx="67">
                  <c:v>69</c:v>
                </c:pt>
                <c:pt idx="68">
                  <c:v>68</c:v>
                </c:pt>
                <c:pt idx="69">
                  <c:v>67</c:v>
                </c:pt>
                <c:pt idx="70">
                  <c:v>66</c:v>
                </c:pt>
                <c:pt idx="71">
                  <c:v>65</c:v>
                </c:pt>
              </c:strCache>
            </c:strRef>
          </c:cat>
          <c:val>
            <c:numRef>
              <c:f>'pivot times'!$C$8:$C$79</c:f>
              <c:numCache>
                <c:formatCode>General</c:formatCode>
                <c:ptCount val="72"/>
                <c:pt idx="0">
                  <c:v>0.14113770072525098</c:v>
                </c:pt>
                <c:pt idx="1">
                  <c:v>0.18850267061446355</c:v>
                </c:pt>
                <c:pt idx="2">
                  <c:v>0.14718799798045595</c:v>
                </c:pt>
                <c:pt idx="3">
                  <c:v>0.1356966565342734</c:v>
                </c:pt>
                <c:pt idx="4">
                  <c:v>6.7203002031435213E-2</c:v>
                </c:pt>
                <c:pt idx="5">
                  <c:v>5.2422929734104839E-2</c:v>
                </c:pt>
                <c:pt idx="6">
                  <c:v>6.1622923624751455E-2</c:v>
                </c:pt>
                <c:pt idx="7">
                  <c:v>5.9798787769861431E-2</c:v>
                </c:pt>
                <c:pt idx="8">
                  <c:v>7.538077538989689E-2</c:v>
                </c:pt>
                <c:pt idx="9">
                  <c:v>9.2106753371016564E-2</c:v>
                </c:pt>
                <c:pt idx="10">
                  <c:v>3.7242424636002365E-2</c:v>
                </c:pt>
                <c:pt idx="11">
                  <c:v>6.0828783279292496E-2</c:v>
                </c:pt>
                <c:pt idx="12">
                  <c:v>0.25838058692001126</c:v>
                </c:pt>
                <c:pt idx="13">
                  <c:v>4.2799419632896574E-2</c:v>
                </c:pt>
                <c:pt idx="14">
                  <c:v>9.1920591242881877E-2</c:v>
                </c:pt>
                <c:pt idx="15">
                  <c:v>6.1370218102215345E-2</c:v>
                </c:pt>
                <c:pt idx="16">
                  <c:v>5.0849590324948728E-2</c:v>
                </c:pt>
                <c:pt idx="17">
                  <c:v>5.3813972718735163E-2</c:v>
                </c:pt>
                <c:pt idx="18">
                  <c:v>8.2871324551473655E-2</c:v>
                </c:pt>
                <c:pt idx="19">
                  <c:v>5.1981278766247793E-2</c:v>
                </c:pt>
                <c:pt idx="20">
                  <c:v>6.0338681374044523E-2</c:v>
                </c:pt>
                <c:pt idx="21">
                  <c:v>0.16868179368384248</c:v>
                </c:pt>
                <c:pt idx="22">
                  <c:v>6.4721418854048016E-2</c:v>
                </c:pt>
                <c:pt idx="23">
                  <c:v>1.085045483220477</c:v>
                </c:pt>
                <c:pt idx="24">
                  <c:v>0.30228658587270441</c:v>
                </c:pt>
                <c:pt idx="25">
                  <c:v>0.60779212102430935</c:v>
                </c:pt>
                <c:pt idx="26">
                  <c:v>0.44521649338734975</c:v>
                </c:pt>
                <c:pt idx="27">
                  <c:v>0.71166222522726685</c:v>
                </c:pt>
                <c:pt idx="28">
                  <c:v>0.72147931717214842</c:v>
                </c:pt>
                <c:pt idx="29">
                  <c:v>1.0963508732119092</c:v>
                </c:pt>
                <c:pt idx="30">
                  <c:v>1.6879881163714947</c:v>
                </c:pt>
                <c:pt idx="31">
                  <c:v>1.0096584171801692</c:v>
                </c:pt>
                <c:pt idx="32">
                  <c:v>2.0768871251679775</c:v>
                </c:pt>
                <c:pt idx="33">
                  <c:v>1.318061339620465</c:v>
                </c:pt>
                <c:pt idx="34">
                  <c:v>0.80079086959408907</c:v>
                </c:pt>
                <c:pt idx="35">
                  <c:v>4.7560621565873769</c:v>
                </c:pt>
                <c:pt idx="36">
                  <c:v>1.5878656991593247</c:v>
                </c:pt>
                <c:pt idx="37">
                  <c:v>2.834176920393551</c:v>
                </c:pt>
                <c:pt idx="38">
                  <c:v>3.0754062260909412</c:v>
                </c:pt>
                <c:pt idx="39">
                  <c:v>1.2291241268671931</c:v>
                </c:pt>
                <c:pt idx="40">
                  <c:v>6.1588891487815625</c:v>
                </c:pt>
                <c:pt idx="41">
                  <c:v>8.5795456476309724</c:v>
                </c:pt>
                <c:pt idx="42">
                  <c:v>1.5969210500521887</c:v>
                </c:pt>
                <c:pt idx="43">
                  <c:v>2.5081730607958876</c:v>
                </c:pt>
                <c:pt idx="44">
                  <c:v>7.0920100437273836</c:v>
                </c:pt>
                <c:pt idx="45">
                  <c:v>4.9703178512537676</c:v>
                </c:pt>
                <c:pt idx="46">
                  <c:v>3.0436006062577623</c:v>
                </c:pt>
                <c:pt idx="47">
                  <c:v>9.1288387748007427</c:v>
                </c:pt>
                <c:pt idx="48">
                  <c:v>2.987564809177035</c:v>
                </c:pt>
                <c:pt idx="49">
                  <c:v>5.214713127692967</c:v>
                </c:pt>
                <c:pt idx="50">
                  <c:v>5.7345989111511848</c:v>
                </c:pt>
                <c:pt idx="51">
                  <c:v>2.4986237581087742</c:v>
                </c:pt>
                <c:pt idx="52">
                  <c:v>4.0855221763993255</c:v>
                </c:pt>
                <c:pt idx="53">
                  <c:v>3.6069638998267015</c:v>
                </c:pt>
                <c:pt idx="54">
                  <c:v>5.990047850974185</c:v>
                </c:pt>
                <c:pt idx="55">
                  <c:v>2.4564828635522975</c:v>
                </c:pt>
                <c:pt idx="56">
                  <c:v>4.9060513454027852</c:v>
                </c:pt>
                <c:pt idx="57">
                  <c:v>4.0462874556060138</c:v>
                </c:pt>
                <c:pt idx="58">
                  <c:v>3.6214530096010167</c:v>
                </c:pt>
                <c:pt idx="59">
                  <c:v>7.1119246070730666</c:v>
                </c:pt>
                <c:pt idx="60">
                  <c:v>5.5771630831433612</c:v>
                </c:pt>
                <c:pt idx="61">
                  <c:v>4.0116501885314975</c:v>
                </c:pt>
                <c:pt idx="62">
                  <c:v>7.4039764593797655</c:v>
                </c:pt>
                <c:pt idx="63">
                  <c:v>6.4820708096776931</c:v>
                </c:pt>
                <c:pt idx="64">
                  <c:v>7.6790731043801346</c:v>
                </c:pt>
                <c:pt idx="65">
                  <c:v>7.3814091937162356</c:v>
                </c:pt>
                <c:pt idx="66">
                  <c:v>6.2135538536548554</c:v>
                </c:pt>
                <c:pt idx="67">
                  <c:v>7.5571311907981089</c:v>
                </c:pt>
                <c:pt idx="68">
                  <c:v>5.7919516041210342</c:v>
                </c:pt>
                <c:pt idx="69">
                  <c:v>4.9249370789021194</c:v>
                </c:pt>
                <c:pt idx="70">
                  <c:v>4.658509246016421</c:v>
                </c:pt>
                <c:pt idx="71">
                  <c:v>6.1892405447535115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EB-4279-8D06-D66FDBD48F67}"/>
            </c:ext>
          </c:extLst>
        </c:ser>
        <c:ser>
          <c:idx val="2"/>
          <c:order val="2"/>
          <c:tx>
            <c:strRef>
              <c:f>'pivot times'!$D$3:$D$7</c:f>
              <c:strCache>
                <c:ptCount val="1"/>
                <c:pt idx="0">
                  <c:v>e1 - 15000 - 100000 - Avg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'pivot times'!$A$8:$A$79</c:f>
              <c:strCach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72</c:v>
                </c:pt>
                <c:pt idx="65">
                  <c:v>71</c:v>
                </c:pt>
                <c:pt idx="66">
                  <c:v>70</c:v>
                </c:pt>
                <c:pt idx="67">
                  <c:v>69</c:v>
                </c:pt>
                <c:pt idx="68">
                  <c:v>68</c:v>
                </c:pt>
                <c:pt idx="69">
                  <c:v>67</c:v>
                </c:pt>
                <c:pt idx="70">
                  <c:v>66</c:v>
                </c:pt>
                <c:pt idx="71">
                  <c:v>65</c:v>
                </c:pt>
              </c:strCache>
            </c:strRef>
          </c:cat>
          <c:val>
            <c:numRef>
              <c:f>'pivot times'!$D$8:$D$79</c:f>
              <c:numCache>
                <c:formatCode>#,##0.00</c:formatCode>
                <c:ptCount val="72"/>
                <c:pt idx="0">
                  <c:v>748.22622766666666</c:v>
                </c:pt>
                <c:pt idx="1">
                  <c:v>372.50587033333335</c:v>
                </c:pt>
                <c:pt idx="2">
                  <c:v>248.89264200000002</c:v>
                </c:pt>
                <c:pt idx="3">
                  <c:v>187.03656233333334</c:v>
                </c:pt>
                <c:pt idx="4">
                  <c:v>149.99934966666669</c:v>
                </c:pt>
                <c:pt idx="5">
                  <c:v>125.29804133333333</c:v>
                </c:pt>
                <c:pt idx="6">
                  <c:v>107.92060099999999</c:v>
                </c:pt>
                <c:pt idx="7">
                  <c:v>94.597121999999999</c:v>
                </c:pt>
                <c:pt idx="8">
                  <c:v>84.23181799999999</c:v>
                </c:pt>
                <c:pt idx="9">
                  <c:v>76.019603000000004</c:v>
                </c:pt>
                <c:pt idx="10">
                  <c:v>69.312320999999997</c:v>
                </c:pt>
                <c:pt idx="11">
                  <c:v>63.672268250000002</c:v>
                </c:pt>
                <c:pt idx="12">
                  <c:v>58.939025882352944</c:v>
                </c:pt>
                <c:pt idx="13">
                  <c:v>54.618366285714288</c:v>
                </c:pt>
                <c:pt idx="14">
                  <c:v>51.191763937500006</c:v>
                </c:pt>
                <c:pt idx="15">
                  <c:v>48.115687411764696</c:v>
                </c:pt>
                <c:pt idx="16">
                  <c:v>45.397585285714285</c:v>
                </c:pt>
                <c:pt idx="17">
                  <c:v>43.108640812500006</c:v>
                </c:pt>
                <c:pt idx="18">
                  <c:v>40.909959588235296</c:v>
                </c:pt>
                <c:pt idx="19">
                  <c:v>38.927216999999999</c:v>
                </c:pt>
                <c:pt idx="20">
                  <c:v>37.252672125000004</c:v>
                </c:pt>
                <c:pt idx="21">
                  <c:v>35.965823882352936</c:v>
                </c:pt>
                <c:pt idx="22">
                  <c:v>34.308449428571421</c:v>
                </c:pt>
                <c:pt idx="23">
                  <c:v>32.774308500000004</c:v>
                </c:pt>
                <c:pt idx="24">
                  <c:v>33.117792411764704</c:v>
                </c:pt>
                <c:pt idx="25">
                  <c:v>32.198721999999997</c:v>
                </c:pt>
                <c:pt idx="26">
                  <c:v>31.957807562500001</c:v>
                </c:pt>
                <c:pt idx="27">
                  <c:v>31.594849176470589</c:v>
                </c:pt>
                <c:pt idx="28">
                  <c:v>30.524589000000002</c:v>
                </c:pt>
                <c:pt idx="29">
                  <c:v>31.266320499999999</c:v>
                </c:pt>
                <c:pt idx="30">
                  <c:v>30.798585764705876</c:v>
                </c:pt>
                <c:pt idx="31">
                  <c:v>30.033756999999998</c:v>
                </c:pt>
                <c:pt idx="32">
                  <c:v>30.2215445625</c:v>
                </c:pt>
                <c:pt idx="33">
                  <c:v>30.227915411764712</c:v>
                </c:pt>
                <c:pt idx="34">
                  <c:v>28.840860142857142</c:v>
                </c:pt>
                <c:pt idx="35">
                  <c:v>32.692337437500001</c:v>
                </c:pt>
                <c:pt idx="36">
                  <c:v>29.475836352941172</c:v>
                </c:pt>
                <c:pt idx="37">
                  <c:v>28.53581928571429</c:v>
                </c:pt>
                <c:pt idx="38">
                  <c:v>31.072456562499998</c:v>
                </c:pt>
                <c:pt idx="39">
                  <c:v>28.487620222222219</c:v>
                </c:pt>
                <c:pt idx="40">
                  <c:v>29.697117624999997</c:v>
                </c:pt>
                <c:pt idx="41">
                  <c:v>33.689164882352941</c:v>
                </c:pt>
                <c:pt idx="42">
                  <c:v>29.85348461111111</c:v>
                </c:pt>
                <c:pt idx="43">
                  <c:v>28.531606000000004</c:v>
                </c:pt>
                <c:pt idx="44">
                  <c:v>33.196890411764713</c:v>
                </c:pt>
                <c:pt idx="45">
                  <c:v>30.709601166666669</c:v>
                </c:pt>
                <c:pt idx="46">
                  <c:v>30.205551</c:v>
                </c:pt>
                <c:pt idx="47">
                  <c:v>36.924697125000009</c:v>
                </c:pt>
                <c:pt idx="48">
                  <c:v>30.169755470588242</c:v>
                </c:pt>
                <c:pt idx="49">
                  <c:v>27.68107757142857</c:v>
                </c:pt>
                <c:pt idx="50">
                  <c:v>33.284698937500004</c:v>
                </c:pt>
                <c:pt idx="51">
                  <c:v>29.982297117647061</c:v>
                </c:pt>
                <c:pt idx="52">
                  <c:v>28.173776428571433</c:v>
                </c:pt>
                <c:pt idx="53">
                  <c:v>34.308035882352947</c:v>
                </c:pt>
                <c:pt idx="54">
                  <c:v>29.574134764705889</c:v>
                </c:pt>
                <c:pt idx="55">
                  <c:v>26.468723285714287</c:v>
                </c:pt>
                <c:pt idx="56">
                  <c:v>32.798108529411763</c:v>
                </c:pt>
                <c:pt idx="57">
                  <c:v>27.002797000000001</c:v>
                </c:pt>
                <c:pt idx="58">
                  <c:v>28.182944571428575</c:v>
                </c:pt>
                <c:pt idx="59">
                  <c:v>33.353166235294118</c:v>
                </c:pt>
                <c:pt idx="60">
                  <c:v>28.611489352941174</c:v>
                </c:pt>
                <c:pt idx="61">
                  <c:v>28.01670842857143</c:v>
                </c:pt>
                <c:pt idx="62">
                  <c:v>29.124432647058821</c:v>
                </c:pt>
                <c:pt idx="63">
                  <c:v>29.743635352941176</c:v>
                </c:pt>
                <c:pt idx="64">
                  <c:v>31.149620588235294</c:v>
                </c:pt>
                <c:pt idx="65">
                  <c:v>30.045849714285712</c:v>
                </c:pt>
                <c:pt idx="66">
                  <c:v>30.504919882352937</c:v>
                </c:pt>
                <c:pt idx="67">
                  <c:v>33.498964882352936</c:v>
                </c:pt>
                <c:pt idx="68">
                  <c:v>29.594842714285711</c:v>
                </c:pt>
                <c:pt idx="69">
                  <c:v>31.929952764705885</c:v>
                </c:pt>
                <c:pt idx="70">
                  <c:v>29.749458941176471</c:v>
                </c:pt>
                <c:pt idx="71">
                  <c:v>29.161926000000001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42-4D96-9B80-1BA3F8879653}"/>
            </c:ext>
          </c:extLst>
        </c:ser>
        <c:ser>
          <c:idx val="3"/>
          <c:order val="3"/>
          <c:tx>
            <c:strRef>
              <c:f>'pivot times'!$E$3:$E$7</c:f>
              <c:strCache>
                <c:ptCount val="1"/>
                <c:pt idx="0">
                  <c:v>e1 - 15000 - 100000 - StdDevp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'pivot times'!$A$8:$A$79</c:f>
              <c:strCach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72</c:v>
                </c:pt>
                <c:pt idx="65">
                  <c:v>71</c:v>
                </c:pt>
                <c:pt idx="66">
                  <c:v>70</c:v>
                </c:pt>
                <c:pt idx="67">
                  <c:v>69</c:v>
                </c:pt>
                <c:pt idx="68">
                  <c:v>68</c:v>
                </c:pt>
                <c:pt idx="69">
                  <c:v>67</c:v>
                </c:pt>
                <c:pt idx="70">
                  <c:v>66</c:v>
                </c:pt>
                <c:pt idx="71">
                  <c:v>65</c:v>
                </c:pt>
              </c:strCache>
            </c:strRef>
          </c:cat>
          <c:val>
            <c:numRef>
              <c:f>'pivot times'!$E$8:$E$79</c:f>
              <c:numCache>
                <c:formatCode>General</c:formatCode>
                <c:ptCount val="72"/>
                <c:pt idx="0">
                  <c:v>0.10092946220091502</c:v>
                </c:pt>
                <c:pt idx="1">
                  <c:v>0.35509356222225424</c:v>
                </c:pt>
                <c:pt idx="2">
                  <c:v>3.2435635462630168E-2</c:v>
                </c:pt>
                <c:pt idx="3">
                  <c:v>0.18296922772062205</c:v>
                </c:pt>
                <c:pt idx="4">
                  <c:v>1.7734308365207911E-3</c:v>
                </c:pt>
                <c:pt idx="5">
                  <c:v>7.7389507913043443E-2</c:v>
                </c:pt>
                <c:pt idx="6">
                  <c:v>0.15455417933135029</c:v>
                </c:pt>
                <c:pt idx="7">
                  <c:v>9.4085402551328676E-2</c:v>
                </c:pt>
                <c:pt idx="8">
                  <c:v>1.5140833394770277E-2</c:v>
                </c:pt>
                <c:pt idx="9">
                  <c:v>1.6294160210387192E-2</c:v>
                </c:pt>
                <c:pt idx="10">
                  <c:v>3.3906099011695244E-2</c:v>
                </c:pt>
                <c:pt idx="11">
                  <c:v>2.471251764301868E-2</c:v>
                </c:pt>
                <c:pt idx="12">
                  <c:v>0.19963889827236342</c:v>
                </c:pt>
                <c:pt idx="13">
                  <c:v>6.4899566252698063E-2</c:v>
                </c:pt>
                <c:pt idx="14">
                  <c:v>9.390822216203E-2</c:v>
                </c:pt>
                <c:pt idx="15">
                  <c:v>0.16534289069754318</c:v>
                </c:pt>
                <c:pt idx="16">
                  <c:v>5.1866883641979791E-2</c:v>
                </c:pt>
                <c:pt idx="17">
                  <c:v>0.11830067936792692</c:v>
                </c:pt>
                <c:pt idx="18">
                  <c:v>0.10036421276005378</c:v>
                </c:pt>
                <c:pt idx="19">
                  <c:v>6.4529919836272265E-2</c:v>
                </c:pt>
                <c:pt idx="20">
                  <c:v>0.28047744872992186</c:v>
                </c:pt>
                <c:pt idx="21">
                  <c:v>1.0908821018819452</c:v>
                </c:pt>
                <c:pt idx="22">
                  <c:v>6.3027504905210988E-2</c:v>
                </c:pt>
                <c:pt idx="23">
                  <c:v>0.25630210479071158</c:v>
                </c:pt>
                <c:pt idx="24">
                  <c:v>0.7304737437394353</c:v>
                </c:pt>
                <c:pt idx="25">
                  <c:v>0.41915030609841059</c:v>
                </c:pt>
                <c:pt idx="26">
                  <c:v>2.1516768967916082</c:v>
                </c:pt>
                <c:pt idx="27">
                  <c:v>0.95070379380027636</c:v>
                </c:pt>
                <c:pt idx="28">
                  <c:v>0.57281005284019493</c:v>
                </c:pt>
                <c:pt idx="29">
                  <c:v>2.9225843187193461</c:v>
                </c:pt>
                <c:pt idx="30">
                  <c:v>2.3899525245289777</c:v>
                </c:pt>
                <c:pt idx="31">
                  <c:v>1.7780836548675922</c:v>
                </c:pt>
                <c:pt idx="32">
                  <c:v>3.1415540246717426</c:v>
                </c:pt>
                <c:pt idx="33">
                  <c:v>5.0675898325780908</c:v>
                </c:pt>
                <c:pt idx="34">
                  <c:v>1.2935087903660312</c:v>
                </c:pt>
                <c:pt idx="35">
                  <c:v>6.7453262400029894</c:v>
                </c:pt>
                <c:pt idx="36">
                  <c:v>3.5641996641423135</c:v>
                </c:pt>
                <c:pt idx="37">
                  <c:v>1.6355674337205868</c:v>
                </c:pt>
                <c:pt idx="38">
                  <c:v>4.280756567423353</c:v>
                </c:pt>
                <c:pt idx="39">
                  <c:v>2.3001946326472167</c:v>
                </c:pt>
                <c:pt idx="40">
                  <c:v>3.5365263226948209</c:v>
                </c:pt>
                <c:pt idx="41">
                  <c:v>8.177045031516581</c:v>
                </c:pt>
                <c:pt idx="42">
                  <c:v>3.8636624670798931</c:v>
                </c:pt>
                <c:pt idx="43">
                  <c:v>1.9411112086487283</c:v>
                </c:pt>
                <c:pt idx="44">
                  <c:v>7.6874602296845964</c:v>
                </c:pt>
                <c:pt idx="45">
                  <c:v>5.4247316040960039</c:v>
                </c:pt>
                <c:pt idx="46">
                  <c:v>4.8429472282452473</c:v>
                </c:pt>
                <c:pt idx="47">
                  <c:v>9.0728334164545341</c:v>
                </c:pt>
                <c:pt idx="48">
                  <c:v>6.9200763972377866</c:v>
                </c:pt>
                <c:pt idx="49">
                  <c:v>1.0790526918819026</c:v>
                </c:pt>
                <c:pt idx="50">
                  <c:v>8.2674265735749977</c:v>
                </c:pt>
                <c:pt idx="51">
                  <c:v>6.3654307273722033</c:v>
                </c:pt>
                <c:pt idx="52">
                  <c:v>2.3457583504856898</c:v>
                </c:pt>
                <c:pt idx="53">
                  <c:v>8.9020968878007984</c:v>
                </c:pt>
                <c:pt idx="54">
                  <c:v>5.1669074425872683</c:v>
                </c:pt>
                <c:pt idx="55">
                  <c:v>0.91638048766083491</c:v>
                </c:pt>
                <c:pt idx="56">
                  <c:v>8.9625936267708841</c:v>
                </c:pt>
                <c:pt idx="57">
                  <c:v>1.4745669632848739</c:v>
                </c:pt>
                <c:pt idx="58">
                  <c:v>2.9798421753493467</c:v>
                </c:pt>
                <c:pt idx="59">
                  <c:v>8.1201729188682936</c:v>
                </c:pt>
                <c:pt idx="60">
                  <c:v>4.9589643114523572</c:v>
                </c:pt>
                <c:pt idx="61">
                  <c:v>2.0255285426806036</c:v>
                </c:pt>
                <c:pt idx="62">
                  <c:v>6.3776684254425158</c:v>
                </c:pt>
                <c:pt idx="63">
                  <c:v>5.6385361887850216</c:v>
                </c:pt>
                <c:pt idx="64">
                  <c:v>9.2334763977737069</c:v>
                </c:pt>
                <c:pt idx="65">
                  <c:v>6.8590715819105972</c:v>
                </c:pt>
                <c:pt idx="66">
                  <c:v>6.871118497705341</c:v>
                </c:pt>
                <c:pt idx="67">
                  <c:v>8.7659596074951196</c:v>
                </c:pt>
                <c:pt idx="68">
                  <c:v>3.9103728163146516</c:v>
                </c:pt>
                <c:pt idx="69">
                  <c:v>7.2741893460135687</c:v>
                </c:pt>
                <c:pt idx="70">
                  <c:v>6.5450422699874578</c:v>
                </c:pt>
                <c:pt idx="71">
                  <c:v>2.8618887597311304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42-4D96-9B80-1BA3F8879653}"/>
            </c:ext>
          </c:extLst>
        </c:ser>
        <c:ser>
          <c:idx val="4"/>
          <c:order val="4"/>
          <c:tx>
            <c:strRef>
              <c:f>'pivot times'!$F$3:$F$7</c:f>
              <c:strCache>
                <c:ptCount val="1"/>
                <c:pt idx="0">
                  <c:v>e1 - 20000 - 100000 - Avg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'pivot times'!$A$8:$A$79</c:f>
              <c:strCach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72</c:v>
                </c:pt>
                <c:pt idx="65">
                  <c:v>71</c:v>
                </c:pt>
                <c:pt idx="66">
                  <c:v>70</c:v>
                </c:pt>
                <c:pt idx="67">
                  <c:v>69</c:v>
                </c:pt>
                <c:pt idx="68">
                  <c:v>68</c:v>
                </c:pt>
                <c:pt idx="69">
                  <c:v>67</c:v>
                </c:pt>
                <c:pt idx="70">
                  <c:v>66</c:v>
                </c:pt>
                <c:pt idx="71">
                  <c:v>65</c:v>
                </c:pt>
              </c:strCache>
            </c:strRef>
          </c:cat>
          <c:val>
            <c:numRef>
              <c:f>'pivot times'!$F$8:$F$79</c:f>
              <c:numCache>
                <c:formatCode>#,##0.00</c:formatCode>
                <c:ptCount val="72"/>
                <c:pt idx="0">
                  <c:v>1327.9632320000001</c:v>
                </c:pt>
                <c:pt idx="1">
                  <c:v>661.10367699999995</c:v>
                </c:pt>
                <c:pt idx="2">
                  <c:v>440.81368850000001</c:v>
                </c:pt>
                <c:pt idx="3">
                  <c:v>331.66965600000003</c:v>
                </c:pt>
                <c:pt idx="4">
                  <c:v>265.48188449999998</c:v>
                </c:pt>
                <c:pt idx="5">
                  <c:v>221.577619</c:v>
                </c:pt>
                <c:pt idx="6">
                  <c:v>190.23516699999999</c:v>
                </c:pt>
                <c:pt idx="7">
                  <c:v>166.71203600000001</c:v>
                </c:pt>
                <c:pt idx="8">
                  <c:v>148.51271850000001</c:v>
                </c:pt>
                <c:pt idx="9">
                  <c:v>134.1067755</c:v>
                </c:pt>
                <c:pt idx="10">
                  <c:v>122.2412295</c:v>
                </c:pt>
                <c:pt idx="11">
                  <c:v>112.1080465</c:v>
                </c:pt>
                <c:pt idx="12">
                  <c:v>103.791026</c:v>
                </c:pt>
                <c:pt idx="13">
                  <c:v>96.652621600000003</c:v>
                </c:pt>
                <c:pt idx="14">
                  <c:v>90.377266818181795</c:v>
                </c:pt>
                <c:pt idx="15">
                  <c:v>84.911148400000002</c:v>
                </c:pt>
                <c:pt idx="16">
                  <c:v>80.059004400000006</c:v>
                </c:pt>
                <c:pt idx="17">
                  <c:v>75.834679363636369</c:v>
                </c:pt>
                <c:pt idx="18">
                  <c:v>71.972295199999991</c:v>
                </c:pt>
                <c:pt idx="19">
                  <c:v>68.438993199999999</c:v>
                </c:pt>
                <c:pt idx="20">
                  <c:v>65.39153354545455</c:v>
                </c:pt>
                <c:pt idx="21">
                  <c:v>62.587580200000005</c:v>
                </c:pt>
                <c:pt idx="22">
                  <c:v>59.986690799999998</c:v>
                </c:pt>
                <c:pt idx="23">
                  <c:v>57.252520181818177</c:v>
                </c:pt>
                <c:pt idx="24">
                  <c:v>57.259221250000003</c:v>
                </c:pt>
                <c:pt idx="25">
                  <c:v>55.864904749999994</c:v>
                </c:pt>
                <c:pt idx="26">
                  <c:v>54.633632000000013</c:v>
                </c:pt>
                <c:pt idx="27">
                  <c:v>55.459756749999997</c:v>
                </c:pt>
                <c:pt idx="28">
                  <c:v>52.725648999999997</c:v>
                </c:pt>
                <c:pt idx="29">
                  <c:v>53.005312899999993</c:v>
                </c:pt>
                <c:pt idx="30">
                  <c:v>51.4611515</c:v>
                </c:pt>
                <c:pt idx="31">
                  <c:v>50.709461500000003</c:v>
                </c:pt>
                <c:pt idx="32">
                  <c:v>53.263735000000011</c:v>
                </c:pt>
                <c:pt idx="33">
                  <c:v>51.724622499999995</c:v>
                </c:pt>
                <c:pt idx="34">
                  <c:v>49.737540750000001</c:v>
                </c:pt>
                <c:pt idx="35">
                  <c:v>52.638854899999998</c:v>
                </c:pt>
                <c:pt idx="36">
                  <c:v>48.69637625</c:v>
                </c:pt>
                <c:pt idx="37">
                  <c:v>50.692184500000003</c:v>
                </c:pt>
                <c:pt idx="38">
                  <c:v>50.102091000000001</c:v>
                </c:pt>
                <c:pt idx="39">
                  <c:v>46.994265249999998</c:v>
                </c:pt>
                <c:pt idx="40">
                  <c:v>45.698159750000002</c:v>
                </c:pt>
                <c:pt idx="41">
                  <c:v>51.539475100000004</c:v>
                </c:pt>
                <c:pt idx="42">
                  <c:v>48.214176000000002</c:v>
                </c:pt>
                <c:pt idx="43">
                  <c:v>47.825151999999996</c:v>
                </c:pt>
                <c:pt idx="44">
                  <c:v>56.708092000000008</c:v>
                </c:pt>
                <c:pt idx="45">
                  <c:v>51.292028999999992</c:v>
                </c:pt>
                <c:pt idx="46">
                  <c:v>55.723426500000002</c:v>
                </c:pt>
                <c:pt idx="47">
                  <c:v>54.023157299999994</c:v>
                </c:pt>
                <c:pt idx="48">
                  <c:v>43.265362750000001</c:v>
                </c:pt>
                <c:pt idx="49">
                  <c:v>42.198327250000006</c:v>
                </c:pt>
                <c:pt idx="50">
                  <c:v>49.110159000000003</c:v>
                </c:pt>
                <c:pt idx="51">
                  <c:v>46.428152249999997</c:v>
                </c:pt>
                <c:pt idx="52">
                  <c:v>44.2115595</c:v>
                </c:pt>
                <c:pt idx="53">
                  <c:v>49.617638727272727</c:v>
                </c:pt>
                <c:pt idx="54">
                  <c:v>43.0798725</c:v>
                </c:pt>
                <c:pt idx="55">
                  <c:v>43.30274825</c:v>
                </c:pt>
                <c:pt idx="56">
                  <c:v>49.178415999999999</c:v>
                </c:pt>
                <c:pt idx="57">
                  <c:v>44.779176499999998</c:v>
                </c:pt>
                <c:pt idx="58">
                  <c:v>42.233730749999999</c:v>
                </c:pt>
                <c:pt idx="59">
                  <c:v>45.129583909090911</c:v>
                </c:pt>
                <c:pt idx="60">
                  <c:v>46.115610500000003</c:v>
                </c:pt>
                <c:pt idx="61">
                  <c:v>45.838866500000002</c:v>
                </c:pt>
                <c:pt idx="62">
                  <c:v>44.318557454545449</c:v>
                </c:pt>
                <c:pt idx="63">
                  <c:v>44.3082815</c:v>
                </c:pt>
                <c:pt idx="64">
                  <c:v>41.303805666666662</c:v>
                </c:pt>
                <c:pt idx="65">
                  <c:v>42.919645199999998</c:v>
                </c:pt>
                <c:pt idx="66">
                  <c:v>39.204290800000003</c:v>
                </c:pt>
                <c:pt idx="67">
                  <c:v>43.674126416666667</c:v>
                </c:pt>
                <c:pt idx="68">
                  <c:v>40.649820400000003</c:v>
                </c:pt>
                <c:pt idx="69">
                  <c:v>43.621201599999992</c:v>
                </c:pt>
                <c:pt idx="70">
                  <c:v>44.938660636363636</c:v>
                </c:pt>
                <c:pt idx="71">
                  <c:v>39.869816499999999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042-4D96-9B80-1BA3F8879653}"/>
            </c:ext>
          </c:extLst>
        </c:ser>
        <c:ser>
          <c:idx val="5"/>
          <c:order val="5"/>
          <c:tx>
            <c:strRef>
              <c:f>'pivot times'!$G$3:$G$7</c:f>
              <c:strCache>
                <c:ptCount val="1"/>
                <c:pt idx="0">
                  <c:v>e1 - 20000 - 100000 - StdDevp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'pivot times'!$A$8:$A$79</c:f>
              <c:strCach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72</c:v>
                </c:pt>
                <c:pt idx="65">
                  <c:v>71</c:v>
                </c:pt>
                <c:pt idx="66">
                  <c:v>70</c:v>
                </c:pt>
                <c:pt idx="67">
                  <c:v>69</c:v>
                </c:pt>
                <c:pt idx="68">
                  <c:v>68</c:v>
                </c:pt>
                <c:pt idx="69">
                  <c:v>67</c:v>
                </c:pt>
                <c:pt idx="70">
                  <c:v>66</c:v>
                </c:pt>
                <c:pt idx="71">
                  <c:v>65</c:v>
                </c:pt>
              </c:strCache>
            </c:strRef>
          </c:cat>
          <c:val>
            <c:numRef>
              <c:f>'pivot times'!$G$8:$G$79</c:f>
              <c:numCache>
                <c:formatCode>General</c:formatCode>
                <c:ptCount val="72"/>
                <c:pt idx="0">
                  <c:v>0</c:v>
                </c:pt>
                <c:pt idx="1">
                  <c:v>0.18578799996579098</c:v>
                </c:pt>
                <c:pt idx="2">
                  <c:v>7.3112499934078728E-2</c:v>
                </c:pt>
                <c:pt idx="3">
                  <c:v>5.713997584879258E-3</c:v>
                </c:pt>
                <c:pt idx="4">
                  <c:v>2.5715049411441501E-3</c:v>
                </c:pt>
                <c:pt idx="5">
                  <c:v>4.908899996350792E-2</c:v>
                </c:pt>
                <c:pt idx="6">
                  <c:v>1.6363000185462259E-2</c:v>
                </c:pt>
                <c:pt idx="7">
                  <c:v>4.2440002929385011E-3</c:v>
                </c:pt>
                <c:pt idx="8">
                  <c:v>0.13433749998536093</c:v>
                </c:pt>
                <c:pt idx="9">
                  <c:v>0.26240550000048407</c:v>
                </c:pt>
                <c:pt idx="10">
                  <c:v>0.22842650000126818</c:v>
                </c:pt>
                <c:pt idx="11">
                  <c:v>1.7448499987567038E-2</c:v>
                </c:pt>
                <c:pt idx="12">
                  <c:v>0.24950843501662243</c:v>
                </c:pt>
                <c:pt idx="13">
                  <c:v>8.0098254164182842E-2</c:v>
                </c:pt>
                <c:pt idx="14">
                  <c:v>0.10843306037875369</c:v>
                </c:pt>
                <c:pt idx="15">
                  <c:v>5.8058877656009963E-2</c:v>
                </c:pt>
                <c:pt idx="16">
                  <c:v>2.0304974293187849E-2</c:v>
                </c:pt>
                <c:pt idx="17">
                  <c:v>0.1152991820876141</c:v>
                </c:pt>
                <c:pt idx="18">
                  <c:v>5.5779382184556886E-2</c:v>
                </c:pt>
                <c:pt idx="19">
                  <c:v>0.12912596713214103</c:v>
                </c:pt>
                <c:pt idx="20">
                  <c:v>7.973974509886543E-2</c:v>
                </c:pt>
                <c:pt idx="21">
                  <c:v>0.12265421607429088</c:v>
                </c:pt>
                <c:pt idx="22">
                  <c:v>0.10517185109976561</c:v>
                </c:pt>
                <c:pt idx="23">
                  <c:v>0.10554679567096122</c:v>
                </c:pt>
                <c:pt idx="24">
                  <c:v>0.42113274655504229</c:v>
                </c:pt>
                <c:pt idx="25">
                  <c:v>0.57304037370246297</c:v>
                </c:pt>
                <c:pt idx="26">
                  <c:v>1.3096210731038951</c:v>
                </c:pt>
                <c:pt idx="27">
                  <c:v>1.7135013210456618</c:v>
                </c:pt>
                <c:pt idx="28">
                  <c:v>0.77285363619569059</c:v>
                </c:pt>
                <c:pt idx="29">
                  <c:v>2.5396276635237758</c:v>
                </c:pt>
                <c:pt idx="30">
                  <c:v>1.0415655197525511</c:v>
                </c:pt>
                <c:pt idx="31">
                  <c:v>1.4166036190857207</c:v>
                </c:pt>
                <c:pt idx="32">
                  <c:v>5.0250170610056202</c:v>
                </c:pt>
                <c:pt idx="33">
                  <c:v>6.0282350801571249</c:v>
                </c:pt>
                <c:pt idx="34">
                  <c:v>3.3284605253135875</c:v>
                </c:pt>
                <c:pt idx="35">
                  <c:v>7.001290957429724</c:v>
                </c:pt>
                <c:pt idx="36">
                  <c:v>2.6377413470919624</c:v>
                </c:pt>
                <c:pt idx="37">
                  <c:v>6.5232078037766614</c:v>
                </c:pt>
                <c:pt idx="38">
                  <c:v>5.3187029883533672</c:v>
                </c:pt>
                <c:pt idx="39">
                  <c:v>3.0155751087748</c:v>
                </c:pt>
                <c:pt idx="40">
                  <c:v>2.6246825578572537</c:v>
                </c:pt>
                <c:pt idx="41">
                  <c:v>7.6363173928785093</c:v>
                </c:pt>
                <c:pt idx="42">
                  <c:v>5.0579303716549395</c:v>
                </c:pt>
                <c:pt idx="43">
                  <c:v>5.6582992251119233</c:v>
                </c:pt>
                <c:pt idx="44">
                  <c:v>6.0783739625992039</c:v>
                </c:pt>
                <c:pt idx="45">
                  <c:v>7.8113397854701541</c:v>
                </c:pt>
                <c:pt idx="46">
                  <c:v>8.1406571905747356</c:v>
                </c:pt>
                <c:pt idx="47">
                  <c:v>6.7241857941218646</c:v>
                </c:pt>
                <c:pt idx="48">
                  <c:v>3.8221785992280708</c:v>
                </c:pt>
                <c:pt idx="49">
                  <c:v>1.6254374968843806</c:v>
                </c:pt>
                <c:pt idx="50">
                  <c:v>6.7249803287177361</c:v>
                </c:pt>
                <c:pt idx="51">
                  <c:v>9.808602956361316</c:v>
                </c:pt>
                <c:pt idx="52">
                  <c:v>6.5011425626617445</c:v>
                </c:pt>
                <c:pt idx="53">
                  <c:v>7.6316236724274216</c:v>
                </c:pt>
                <c:pt idx="54">
                  <c:v>5.785447848374452</c:v>
                </c:pt>
                <c:pt idx="55">
                  <c:v>5.2334808113721838</c:v>
                </c:pt>
                <c:pt idx="56">
                  <c:v>7.6551933722373979</c:v>
                </c:pt>
                <c:pt idx="57">
                  <c:v>7.9550222693131571</c:v>
                </c:pt>
                <c:pt idx="58">
                  <c:v>8.4447712006441602</c:v>
                </c:pt>
                <c:pt idx="59">
                  <c:v>6.9722655879042437</c:v>
                </c:pt>
                <c:pt idx="60">
                  <c:v>9.5686543103524926</c:v>
                </c:pt>
                <c:pt idx="61">
                  <c:v>9.7104396457720199</c:v>
                </c:pt>
                <c:pt idx="62">
                  <c:v>7.1775727661014734</c:v>
                </c:pt>
                <c:pt idx="63">
                  <c:v>7.4949796074613149</c:v>
                </c:pt>
                <c:pt idx="64">
                  <c:v>6.9914701780926602</c:v>
                </c:pt>
                <c:pt idx="65">
                  <c:v>5.929866708565009</c:v>
                </c:pt>
                <c:pt idx="66">
                  <c:v>3.5690767999038844</c:v>
                </c:pt>
                <c:pt idx="67">
                  <c:v>9.2756392066378766</c:v>
                </c:pt>
                <c:pt idx="68">
                  <c:v>5.822708443484899</c:v>
                </c:pt>
                <c:pt idx="69">
                  <c:v>7.5047676360696283</c:v>
                </c:pt>
                <c:pt idx="70">
                  <c:v>8.1811478102999242</c:v>
                </c:pt>
                <c:pt idx="71">
                  <c:v>4.3589753229664296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042-4D96-9B80-1BA3F8879653}"/>
            </c:ext>
          </c:extLst>
        </c:ser>
        <c:ser>
          <c:idx val="6"/>
          <c:order val="6"/>
          <c:tx>
            <c:strRef>
              <c:f>'pivot times'!$H$3:$H$7</c:f>
              <c:strCache>
                <c:ptCount val="1"/>
                <c:pt idx="0">
                  <c:v>e1 - 25000 - 100000 - Avg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'pivot times'!$A$8:$A$79</c:f>
              <c:strCach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72</c:v>
                </c:pt>
                <c:pt idx="65">
                  <c:v>71</c:v>
                </c:pt>
                <c:pt idx="66">
                  <c:v>70</c:v>
                </c:pt>
                <c:pt idx="67">
                  <c:v>69</c:v>
                </c:pt>
                <c:pt idx="68">
                  <c:v>68</c:v>
                </c:pt>
                <c:pt idx="69">
                  <c:v>67</c:v>
                </c:pt>
                <c:pt idx="70">
                  <c:v>66</c:v>
                </c:pt>
                <c:pt idx="71">
                  <c:v>65</c:v>
                </c:pt>
              </c:strCache>
            </c:strRef>
          </c:cat>
          <c:val>
            <c:numRef>
              <c:f>'pivot times'!$H$8:$H$79</c:f>
              <c:numCache>
                <c:formatCode>#,##0.00</c:formatCode>
                <c:ptCount val="72"/>
                <c:pt idx="0">
                  <c:v>2083.919367</c:v>
                </c:pt>
                <c:pt idx="1">
                  <c:v>1033.768284</c:v>
                </c:pt>
                <c:pt idx="2">
                  <c:v>689.58723399999997</c:v>
                </c:pt>
                <c:pt idx="3">
                  <c:v>517.03048899999999</c:v>
                </c:pt>
                <c:pt idx="4">
                  <c:v>414.10621800000001</c:v>
                </c:pt>
                <c:pt idx="5">
                  <c:v>346.274833</c:v>
                </c:pt>
                <c:pt idx="6">
                  <c:v>297.04386299999999</c:v>
                </c:pt>
                <c:pt idx="7">
                  <c:v>260.09294599999998</c:v>
                </c:pt>
                <c:pt idx="8">
                  <c:v>232.02580399999999</c:v>
                </c:pt>
                <c:pt idx="9">
                  <c:v>209.11237700000001</c:v>
                </c:pt>
                <c:pt idx="10">
                  <c:v>190.876362</c:v>
                </c:pt>
                <c:pt idx="11">
                  <c:v>174.82682649999998</c:v>
                </c:pt>
                <c:pt idx="12">
                  <c:v>161.63524966666668</c:v>
                </c:pt>
                <c:pt idx="13">
                  <c:v>150.65593566666666</c:v>
                </c:pt>
                <c:pt idx="14">
                  <c:v>140.74933714285714</c:v>
                </c:pt>
                <c:pt idx="15">
                  <c:v>132.24896166666667</c:v>
                </c:pt>
                <c:pt idx="16">
                  <c:v>124.63650699999999</c:v>
                </c:pt>
                <c:pt idx="17">
                  <c:v>117.96217457142858</c:v>
                </c:pt>
                <c:pt idx="18">
                  <c:v>111.81019399999998</c:v>
                </c:pt>
                <c:pt idx="19">
                  <c:v>106.41285233333333</c:v>
                </c:pt>
                <c:pt idx="20">
                  <c:v>101.56893128571427</c:v>
                </c:pt>
                <c:pt idx="21">
                  <c:v>97.027764666666656</c:v>
                </c:pt>
                <c:pt idx="22">
                  <c:v>92.918685999999994</c:v>
                </c:pt>
                <c:pt idx="23">
                  <c:v>89.644154714285705</c:v>
                </c:pt>
                <c:pt idx="24">
                  <c:v>89.256282333333345</c:v>
                </c:pt>
                <c:pt idx="25">
                  <c:v>86.638882333333342</c:v>
                </c:pt>
                <c:pt idx="26">
                  <c:v>84.33911771428572</c:v>
                </c:pt>
                <c:pt idx="27">
                  <c:v>83.338386666666665</c:v>
                </c:pt>
                <c:pt idx="28">
                  <c:v>82.325534333333337</c:v>
                </c:pt>
                <c:pt idx="29">
                  <c:v>82.589635000000015</c:v>
                </c:pt>
                <c:pt idx="30">
                  <c:v>80.903500000000008</c:v>
                </c:pt>
                <c:pt idx="31">
                  <c:v>88.5657535</c:v>
                </c:pt>
                <c:pt idx="32">
                  <c:v>79.299919166666669</c:v>
                </c:pt>
                <c:pt idx="33">
                  <c:v>87.366123000000002</c:v>
                </c:pt>
                <c:pt idx="34">
                  <c:v>85.5057975</c:v>
                </c:pt>
                <c:pt idx="35">
                  <c:v>83.086585000000014</c:v>
                </c:pt>
                <c:pt idx="36">
                  <c:v>81.949399</c:v>
                </c:pt>
                <c:pt idx="37">
                  <c:v>82.646632333333329</c:v>
                </c:pt>
                <c:pt idx="38">
                  <c:v>78.4539267142857</c:v>
                </c:pt>
                <c:pt idx="39">
                  <c:v>76.617743333333337</c:v>
                </c:pt>
                <c:pt idx="40">
                  <c:v>75.874598666666657</c:v>
                </c:pt>
                <c:pt idx="41">
                  <c:v>76.182989714285711</c:v>
                </c:pt>
                <c:pt idx="42">
                  <c:v>71.895907666666673</c:v>
                </c:pt>
                <c:pt idx="43">
                  <c:v>78.587566999999993</c:v>
                </c:pt>
                <c:pt idx="44">
                  <c:v>77.593593428571424</c:v>
                </c:pt>
                <c:pt idx="45">
                  <c:v>72.402682666666678</c:v>
                </c:pt>
                <c:pt idx="46">
                  <c:v>77.546280333333343</c:v>
                </c:pt>
                <c:pt idx="47">
                  <c:v>76.196652285714279</c:v>
                </c:pt>
                <c:pt idx="48">
                  <c:v>76.552641666666659</c:v>
                </c:pt>
                <c:pt idx="49">
                  <c:v>66.211950000000002</c:v>
                </c:pt>
                <c:pt idx="50">
                  <c:v>71.420936749999996</c:v>
                </c:pt>
                <c:pt idx="51">
                  <c:v>65.309149000000005</c:v>
                </c:pt>
                <c:pt idx="52">
                  <c:v>69.680341666666664</c:v>
                </c:pt>
                <c:pt idx="53">
                  <c:v>68.487962874999994</c:v>
                </c:pt>
                <c:pt idx="54">
                  <c:v>69.724812</c:v>
                </c:pt>
                <c:pt idx="55">
                  <c:v>69.938356666666664</c:v>
                </c:pt>
                <c:pt idx="56">
                  <c:v>71.618437749999998</c:v>
                </c:pt>
                <c:pt idx="57">
                  <c:v>62.056984333333332</c:v>
                </c:pt>
                <c:pt idx="58">
                  <c:v>54.831403666666667</c:v>
                </c:pt>
                <c:pt idx="59">
                  <c:v>63.720000124999999</c:v>
                </c:pt>
                <c:pt idx="60">
                  <c:v>60.546761666666669</c:v>
                </c:pt>
                <c:pt idx="61">
                  <c:v>58.844606333333331</c:v>
                </c:pt>
                <c:pt idx="62">
                  <c:v>61.130554500000002</c:v>
                </c:pt>
                <c:pt idx="63">
                  <c:v>55.81539999999999</c:v>
                </c:pt>
                <c:pt idx="64">
                  <c:v>62.586746375000004</c:v>
                </c:pt>
                <c:pt idx="65">
                  <c:v>58.000907000000005</c:v>
                </c:pt>
                <c:pt idx="66">
                  <c:v>59.072607000000005</c:v>
                </c:pt>
                <c:pt idx="67">
                  <c:v>61.960263374999997</c:v>
                </c:pt>
                <c:pt idx="68">
                  <c:v>56.797067333333331</c:v>
                </c:pt>
                <c:pt idx="69">
                  <c:v>55.645658999999995</c:v>
                </c:pt>
                <c:pt idx="70">
                  <c:v>60.966695625</c:v>
                </c:pt>
                <c:pt idx="71">
                  <c:v>59.256845666666663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042-4D96-9B80-1BA3F8879653}"/>
            </c:ext>
          </c:extLst>
        </c:ser>
        <c:ser>
          <c:idx val="7"/>
          <c:order val="7"/>
          <c:tx>
            <c:strRef>
              <c:f>'pivot times'!$I$3:$I$7</c:f>
              <c:strCache>
                <c:ptCount val="1"/>
                <c:pt idx="0">
                  <c:v>e1 - 25000 - 100000 - StdDevp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'pivot times'!$A$8:$A$79</c:f>
              <c:strCach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72</c:v>
                </c:pt>
                <c:pt idx="65">
                  <c:v>71</c:v>
                </c:pt>
                <c:pt idx="66">
                  <c:v>70</c:v>
                </c:pt>
                <c:pt idx="67">
                  <c:v>69</c:v>
                </c:pt>
                <c:pt idx="68">
                  <c:v>68</c:v>
                </c:pt>
                <c:pt idx="69">
                  <c:v>67</c:v>
                </c:pt>
                <c:pt idx="70">
                  <c:v>66</c:v>
                </c:pt>
                <c:pt idx="71">
                  <c:v>65</c:v>
                </c:pt>
              </c:strCache>
            </c:strRef>
          </c:cat>
          <c:val>
            <c:numRef>
              <c:f>'pivot times'!$I$8:$I$79</c:f>
              <c:numCache>
                <c:formatCode>General</c:formatCode>
                <c:ptCount val="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0.13501800000346789</c:v>
                </c:pt>
                <c:pt idx="10">
                  <c:v>0.50633999999848645</c:v>
                </c:pt>
                <c:pt idx="11">
                  <c:v>5.3027500048680586E-2</c:v>
                </c:pt>
                <c:pt idx="12">
                  <c:v>0.26492721131126612</c:v>
                </c:pt>
                <c:pt idx="13">
                  <c:v>6.7386093339083936E-2</c:v>
                </c:pt>
                <c:pt idx="14">
                  <c:v>9.7697978324972082E-2</c:v>
                </c:pt>
                <c:pt idx="15">
                  <c:v>3.8100204833406912E-2</c:v>
                </c:pt>
                <c:pt idx="16">
                  <c:v>0.10936113638484908</c:v>
                </c:pt>
                <c:pt idx="17">
                  <c:v>0.13303812177011046</c:v>
                </c:pt>
                <c:pt idx="18">
                  <c:v>1.7064358900188037E-2</c:v>
                </c:pt>
                <c:pt idx="19">
                  <c:v>0.22987877085035913</c:v>
                </c:pt>
                <c:pt idx="20">
                  <c:v>6.3490670240610642E-2</c:v>
                </c:pt>
                <c:pt idx="21">
                  <c:v>0.22581226043032632</c:v>
                </c:pt>
                <c:pt idx="22">
                  <c:v>0.20650710158987692</c:v>
                </c:pt>
                <c:pt idx="23">
                  <c:v>9.5325372799477823E-2</c:v>
                </c:pt>
                <c:pt idx="24">
                  <c:v>0.4857304962901634</c:v>
                </c:pt>
                <c:pt idx="25">
                  <c:v>0.10335669005909827</c:v>
                </c:pt>
                <c:pt idx="26">
                  <c:v>0.84644929129773927</c:v>
                </c:pt>
                <c:pt idx="27">
                  <c:v>0.24866602991321096</c:v>
                </c:pt>
                <c:pt idx="28">
                  <c:v>1.4566514747363624</c:v>
                </c:pt>
                <c:pt idx="29">
                  <c:v>2.0713395338341378</c:v>
                </c:pt>
                <c:pt idx="30">
                  <c:v>2.0728889999997979</c:v>
                </c:pt>
                <c:pt idx="31">
                  <c:v>4.3703804999999951</c:v>
                </c:pt>
                <c:pt idx="32">
                  <c:v>7.4336550828582082</c:v>
                </c:pt>
                <c:pt idx="33">
                  <c:v>3.0477749999998505</c:v>
                </c:pt>
                <c:pt idx="34">
                  <c:v>7.4992584999999989</c:v>
                </c:pt>
                <c:pt idx="35">
                  <c:v>4.5385419223571617</c:v>
                </c:pt>
                <c:pt idx="36">
                  <c:v>5.3984252511614423</c:v>
                </c:pt>
                <c:pt idx="37">
                  <c:v>5.2921641445419443</c:v>
                </c:pt>
                <c:pt idx="38">
                  <c:v>6.2118415520912151</c:v>
                </c:pt>
                <c:pt idx="39">
                  <c:v>10.581841719321696</c:v>
                </c:pt>
                <c:pt idx="40">
                  <c:v>10.572158003807891</c:v>
                </c:pt>
                <c:pt idx="41">
                  <c:v>7.7750732433957479</c:v>
                </c:pt>
                <c:pt idx="42">
                  <c:v>8.6175543261217591</c:v>
                </c:pt>
                <c:pt idx="43">
                  <c:v>3.6965058348410644</c:v>
                </c:pt>
                <c:pt idx="44">
                  <c:v>3.7363343593543732</c:v>
                </c:pt>
                <c:pt idx="45">
                  <c:v>8.6749406518559908</c:v>
                </c:pt>
                <c:pt idx="46">
                  <c:v>1.6251516040406595</c:v>
                </c:pt>
                <c:pt idx="47">
                  <c:v>1.7251254991956284</c:v>
                </c:pt>
                <c:pt idx="48">
                  <c:v>0.24086220050867616</c:v>
                </c:pt>
                <c:pt idx="49">
                  <c:v>7.8498883116002274</c:v>
                </c:pt>
                <c:pt idx="50">
                  <c:v>6.7906007209647807</c:v>
                </c:pt>
                <c:pt idx="51">
                  <c:v>7.8481203231082199</c:v>
                </c:pt>
                <c:pt idx="52">
                  <c:v>8.4211841839590971</c:v>
                </c:pt>
                <c:pt idx="53">
                  <c:v>8.4105057132328955</c:v>
                </c:pt>
                <c:pt idx="54">
                  <c:v>4.9939833811518328</c:v>
                </c:pt>
                <c:pt idx="55">
                  <c:v>4.1090537987137035</c:v>
                </c:pt>
                <c:pt idx="56">
                  <c:v>2.127596075113261</c:v>
                </c:pt>
                <c:pt idx="57">
                  <c:v>7.4787741617957302</c:v>
                </c:pt>
                <c:pt idx="58">
                  <c:v>4.5018831127554932</c:v>
                </c:pt>
                <c:pt idx="59">
                  <c:v>7.0823693233677538</c:v>
                </c:pt>
                <c:pt idx="60">
                  <c:v>6.2983613579363924</c:v>
                </c:pt>
                <c:pt idx="61">
                  <c:v>7.5824191169378352</c:v>
                </c:pt>
                <c:pt idx="62">
                  <c:v>6.9583401630308659</c:v>
                </c:pt>
                <c:pt idx="63">
                  <c:v>9.1422645499959732</c:v>
                </c:pt>
                <c:pt idx="64">
                  <c:v>3.2365044850589699</c:v>
                </c:pt>
                <c:pt idx="65">
                  <c:v>6.3708636332327941</c:v>
                </c:pt>
                <c:pt idx="66">
                  <c:v>5.7898390698857005</c:v>
                </c:pt>
                <c:pt idx="67">
                  <c:v>6.7502363817201978</c:v>
                </c:pt>
                <c:pt idx="68">
                  <c:v>7.4270940174741442</c:v>
                </c:pt>
                <c:pt idx="69">
                  <c:v>8.9210051559384898</c:v>
                </c:pt>
                <c:pt idx="70">
                  <c:v>7.8638631349462429</c:v>
                </c:pt>
                <c:pt idx="71">
                  <c:v>7.233684921588285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042-4D96-9B80-1BA3F8879653}"/>
            </c:ext>
          </c:extLst>
        </c:ser>
        <c:ser>
          <c:idx val="8"/>
          <c:order val="8"/>
          <c:tx>
            <c:strRef>
              <c:f>'pivot times'!$J$3:$J$7</c:f>
              <c:strCache>
                <c:ptCount val="1"/>
                <c:pt idx="0">
                  <c:v>e1 - 30000 - 100000 - Avg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'pivot times'!$A$8:$A$79</c:f>
              <c:strCach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72</c:v>
                </c:pt>
                <c:pt idx="65">
                  <c:v>71</c:v>
                </c:pt>
                <c:pt idx="66">
                  <c:v>70</c:v>
                </c:pt>
                <c:pt idx="67">
                  <c:v>69</c:v>
                </c:pt>
                <c:pt idx="68">
                  <c:v>68</c:v>
                </c:pt>
                <c:pt idx="69">
                  <c:v>67</c:v>
                </c:pt>
                <c:pt idx="70">
                  <c:v>66</c:v>
                </c:pt>
                <c:pt idx="71">
                  <c:v>65</c:v>
                </c:pt>
              </c:strCache>
            </c:strRef>
          </c:cat>
          <c:val>
            <c:numRef>
              <c:f>'pivot times'!$J$8:$J$79</c:f>
              <c:numCache>
                <c:formatCode>#,##0.00</c:formatCode>
                <c:ptCount val="72"/>
                <c:pt idx="0">
                  <c:v>3008.7228239999999</c:v>
                </c:pt>
                <c:pt idx="1">
                  <c:v>1489.6998960000001</c:v>
                </c:pt>
                <c:pt idx="2">
                  <c:v>991.5649155000001</c:v>
                </c:pt>
                <c:pt idx="3">
                  <c:v>745.01235150000002</c:v>
                </c:pt>
                <c:pt idx="4">
                  <c:v>596.16499900000008</c:v>
                </c:pt>
                <c:pt idx="5">
                  <c:v>496.76903199999998</c:v>
                </c:pt>
                <c:pt idx="6">
                  <c:v>426.45756299999999</c:v>
                </c:pt>
                <c:pt idx="7">
                  <c:v>374.34934800000002</c:v>
                </c:pt>
                <c:pt idx="8">
                  <c:v>333.39829800000001</c:v>
                </c:pt>
                <c:pt idx="9">
                  <c:v>299.678247</c:v>
                </c:pt>
                <c:pt idx="10">
                  <c:v>273.46989000000002</c:v>
                </c:pt>
                <c:pt idx="11">
                  <c:v>250.28523799999999</c:v>
                </c:pt>
                <c:pt idx="12">
                  <c:v>232.29828033333334</c:v>
                </c:pt>
                <c:pt idx="13">
                  <c:v>216.83519100000001</c:v>
                </c:pt>
                <c:pt idx="14">
                  <c:v>202.26419319999999</c:v>
                </c:pt>
                <c:pt idx="15">
                  <c:v>189.9075765</c:v>
                </c:pt>
                <c:pt idx="16">
                  <c:v>178.62201249999998</c:v>
                </c:pt>
                <c:pt idx="17">
                  <c:v>169.51120459999999</c:v>
                </c:pt>
                <c:pt idx="18">
                  <c:v>160.33411999999998</c:v>
                </c:pt>
                <c:pt idx="19">
                  <c:v>153.25437699999998</c:v>
                </c:pt>
                <c:pt idx="20">
                  <c:v>147.56903899999998</c:v>
                </c:pt>
                <c:pt idx="21">
                  <c:v>140.01395450000001</c:v>
                </c:pt>
                <c:pt idx="22">
                  <c:v>133.51737450000002</c:v>
                </c:pt>
                <c:pt idx="23">
                  <c:v>128.58352525000001</c:v>
                </c:pt>
                <c:pt idx="24">
                  <c:v>127.87476699999999</c:v>
                </c:pt>
                <c:pt idx="25">
                  <c:v>137.693183</c:v>
                </c:pt>
                <c:pt idx="26">
                  <c:v>120.76759480000001</c:v>
                </c:pt>
                <c:pt idx="27">
                  <c:v>118.9850035</c:v>
                </c:pt>
                <c:pt idx="28">
                  <c:v>120.4661375</c:v>
                </c:pt>
                <c:pt idx="29">
                  <c:v>116.47854459999999</c:v>
                </c:pt>
                <c:pt idx="30">
                  <c:v>117.763729</c:v>
                </c:pt>
                <c:pt idx="31">
                  <c:v>116.2725825</c:v>
                </c:pt>
                <c:pt idx="32">
                  <c:v>117.48725239999999</c:v>
                </c:pt>
                <c:pt idx="33">
                  <c:v>118.95527849999999</c:v>
                </c:pt>
                <c:pt idx="34">
                  <c:v>101.626099</c:v>
                </c:pt>
                <c:pt idx="35">
                  <c:v>111.0559906</c:v>
                </c:pt>
                <c:pt idx="36">
                  <c:v>111.998605</c:v>
                </c:pt>
                <c:pt idx="37">
                  <c:v>97.435497999999995</c:v>
                </c:pt>
                <c:pt idx="38">
                  <c:v>103.7401744</c:v>
                </c:pt>
                <c:pt idx="39">
                  <c:v>115.87047</c:v>
                </c:pt>
                <c:pt idx="40">
                  <c:v>101.81588499999999</c:v>
                </c:pt>
                <c:pt idx="41">
                  <c:v>101.44924075</c:v>
                </c:pt>
                <c:pt idx="42">
                  <c:v>88.537946000000005</c:v>
                </c:pt>
                <c:pt idx="43">
                  <c:v>95.922841000000005</c:v>
                </c:pt>
                <c:pt idx="44">
                  <c:v>99.860044249999987</c:v>
                </c:pt>
                <c:pt idx="45">
                  <c:v>96.847545999999994</c:v>
                </c:pt>
                <c:pt idx="46">
                  <c:v>84.768797000000006</c:v>
                </c:pt>
                <c:pt idx="47">
                  <c:v>97.636355800000004</c:v>
                </c:pt>
                <c:pt idx="48">
                  <c:v>93.64267000000001</c:v>
                </c:pt>
                <c:pt idx="49">
                  <c:v>96.057986</c:v>
                </c:pt>
                <c:pt idx="50">
                  <c:v>93.982107500000012</c:v>
                </c:pt>
                <c:pt idx="51">
                  <c:v>92.73075</c:v>
                </c:pt>
                <c:pt idx="52">
                  <c:v>93.585569499999991</c:v>
                </c:pt>
                <c:pt idx="53">
                  <c:v>90.104270800000009</c:v>
                </c:pt>
                <c:pt idx="54">
                  <c:v>87.766110499999996</c:v>
                </c:pt>
                <c:pt idx="55">
                  <c:v>84.289058999999995</c:v>
                </c:pt>
                <c:pt idx="56">
                  <c:v>83.681217666666655</c:v>
                </c:pt>
                <c:pt idx="57">
                  <c:v>74.819143499999996</c:v>
                </c:pt>
                <c:pt idx="58">
                  <c:v>74.183538999999996</c:v>
                </c:pt>
                <c:pt idx="59">
                  <c:v>82.182719166666672</c:v>
                </c:pt>
                <c:pt idx="60">
                  <c:v>68.823030499999987</c:v>
                </c:pt>
                <c:pt idx="61">
                  <c:v>72.025248500000004</c:v>
                </c:pt>
                <c:pt idx="62">
                  <c:v>76.366055833333334</c:v>
                </c:pt>
                <c:pt idx="63">
                  <c:v>67.618819000000002</c:v>
                </c:pt>
                <c:pt idx="64">
                  <c:v>74.514536285714286</c:v>
                </c:pt>
                <c:pt idx="65">
                  <c:v>74.416847333333337</c:v>
                </c:pt>
                <c:pt idx="66">
                  <c:v>76.750925666666674</c:v>
                </c:pt>
                <c:pt idx="67">
                  <c:v>76.626145285714287</c:v>
                </c:pt>
                <c:pt idx="68">
                  <c:v>74.682989333333339</c:v>
                </c:pt>
                <c:pt idx="69">
                  <c:v>74.415914333333333</c:v>
                </c:pt>
                <c:pt idx="70">
                  <c:v>77.79459571428572</c:v>
                </c:pt>
                <c:pt idx="71">
                  <c:v>68.720055333333335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042-4D96-9B80-1BA3F8879653}"/>
            </c:ext>
          </c:extLst>
        </c:ser>
        <c:ser>
          <c:idx val="9"/>
          <c:order val="9"/>
          <c:tx>
            <c:strRef>
              <c:f>'pivot times'!$K$3:$K$7</c:f>
              <c:strCache>
                <c:ptCount val="1"/>
                <c:pt idx="0">
                  <c:v>e1 - 30000 - 100000 - StdDevp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'pivot times'!$A$8:$A$79</c:f>
              <c:strCach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72</c:v>
                </c:pt>
                <c:pt idx="65">
                  <c:v>71</c:v>
                </c:pt>
                <c:pt idx="66">
                  <c:v>70</c:v>
                </c:pt>
                <c:pt idx="67">
                  <c:v>69</c:v>
                </c:pt>
                <c:pt idx="68">
                  <c:v>68</c:v>
                </c:pt>
                <c:pt idx="69">
                  <c:v>67</c:v>
                </c:pt>
                <c:pt idx="70">
                  <c:v>66</c:v>
                </c:pt>
                <c:pt idx="71">
                  <c:v>65</c:v>
                </c:pt>
              </c:strCache>
            </c:strRef>
          </c:cat>
          <c:val>
            <c:numRef>
              <c:f>'pivot times'!$K$8:$K$79</c:f>
              <c:numCache>
                <c:formatCode>General</c:formatCode>
                <c:ptCount val="72"/>
                <c:pt idx="0">
                  <c:v>0</c:v>
                </c:pt>
                <c:pt idx="1">
                  <c:v>0.30369299884697243</c:v>
                </c:pt>
                <c:pt idx="2">
                  <c:v>8.3264976333042879E-3</c:v>
                </c:pt>
                <c:pt idx="3">
                  <c:v>2.6899501075403086E-2</c:v>
                </c:pt>
                <c:pt idx="4">
                  <c:v>6.9225999821686993E-2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0.33440421338885451</c:v>
                </c:pt>
                <c:pt idx="13">
                  <c:v>0.13168499999155864</c:v>
                </c:pt>
                <c:pt idx="14">
                  <c:v>7.9649986642100351E-2</c:v>
                </c:pt>
                <c:pt idx="15">
                  <c:v>0.13201949999201515</c:v>
                </c:pt>
                <c:pt idx="16">
                  <c:v>0.20290750000552127</c:v>
                </c:pt>
                <c:pt idx="17">
                  <c:v>0.44990227952654055</c:v>
                </c:pt>
                <c:pt idx="18">
                  <c:v>4.9062000060588119E-2</c:v>
                </c:pt>
                <c:pt idx="19">
                  <c:v>0.77351100000355444</c:v>
                </c:pt>
                <c:pt idx="20">
                  <c:v>3.461061389235641</c:v>
                </c:pt>
                <c:pt idx="21">
                  <c:v>1.2715384999984536</c:v>
                </c:pt>
                <c:pt idx="22">
                  <c:v>6.1815499986748158E-2</c:v>
                </c:pt>
                <c:pt idx="23">
                  <c:v>0.38740986932130339</c:v>
                </c:pt>
                <c:pt idx="24">
                  <c:v>1.2478140000007032</c:v>
                </c:pt>
                <c:pt idx="25">
                  <c:v>13.56722999999997</c:v>
                </c:pt>
                <c:pt idx="26">
                  <c:v>0.99239665439563529</c:v>
                </c:pt>
                <c:pt idx="27">
                  <c:v>1.2453074999989819</c:v>
                </c:pt>
                <c:pt idx="28">
                  <c:v>1.3407134999990369</c:v>
                </c:pt>
                <c:pt idx="29">
                  <c:v>4.0728369819621433</c:v>
                </c:pt>
                <c:pt idx="30">
                  <c:v>3.85065499999995</c:v>
                </c:pt>
                <c:pt idx="31">
                  <c:v>6.7173634999999106</c:v>
                </c:pt>
                <c:pt idx="32">
                  <c:v>12.424493191110287</c:v>
                </c:pt>
                <c:pt idx="33">
                  <c:v>12.200141500000127</c:v>
                </c:pt>
                <c:pt idx="34">
                  <c:v>0</c:v>
                </c:pt>
                <c:pt idx="35">
                  <c:v>8.0510080972857914</c:v>
                </c:pt>
                <c:pt idx="36">
                  <c:v>4.1309539999998988</c:v>
                </c:pt>
                <c:pt idx="37">
                  <c:v>0</c:v>
                </c:pt>
                <c:pt idx="38">
                  <c:v>6.141492568129495</c:v>
                </c:pt>
                <c:pt idx="39">
                  <c:v>12.648487999999979</c:v>
                </c:pt>
                <c:pt idx="40">
                  <c:v>0</c:v>
                </c:pt>
                <c:pt idx="41">
                  <c:v>3.7631732897322872</c:v>
                </c:pt>
                <c:pt idx="42">
                  <c:v>0</c:v>
                </c:pt>
                <c:pt idx="43">
                  <c:v>0</c:v>
                </c:pt>
                <c:pt idx="44">
                  <c:v>2.5538823982707264</c:v>
                </c:pt>
                <c:pt idx="45">
                  <c:v>0</c:v>
                </c:pt>
                <c:pt idx="46">
                  <c:v>0</c:v>
                </c:pt>
                <c:pt idx="47">
                  <c:v>5.519901111661957</c:v>
                </c:pt>
                <c:pt idx="48">
                  <c:v>6.2139299999998316</c:v>
                </c:pt>
                <c:pt idx="49">
                  <c:v>13.683819999999995</c:v>
                </c:pt>
                <c:pt idx="50">
                  <c:v>0.79070712556728462</c:v>
                </c:pt>
                <c:pt idx="51">
                  <c:v>0</c:v>
                </c:pt>
                <c:pt idx="52">
                  <c:v>4.511339500000223</c:v>
                </c:pt>
                <c:pt idx="53">
                  <c:v>4.4954660707641887</c:v>
                </c:pt>
                <c:pt idx="54">
                  <c:v>3.3361475000001102</c:v>
                </c:pt>
                <c:pt idx="55">
                  <c:v>0.36383900000077313</c:v>
                </c:pt>
                <c:pt idx="56">
                  <c:v>6.7859165563337562</c:v>
                </c:pt>
                <c:pt idx="57">
                  <c:v>6.5647565000000494</c:v>
                </c:pt>
                <c:pt idx="58">
                  <c:v>6.3667190000001126</c:v>
                </c:pt>
                <c:pt idx="59">
                  <c:v>6.0101064763825942</c:v>
                </c:pt>
                <c:pt idx="60">
                  <c:v>3.4400635000001953</c:v>
                </c:pt>
                <c:pt idx="61">
                  <c:v>5.9645105000000207</c:v>
                </c:pt>
                <c:pt idx="62">
                  <c:v>9.324034730334505</c:v>
                </c:pt>
                <c:pt idx="63">
                  <c:v>3.6772320000000436</c:v>
                </c:pt>
                <c:pt idx="64">
                  <c:v>4.0480435143952986</c:v>
                </c:pt>
                <c:pt idx="65">
                  <c:v>3.7110608744411118</c:v>
                </c:pt>
                <c:pt idx="66">
                  <c:v>5.1066781215406918</c:v>
                </c:pt>
                <c:pt idx="67">
                  <c:v>5.9741327266384472</c:v>
                </c:pt>
                <c:pt idx="68">
                  <c:v>7.7598930474335548</c:v>
                </c:pt>
                <c:pt idx="69">
                  <c:v>8.1527564952896885</c:v>
                </c:pt>
                <c:pt idx="70">
                  <c:v>7.4145982246628241</c:v>
                </c:pt>
                <c:pt idx="71">
                  <c:v>5.1398863202598859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042-4D96-9B80-1BA3F88796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0989119"/>
        <c:axId val="1880985279"/>
      </c:lineChart>
      <c:catAx>
        <c:axId val="1880989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80985279"/>
        <c:crosses val="autoZero"/>
        <c:auto val="1"/>
        <c:lblAlgn val="ctr"/>
        <c:lblOffset val="100"/>
        <c:noMultiLvlLbl val="0"/>
      </c:catAx>
      <c:valAx>
        <c:axId val="1880985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80989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r>
              <a:rPr lang="it-IT"/>
              <a:t>Strong MPI speed up</a:t>
            </a:r>
          </a:p>
        </c:rich>
      </c:tx>
      <c:layout>
        <c:manualLayout>
          <c:xMode val="edge"/>
          <c:yMode val="edge"/>
          <c:x val="0.43246232638888887"/>
          <c:y val="3.8585069444444446E-2"/>
        </c:manualLayout>
      </c:layout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'speed-up IO'!$L$6</c:f>
              <c:strCache>
                <c:ptCount val="1"/>
                <c:pt idx="0">
                  <c:v>Ideal = 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'speed-up IO'!$L$7:$L$18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74-4BF3-AA03-30BFF7F124E0}"/>
            </c:ext>
          </c:extLst>
        </c:ser>
        <c:ser>
          <c:idx val="1"/>
          <c:order val="1"/>
          <c:tx>
            <c:strRef>
              <c:f>'speed-up IO'!$M$6</c:f>
              <c:strCache>
                <c:ptCount val="1"/>
                <c:pt idx="0">
                  <c:v>size 30,000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'speed-up IO'!$M$7:$M$18</c:f>
              <c:numCache>
                <c:formatCode>#,##0.00</c:formatCode>
                <c:ptCount val="12"/>
                <c:pt idx="0" formatCode="General">
                  <c:v>1</c:v>
                </c:pt>
                <c:pt idx="1">
                  <c:v>0.91477239576647962</c:v>
                </c:pt>
                <c:pt idx="2">
                  <c:v>1.0288110770760186</c:v>
                </c:pt>
                <c:pt idx="3">
                  <c:v>1.0322456403123996</c:v>
                </c:pt>
                <c:pt idx="4">
                  <c:v>1.1028204397198134</c:v>
                </c:pt>
                <c:pt idx="5">
                  <c:v>1.1184740218194336</c:v>
                </c:pt>
                <c:pt idx="6">
                  <c:v>1.1356346461768849</c:v>
                </c:pt>
                <c:pt idx="7">
                  <c:v>1.1106042441060477</c:v>
                </c:pt>
                <c:pt idx="8">
                  <c:v>1.1124797556307284</c:v>
                </c:pt>
                <c:pt idx="9">
                  <c:v>1.1793019574769752</c:v>
                </c:pt>
                <c:pt idx="10">
                  <c:v>1.1149400970323184</c:v>
                </c:pt>
                <c:pt idx="11">
                  <c:v>1.0895451469631439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9174-4BF3-AA03-30BFF7F124E0}"/>
            </c:ext>
          </c:extLst>
        </c:ser>
        <c:ser>
          <c:idx val="2"/>
          <c:order val="2"/>
          <c:tx>
            <c:strRef>
              <c:f>'speed-up IO'!$N$6</c:f>
              <c:strCache>
                <c:ptCount val="1"/>
                <c:pt idx="0">
                  <c:v>size 25,000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'speed-up IO'!$N$7:$N$18</c:f>
              <c:numCache>
                <c:formatCode>#,##0.00</c:formatCode>
                <c:ptCount val="12"/>
                <c:pt idx="0" formatCode="General">
                  <c:v>1</c:v>
                </c:pt>
                <c:pt idx="1">
                  <c:v>0.91120859620949002</c:v>
                </c:pt>
                <c:pt idx="2">
                  <c:v>0.96747287333136855</c:v>
                </c:pt>
                <c:pt idx="3">
                  <c:v>1.0687788395594522</c:v>
                </c:pt>
                <c:pt idx="4">
                  <c:v>1.0785572181294234</c:v>
                </c:pt>
                <c:pt idx="5">
                  <c:v>1.0592570707588029</c:v>
                </c:pt>
                <c:pt idx="6">
                  <c:v>1.0260209190479412</c:v>
                </c:pt>
                <c:pt idx="7">
                  <c:v>1.0975621128110242</c:v>
                </c:pt>
                <c:pt idx="8">
                  <c:v>1.0461156135611456</c:v>
                </c:pt>
                <c:pt idx="9">
                  <c:v>1.0785380367796731</c:v>
                </c:pt>
                <c:pt idx="10">
                  <c:v>0.85844327306551116</c:v>
                </c:pt>
                <c:pt idx="11">
                  <c:v>0.98810111621073793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74-4BF3-AA03-30BFF7F124E0}"/>
            </c:ext>
          </c:extLst>
        </c:ser>
        <c:ser>
          <c:idx val="7"/>
          <c:order val="3"/>
          <c:tx>
            <c:strRef>
              <c:f>'speed-up IO'!$O$6</c:f>
              <c:strCache>
                <c:ptCount val="1"/>
                <c:pt idx="0">
                  <c:v>size 20,000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'speed-up IO'!$O$7:$O$18</c:f>
              <c:numCache>
                <c:formatCode>#,##0.00</c:formatCode>
                <c:ptCount val="12"/>
                <c:pt idx="0" formatCode="General">
                  <c:v>1</c:v>
                </c:pt>
                <c:pt idx="1">
                  <c:v>0.74217442825189783</c:v>
                </c:pt>
                <c:pt idx="2">
                  <c:v>0.91580874212719676</c:v>
                </c:pt>
                <c:pt idx="3">
                  <c:v>0.93253995537248979</c:v>
                </c:pt>
                <c:pt idx="4">
                  <c:v>0.91907960564585045</c:v>
                </c:pt>
                <c:pt idx="5">
                  <c:v>0.94742509467347458</c:v>
                </c:pt>
                <c:pt idx="6">
                  <c:v>0.95702756668539091</c:v>
                </c:pt>
                <c:pt idx="7">
                  <c:v>0.94994183301938029</c:v>
                </c:pt>
                <c:pt idx="8">
                  <c:v>0.93335210071829944</c:v>
                </c:pt>
                <c:pt idx="9">
                  <c:v>0.89727853079410302</c:v>
                </c:pt>
                <c:pt idx="10">
                  <c:v>0.86194037395541767</c:v>
                </c:pt>
                <c:pt idx="11">
                  <c:v>0.96480635945615756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9174-4BF3-AA03-30BFF7F124E0}"/>
            </c:ext>
          </c:extLst>
        </c:ser>
        <c:ser>
          <c:idx val="8"/>
          <c:order val="4"/>
          <c:tx>
            <c:strRef>
              <c:f>'speed-up IO'!$P$6</c:f>
              <c:strCache>
                <c:ptCount val="1"/>
                <c:pt idx="0">
                  <c:v>size 15,000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'speed-up IO'!$P$7:$P$18</c:f>
              <c:numCache>
                <c:formatCode>#,##0.00</c:formatCode>
                <c:ptCount val="12"/>
                <c:pt idx="0" formatCode="General">
                  <c:v>1</c:v>
                </c:pt>
                <c:pt idx="1">
                  <c:v>0.9089985535792896</c:v>
                </c:pt>
                <c:pt idx="2">
                  <c:v>0.86180685546289859</c:v>
                </c:pt>
                <c:pt idx="3">
                  <c:v>1.00879684159826</c:v>
                </c:pt>
                <c:pt idx="4">
                  <c:v>0.93251622430156667</c:v>
                </c:pt>
                <c:pt idx="5">
                  <c:v>0.97011750736725577</c:v>
                </c:pt>
                <c:pt idx="6">
                  <c:v>0.88113984072755203</c:v>
                </c:pt>
                <c:pt idx="7">
                  <c:v>1.0350048930382718</c:v>
                </c:pt>
                <c:pt idx="8">
                  <c:v>1.0791168874739852</c:v>
                </c:pt>
                <c:pt idx="9">
                  <c:v>1.084339910274031</c:v>
                </c:pt>
                <c:pt idx="10">
                  <c:v>1.0476585158134115</c:v>
                </c:pt>
                <c:pt idx="11">
                  <c:v>1.0651060287655905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9174-4BF3-AA03-30BFF7F124E0}"/>
            </c:ext>
          </c:extLst>
        </c:ser>
        <c:ser>
          <c:idx val="5"/>
          <c:order val="5"/>
          <c:tx>
            <c:strRef>
              <c:f>'speed-up IO'!$Q$6</c:f>
              <c:strCache>
                <c:ptCount val="1"/>
                <c:pt idx="0">
                  <c:v>size 10,000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'speed-up IO'!$Q$7:$Q$18</c:f>
              <c:numCache>
                <c:formatCode>#,##0.00</c:formatCode>
                <c:ptCount val="12"/>
                <c:pt idx="0" formatCode="General">
                  <c:v>1</c:v>
                </c:pt>
                <c:pt idx="1">
                  <c:v>0.79579012610045496</c:v>
                </c:pt>
                <c:pt idx="2">
                  <c:v>0.94702676289754006</c:v>
                </c:pt>
                <c:pt idx="3">
                  <c:v>0.89777450128663039</c:v>
                </c:pt>
                <c:pt idx="4">
                  <c:v>0.99420996970211251</c:v>
                </c:pt>
                <c:pt idx="5">
                  <c:v>1.0146970158944222</c:v>
                </c:pt>
                <c:pt idx="6">
                  <c:v>1.0428559984181607</c:v>
                </c:pt>
                <c:pt idx="7">
                  <c:v>0.95637656346697208</c:v>
                </c:pt>
                <c:pt idx="8">
                  <c:v>0.99824248323599396</c:v>
                </c:pt>
                <c:pt idx="9">
                  <c:v>1.5638512031190497</c:v>
                </c:pt>
                <c:pt idx="10">
                  <c:v>2.32724771931565</c:v>
                </c:pt>
                <c:pt idx="11">
                  <c:v>0.94869325200927046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174-4BF3-AA03-30BFF7F124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9737023"/>
        <c:axId val="1669737503"/>
        <c:extLst/>
      </c:lineChart>
      <c:catAx>
        <c:axId val="1669737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it-IT"/>
                  <a:t>Number of MPI tasks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it-IT"/>
            </a:p>
          </c:txPr>
        </c:title>
        <c:numFmt formatCode="#,##0" sourceLinked="0"/>
        <c:majorTickMark val="in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it-IT"/>
          </a:p>
        </c:txPr>
        <c:crossAx val="1669737503"/>
        <c:crosses val="autoZero"/>
        <c:auto val="1"/>
        <c:lblAlgn val="ctr"/>
        <c:lblOffset val="100"/>
        <c:tickMarkSkip val="1"/>
        <c:noMultiLvlLbl val="0"/>
      </c:catAx>
      <c:valAx>
        <c:axId val="1669737503"/>
        <c:scaling>
          <c:orientation val="minMax"/>
          <c:max val="12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it-IT"/>
                  <a:t>Speed 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it-IT"/>
            </a:p>
          </c:txPr>
        </c:title>
        <c:numFmt formatCode="#,##0" sourceLinked="0"/>
        <c:majorTickMark val="in"/>
        <c:minorTickMark val="none"/>
        <c:tickLblPos val="nextTo"/>
        <c:spPr>
          <a:noFill/>
          <a:ln w="2222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it-IT"/>
          </a:p>
        </c:txPr>
        <c:crossAx val="1669737023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41120659722222225"/>
          <c:y val="9.0308854166666661E-2"/>
          <c:w val="0.19931944444444444"/>
          <c:h val="0.27808888888888889"/>
        </c:manualLayout>
      </c:layout>
      <c:overlay val="1"/>
      <c:spPr>
        <a:solidFill>
          <a:schemeClr val="bg1"/>
        </a:solidFill>
        <a:ln w="22225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 baseline="0">
          <a:latin typeface="Palatino Linotype" panose="02040502050505030304" pitchFamily="18" charset="0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[scalability_MPI_thin.xlsx]pivot times IO!ExecutionTime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times IO'!$B$3:$B$6</c:f>
              <c:strCache>
                <c:ptCount val="1"/>
                <c:pt idx="0">
                  <c:v>e1 - 10000 - 100000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times IO'!$A$7:$A$78</c:f>
              <c:strCach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72</c:v>
                </c:pt>
                <c:pt idx="65">
                  <c:v>71</c:v>
                </c:pt>
                <c:pt idx="66">
                  <c:v>70</c:v>
                </c:pt>
                <c:pt idx="67">
                  <c:v>69</c:v>
                </c:pt>
                <c:pt idx="68">
                  <c:v>68</c:v>
                </c:pt>
                <c:pt idx="69">
                  <c:v>67</c:v>
                </c:pt>
                <c:pt idx="70">
                  <c:v>66</c:v>
                </c:pt>
                <c:pt idx="71">
                  <c:v>65</c:v>
                </c:pt>
              </c:strCache>
            </c:strRef>
          </c:cat>
          <c:val>
            <c:numRef>
              <c:f>'pivot times IO'!$B$7:$B$78</c:f>
              <c:numCache>
                <c:formatCode>General</c:formatCode>
                <c:ptCount val="72"/>
                <c:pt idx="0">
                  <c:v>0.37534316666666667</c:v>
                </c:pt>
                <c:pt idx="1">
                  <c:v>0.471661</c:v>
                </c:pt>
                <c:pt idx="2">
                  <c:v>0.39633849999999998</c:v>
                </c:pt>
                <c:pt idx="3">
                  <c:v>0.41808178571428567</c:v>
                </c:pt>
                <c:pt idx="4">
                  <c:v>0.37752907142857145</c:v>
                </c:pt>
                <c:pt idx="5">
                  <c:v>0.36990664285714286</c:v>
                </c:pt>
                <c:pt idx="6">
                  <c:v>0.35991849999999992</c:v>
                </c:pt>
                <c:pt idx="7">
                  <c:v>0.3924637857142857</c:v>
                </c:pt>
                <c:pt idx="8">
                  <c:v>0.376004</c:v>
                </c:pt>
                <c:pt idx="9">
                  <c:v>0.24001207142857139</c:v>
                </c:pt>
                <c:pt idx="10">
                  <c:v>0.16128200000000001</c:v>
                </c:pt>
                <c:pt idx="11">
                  <c:v>0.39564228571428572</c:v>
                </c:pt>
                <c:pt idx="12">
                  <c:v>0.36117234782608698</c:v>
                </c:pt>
                <c:pt idx="13">
                  <c:v>0.15999830769230769</c:v>
                </c:pt>
                <c:pt idx="14">
                  <c:v>0.17472856521739133</c:v>
                </c:pt>
                <c:pt idx="15">
                  <c:v>0.17699586956521737</c:v>
                </c:pt>
                <c:pt idx="16">
                  <c:v>0.163246</c:v>
                </c:pt>
                <c:pt idx="17">
                  <c:v>0.16823239130434783</c:v>
                </c:pt>
                <c:pt idx="18">
                  <c:v>0.18560852173913042</c:v>
                </c:pt>
                <c:pt idx="19">
                  <c:v>0.16641615384615382</c:v>
                </c:pt>
                <c:pt idx="20">
                  <c:v>0.18598743478260871</c:v>
                </c:pt>
                <c:pt idx="21">
                  <c:v>0.23754108695652174</c:v>
                </c:pt>
                <c:pt idx="22">
                  <c:v>0.17418346153846154</c:v>
                </c:pt>
                <c:pt idx="23">
                  <c:v>0.47366939130434776</c:v>
                </c:pt>
                <c:pt idx="24">
                  <c:v>0.78586491304347805</c:v>
                </c:pt>
                <c:pt idx="25">
                  <c:v>1.2997983076923076</c:v>
                </c:pt>
                <c:pt idx="26">
                  <c:v>1.3690025217391304</c:v>
                </c:pt>
                <c:pt idx="27">
                  <c:v>2.0221814347826084</c:v>
                </c:pt>
                <c:pt idx="28">
                  <c:v>2.2074413846153851</c:v>
                </c:pt>
                <c:pt idx="29">
                  <c:v>2.5983218260869561</c:v>
                </c:pt>
                <c:pt idx="30">
                  <c:v>2.9991941304347827</c:v>
                </c:pt>
                <c:pt idx="31">
                  <c:v>2.9115415384615391</c:v>
                </c:pt>
                <c:pt idx="32">
                  <c:v>4.0765551304347829</c:v>
                </c:pt>
                <c:pt idx="33">
                  <c:v>3.6804330869565227</c:v>
                </c:pt>
                <c:pt idx="34">
                  <c:v>3.3237023846153844</c:v>
                </c:pt>
                <c:pt idx="35">
                  <c:v>5.9329844782608694</c:v>
                </c:pt>
                <c:pt idx="36">
                  <c:v>4.2783093478260863</c:v>
                </c:pt>
                <c:pt idx="37">
                  <c:v>4.9366863846153839</c:v>
                </c:pt>
                <c:pt idx="38">
                  <c:v>5.5477869565217395</c:v>
                </c:pt>
                <c:pt idx="39">
                  <c:v>4.7507219130434786</c:v>
                </c:pt>
                <c:pt idx="40">
                  <c:v>6.3471810769230768</c:v>
                </c:pt>
                <c:pt idx="41">
                  <c:v>11.123110434782605</c:v>
                </c:pt>
                <c:pt idx="42">
                  <c:v>5.2847634090909104</c:v>
                </c:pt>
                <c:pt idx="43">
                  <c:v>5.5689846666666663</c:v>
                </c:pt>
                <c:pt idx="44">
                  <c:v>10.776158409090909</c:v>
                </c:pt>
                <c:pt idx="45">
                  <c:v>9.0296663181818175</c:v>
                </c:pt>
                <c:pt idx="46">
                  <c:v>7.4967751666666667</c:v>
                </c:pt>
                <c:pt idx="47">
                  <c:v>11.978497500000001</c:v>
                </c:pt>
                <c:pt idx="48">
                  <c:v>7.0961440454545457</c:v>
                </c:pt>
                <c:pt idx="49">
                  <c:v>9.7390400833333324</c:v>
                </c:pt>
                <c:pt idx="50">
                  <c:v>8.7627157727272724</c:v>
                </c:pt>
                <c:pt idx="51">
                  <c:v>7.3455758636363644</c:v>
                </c:pt>
                <c:pt idx="52">
                  <c:v>7.5975032499999999</c:v>
                </c:pt>
                <c:pt idx="53">
                  <c:v>8.9046410909090916</c:v>
                </c:pt>
                <c:pt idx="54">
                  <c:v>11.516093090909092</c:v>
                </c:pt>
                <c:pt idx="55">
                  <c:v>9.1663428333333332</c:v>
                </c:pt>
                <c:pt idx="56">
                  <c:v>12.856261590909089</c:v>
                </c:pt>
                <c:pt idx="57">
                  <c:v>10.959147909090911</c:v>
                </c:pt>
                <c:pt idx="58">
                  <c:v>10.783084583333332</c:v>
                </c:pt>
                <c:pt idx="59">
                  <c:v>13.136721136363638</c:v>
                </c:pt>
                <c:pt idx="60">
                  <c:v>11.342888409090911</c:v>
                </c:pt>
                <c:pt idx="61">
                  <c:v>10.977756583333333</c:v>
                </c:pt>
                <c:pt idx="62">
                  <c:v>14.333427909090908</c:v>
                </c:pt>
                <c:pt idx="63">
                  <c:v>11.628779590909092</c:v>
                </c:pt>
                <c:pt idx="64">
                  <c:v>18.599881869565216</c:v>
                </c:pt>
                <c:pt idx="65">
                  <c:v>14.77272075</c:v>
                </c:pt>
                <c:pt idx="66">
                  <c:v>13.735234318181814</c:v>
                </c:pt>
                <c:pt idx="67">
                  <c:v>19.208152818181816</c:v>
                </c:pt>
                <c:pt idx="68">
                  <c:v>13.643967583333335</c:v>
                </c:pt>
                <c:pt idx="69">
                  <c:v>12.241296590909089</c:v>
                </c:pt>
                <c:pt idx="70">
                  <c:v>14.253982909090906</c:v>
                </c:pt>
                <c:pt idx="71">
                  <c:v>14.068695833333335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45-4C8D-94D5-1A57035E70DA}"/>
            </c:ext>
          </c:extLst>
        </c:ser>
        <c:ser>
          <c:idx val="1"/>
          <c:order val="1"/>
          <c:tx>
            <c:strRef>
              <c:f>'pivot times IO'!$C$3:$C$6</c:f>
              <c:strCache>
                <c:ptCount val="1"/>
                <c:pt idx="0">
                  <c:v>e1 - 15000 - 100000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times IO'!$A$7:$A$78</c:f>
              <c:strCach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72</c:v>
                </c:pt>
                <c:pt idx="65">
                  <c:v>71</c:v>
                </c:pt>
                <c:pt idx="66">
                  <c:v>70</c:v>
                </c:pt>
                <c:pt idx="67">
                  <c:v>69</c:v>
                </c:pt>
                <c:pt idx="68">
                  <c:v>68</c:v>
                </c:pt>
                <c:pt idx="69">
                  <c:v>67</c:v>
                </c:pt>
                <c:pt idx="70">
                  <c:v>66</c:v>
                </c:pt>
                <c:pt idx="71">
                  <c:v>65</c:v>
                </c:pt>
              </c:strCache>
            </c:strRef>
          </c:cat>
          <c:val>
            <c:numRef>
              <c:f>'pivot times IO'!$C$7:$C$78</c:f>
              <c:numCache>
                <c:formatCode>General</c:formatCode>
                <c:ptCount val="72"/>
                <c:pt idx="0">
                  <c:v>0.78053099999999997</c:v>
                </c:pt>
                <c:pt idx="1">
                  <c:v>0.85867133333333323</c:v>
                </c:pt>
                <c:pt idx="2">
                  <c:v>0.9056913333333334</c:v>
                </c:pt>
                <c:pt idx="3">
                  <c:v>0.77372466666666673</c:v>
                </c:pt>
                <c:pt idx="4">
                  <c:v>0.83701599999999987</c:v>
                </c:pt>
                <c:pt idx="5">
                  <c:v>0.80457366666666663</c:v>
                </c:pt>
                <c:pt idx="6">
                  <c:v>0.88581966666666678</c:v>
                </c:pt>
                <c:pt idx="7">
                  <c:v>0.75413266666666667</c:v>
                </c:pt>
                <c:pt idx="8">
                  <c:v>0.72330533333333336</c:v>
                </c:pt>
                <c:pt idx="9">
                  <c:v>0.71982133333333331</c:v>
                </c:pt>
                <c:pt idx="10">
                  <c:v>0.74502424999999994</c:v>
                </c:pt>
                <c:pt idx="11">
                  <c:v>0.73282000000000003</c:v>
                </c:pt>
                <c:pt idx="12">
                  <c:v>0.60228117647058821</c:v>
                </c:pt>
                <c:pt idx="13">
                  <c:v>0.69346342857142851</c:v>
                </c:pt>
                <c:pt idx="14">
                  <c:v>0.79526487499999998</c:v>
                </c:pt>
                <c:pt idx="15">
                  <c:v>0.77679670588235306</c:v>
                </c:pt>
                <c:pt idx="16">
                  <c:v>0.72360442857142859</c:v>
                </c:pt>
                <c:pt idx="17">
                  <c:v>0.80686256249999988</c:v>
                </c:pt>
                <c:pt idx="18">
                  <c:v>0.77574517647058838</c:v>
                </c:pt>
                <c:pt idx="19">
                  <c:v>0.74619914285714284</c:v>
                </c:pt>
                <c:pt idx="20">
                  <c:v>0.76924687500000011</c:v>
                </c:pt>
                <c:pt idx="21">
                  <c:v>1.0827716470588236</c:v>
                </c:pt>
                <c:pt idx="22">
                  <c:v>0.81750428571428579</c:v>
                </c:pt>
                <c:pt idx="23">
                  <c:v>0.59607081250000005</c:v>
                </c:pt>
                <c:pt idx="24">
                  <c:v>1.8204028235294119</c:v>
                </c:pt>
                <c:pt idx="25">
                  <c:v>2.0859154285714285</c:v>
                </c:pt>
                <c:pt idx="26">
                  <c:v>3.0602288749999991</c:v>
                </c:pt>
                <c:pt idx="27">
                  <c:v>3.5547552352941172</c:v>
                </c:pt>
                <c:pt idx="28">
                  <c:v>3.3013038571428575</c:v>
                </c:pt>
                <c:pt idx="29">
                  <c:v>5.0358818125000013</c:v>
                </c:pt>
                <c:pt idx="30">
                  <c:v>4.9425277058823509</c:v>
                </c:pt>
                <c:pt idx="31">
                  <c:v>5.3649482857142861</c:v>
                </c:pt>
                <c:pt idx="32">
                  <c:v>6.5570632500000015</c:v>
                </c:pt>
                <c:pt idx="33">
                  <c:v>6.8920970000000006</c:v>
                </c:pt>
                <c:pt idx="34">
                  <c:v>6.1799047142857146</c:v>
                </c:pt>
                <c:pt idx="35">
                  <c:v>10.727576312500002</c:v>
                </c:pt>
                <c:pt idx="36">
                  <c:v>8.1073867647058826</c:v>
                </c:pt>
                <c:pt idx="37">
                  <c:v>7.6984604285714298</c:v>
                </c:pt>
                <c:pt idx="38">
                  <c:v>10.820256749999999</c:v>
                </c:pt>
                <c:pt idx="39">
                  <c:v>8.4748158888888891</c:v>
                </c:pt>
                <c:pt idx="40">
                  <c:v>10.294496125</c:v>
                </c:pt>
                <c:pt idx="41">
                  <c:v>14.668365235294118</c:v>
                </c:pt>
                <c:pt idx="42">
                  <c:v>11.16192061111111</c:v>
                </c:pt>
                <c:pt idx="43">
                  <c:v>10.314328375000001</c:v>
                </c:pt>
                <c:pt idx="44">
                  <c:v>15.353100058823529</c:v>
                </c:pt>
                <c:pt idx="45">
                  <c:v>13.186432333333336</c:v>
                </c:pt>
                <c:pt idx="46">
                  <c:v>13.001762124999999</c:v>
                </c:pt>
                <c:pt idx="47">
                  <c:v>20.002771125000002</c:v>
                </c:pt>
                <c:pt idx="48">
                  <c:v>13.569731470588236</c:v>
                </c:pt>
                <c:pt idx="49">
                  <c:v>11.494710285714287</c:v>
                </c:pt>
                <c:pt idx="50">
                  <c:v>17.378270000000001</c:v>
                </c:pt>
                <c:pt idx="51">
                  <c:v>14.319936235294117</c:v>
                </c:pt>
                <c:pt idx="52">
                  <c:v>12.814971000000002</c:v>
                </c:pt>
                <c:pt idx="53">
                  <c:v>19.17447470588235</c:v>
                </c:pt>
                <c:pt idx="54">
                  <c:v>14.705794764705884</c:v>
                </c:pt>
                <c:pt idx="55">
                  <c:v>11.764619428571431</c:v>
                </c:pt>
                <c:pt idx="56">
                  <c:v>18.373923529411762</c:v>
                </c:pt>
                <c:pt idx="57">
                  <c:v>12.788189411764703</c:v>
                </c:pt>
                <c:pt idx="58">
                  <c:v>14.190802285714286</c:v>
                </c:pt>
                <c:pt idx="59">
                  <c:v>19.834854411764709</c:v>
                </c:pt>
                <c:pt idx="60">
                  <c:v>15.033854176470587</c:v>
                </c:pt>
                <c:pt idx="61">
                  <c:v>14.882545857142858</c:v>
                </c:pt>
                <c:pt idx="62">
                  <c:v>16.20551094117647</c:v>
                </c:pt>
                <c:pt idx="63">
                  <c:v>16.979842294117645</c:v>
                </c:pt>
                <c:pt idx="64">
                  <c:v>19.537786705882354</c:v>
                </c:pt>
                <c:pt idx="65">
                  <c:v>18.326908428571425</c:v>
                </c:pt>
                <c:pt idx="66">
                  <c:v>18.715335882352935</c:v>
                </c:pt>
                <c:pt idx="67">
                  <c:v>21.546761058823531</c:v>
                </c:pt>
                <c:pt idx="68">
                  <c:v>17.528345714285713</c:v>
                </c:pt>
                <c:pt idx="69">
                  <c:v>19.696274470588229</c:v>
                </c:pt>
                <c:pt idx="70">
                  <c:v>17.359609176470588</c:v>
                </c:pt>
                <c:pt idx="71">
                  <c:v>16.591009000000003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45-4C8D-94D5-1A57035E70DA}"/>
            </c:ext>
          </c:extLst>
        </c:ser>
        <c:ser>
          <c:idx val="2"/>
          <c:order val="2"/>
          <c:tx>
            <c:strRef>
              <c:f>'pivot times IO'!$D$3:$D$6</c:f>
              <c:strCache>
                <c:ptCount val="1"/>
                <c:pt idx="0">
                  <c:v>e1 - 20000 - 100000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'pivot times IO'!$A$7:$A$78</c:f>
              <c:strCach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72</c:v>
                </c:pt>
                <c:pt idx="65">
                  <c:v>71</c:v>
                </c:pt>
                <c:pt idx="66">
                  <c:v>70</c:v>
                </c:pt>
                <c:pt idx="67">
                  <c:v>69</c:v>
                </c:pt>
                <c:pt idx="68">
                  <c:v>68</c:v>
                </c:pt>
                <c:pt idx="69">
                  <c:v>67</c:v>
                </c:pt>
                <c:pt idx="70">
                  <c:v>66</c:v>
                </c:pt>
                <c:pt idx="71">
                  <c:v>65</c:v>
                </c:pt>
              </c:strCache>
            </c:strRef>
          </c:cat>
          <c:val>
            <c:numRef>
              <c:f>'pivot times IO'!$D$7:$D$78</c:f>
              <c:numCache>
                <c:formatCode>General</c:formatCode>
                <c:ptCount val="72"/>
                <c:pt idx="0">
                  <c:v>1.044386</c:v>
                </c:pt>
                <c:pt idx="1">
                  <c:v>1.4071975000000001</c:v>
                </c:pt>
                <c:pt idx="2">
                  <c:v>1.1403975000000002</c:v>
                </c:pt>
                <c:pt idx="3">
                  <c:v>1.119937</c:v>
                </c:pt>
                <c:pt idx="4">
                  <c:v>1.136339</c:v>
                </c:pt>
                <c:pt idx="5">
                  <c:v>1.1023415000000001</c:v>
                </c:pt>
                <c:pt idx="6">
                  <c:v>1.0912809999999999</c:v>
                </c:pt>
                <c:pt idx="7">
                  <c:v>1.099421</c:v>
                </c:pt>
                <c:pt idx="8">
                  <c:v>1.1189624999999999</c:v>
                </c:pt>
                <c:pt idx="9">
                  <c:v>1.1639485000000001</c:v>
                </c:pt>
                <c:pt idx="10">
                  <c:v>1.2116685</c:v>
                </c:pt>
                <c:pt idx="11">
                  <c:v>1.0824825</c:v>
                </c:pt>
                <c:pt idx="12">
                  <c:v>1.0267273333333333</c:v>
                </c:pt>
                <c:pt idx="13">
                  <c:v>1.0662239999999998</c:v>
                </c:pt>
                <c:pt idx="14">
                  <c:v>1.0153926363636361</c:v>
                </c:pt>
                <c:pt idx="15">
                  <c:v>1.0066268</c:v>
                </c:pt>
                <c:pt idx="16">
                  <c:v>1.0061758000000001</c:v>
                </c:pt>
                <c:pt idx="17">
                  <c:v>1.0893452727272726</c:v>
                </c:pt>
                <c:pt idx="18">
                  <c:v>1.0377532</c:v>
                </c:pt>
                <c:pt idx="19">
                  <c:v>1.0740130000000001</c:v>
                </c:pt>
                <c:pt idx="20">
                  <c:v>1.0788481818181819</c:v>
                </c:pt>
                <c:pt idx="21">
                  <c:v>1.0660479999999999</c:v>
                </c:pt>
                <c:pt idx="22">
                  <c:v>1.0542092000000001</c:v>
                </c:pt>
                <c:pt idx="23">
                  <c:v>1.0729944545454546</c:v>
                </c:pt>
                <c:pt idx="24">
                  <c:v>2.5338320000000003</c:v>
                </c:pt>
                <c:pt idx="25">
                  <c:v>3.4030972500000001</c:v>
                </c:pt>
                <c:pt idx="26">
                  <c:v>4.2359162000000001</c:v>
                </c:pt>
                <c:pt idx="27">
                  <c:v>6.7621247499999999</c:v>
                </c:pt>
                <c:pt idx="28">
                  <c:v>5.8128357499999996</c:v>
                </c:pt>
                <c:pt idx="29">
                  <c:v>7.5171569999999992</c:v>
                </c:pt>
                <c:pt idx="30">
                  <c:v>7.1696349999999995</c:v>
                </c:pt>
                <c:pt idx="31">
                  <c:v>7.9953299999999992</c:v>
                </c:pt>
                <c:pt idx="32">
                  <c:v>12.1089076</c:v>
                </c:pt>
                <c:pt idx="33">
                  <c:v>11.28829</c:v>
                </c:pt>
                <c:pt idx="34">
                  <c:v>10.761863499999999</c:v>
                </c:pt>
                <c:pt idx="35">
                  <c:v>14.482454999999998</c:v>
                </c:pt>
                <c:pt idx="36">
                  <c:v>11.553300249999999</c:v>
                </c:pt>
                <c:pt idx="37">
                  <c:v>14.443854000000002</c:v>
                </c:pt>
                <c:pt idx="38">
                  <c:v>14.850960099999998</c:v>
                </c:pt>
                <c:pt idx="39">
                  <c:v>12.590545249999998</c:v>
                </c:pt>
                <c:pt idx="40">
                  <c:v>12.256171</c:v>
                </c:pt>
                <c:pt idx="41">
                  <c:v>18.727842800000001</c:v>
                </c:pt>
                <c:pt idx="42">
                  <c:v>15.920600499999999</c:v>
                </c:pt>
                <c:pt idx="43">
                  <c:v>16.299151250000001</c:v>
                </c:pt>
                <c:pt idx="44">
                  <c:v>25.952508299999998</c:v>
                </c:pt>
                <c:pt idx="45">
                  <c:v>21.199364500000001</c:v>
                </c:pt>
                <c:pt idx="46">
                  <c:v>26.182205499999998</c:v>
                </c:pt>
                <c:pt idx="47">
                  <c:v>25.101320099999999</c:v>
                </c:pt>
                <c:pt idx="48">
                  <c:v>14.773792499999999</c:v>
                </c:pt>
                <c:pt idx="49">
                  <c:v>14.022065250000001</c:v>
                </c:pt>
                <c:pt idx="50">
                  <c:v>21.871673899999998</c:v>
                </c:pt>
                <c:pt idx="51">
                  <c:v>19.446936749999999</c:v>
                </c:pt>
                <c:pt idx="52">
                  <c:v>17.799853249999998</c:v>
                </c:pt>
                <c:pt idx="53">
                  <c:v>23.692184181818185</c:v>
                </c:pt>
                <c:pt idx="54">
                  <c:v>17.553517500000002</c:v>
                </c:pt>
                <c:pt idx="55">
                  <c:v>18.157026500000001</c:v>
                </c:pt>
                <c:pt idx="56">
                  <c:v>24.563813636363637</c:v>
                </c:pt>
                <c:pt idx="57">
                  <c:v>20.399593500000002</c:v>
                </c:pt>
                <c:pt idx="58">
                  <c:v>18.3648895</c:v>
                </c:pt>
                <c:pt idx="59">
                  <c:v>21.943206545454544</c:v>
                </c:pt>
                <c:pt idx="60">
                  <c:v>23.291372750000001</c:v>
                </c:pt>
                <c:pt idx="61">
                  <c:v>23.37982375</c:v>
                </c:pt>
                <c:pt idx="62">
                  <c:v>22.210260272727272</c:v>
                </c:pt>
                <c:pt idx="63">
                  <c:v>22.487732999999999</c:v>
                </c:pt>
                <c:pt idx="64">
                  <c:v>21.779546249999999</c:v>
                </c:pt>
                <c:pt idx="65">
                  <c:v>23.086253599999999</c:v>
                </c:pt>
                <c:pt idx="66">
                  <c:v>18.988599800000003</c:v>
                </c:pt>
                <c:pt idx="67">
                  <c:v>23.204250833333333</c:v>
                </c:pt>
                <c:pt idx="68">
                  <c:v>20.093682999999999</c:v>
                </c:pt>
                <c:pt idx="69">
                  <c:v>22.786525599999997</c:v>
                </c:pt>
                <c:pt idx="70">
                  <c:v>23.786688181818182</c:v>
                </c:pt>
                <c:pt idx="71">
                  <c:v>18.416314499999999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45-4C8D-94D5-1A57035E70DA}"/>
            </c:ext>
          </c:extLst>
        </c:ser>
        <c:ser>
          <c:idx val="3"/>
          <c:order val="3"/>
          <c:tx>
            <c:strRef>
              <c:f>'pivot times IO'!$E$3:$E$6</c:f>
              <c:strCache>
                <c:ptCount val="1"/>
                <c:pt idx="0">
                  <c:v>e1 - 25000 - 100000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'pivot times IO'!$A$7:$A$78</c:f>
              <c:strCach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72</c:v>
                </c:pt>
                <c:pt idx="65">
                  <c:v>71</c:v>
                </c:pt>
                <c:pt idx="66">
                  <c:v>70</c:v>
                </c:pt>
                <c:pt idx="67">
                  <c:v>69</c:v>
                </c:pt>
                <c:pt idx="68">
                  <c:v>68</c:v>
                </c:pt>
                <c:pt idx="69">
                  <c:v>67</c:v>
                </c:pt>
                <c:pt idx="70">
                  <c:v>66</c:v>
                </c:pt>
                <c:pt idx="71">
                  <c:v>65</c:v>
                </c:pt>
              </c:strCache>
            </c:strRef>
          </c:cat>
          <c:val>
            <c:numRef>
              <c:f>'pivot times IO'!$E$7:$E$78</c:f>
              <c:numCache>
                <c:formatCode>General</c:formatCode>
                <c:ptCount val="72"/>
                <c:pt idx="0">
                  <c:v>1.7890459999999999</c:v>
                </c:pt>
                <c:pt idx="1">
                  <c:v>1.9633769999999999</c:v>
                </c:pt>
                <c:pt idx="2">
                  <c:v>1.8491949999999999</c:v>
                </c:pt>
                <c:pt idx="3">
                  <c:v>1.673916</c:v>
                </c:pt>
                <c:pt idx="4">
                  <c:v>1.6587400000000001</c:v>
                </c:pt>
                <c:pt idx="5">
                  <c:v>1.688963</c:v>
                </c:pt>
                <c:pt idx="6">
                  <c:v>1.7436739999999999</c:v>
                </c:pt>
                <c:pt idx="7">
                  <c:v>1.630018</c:v>
                </c:pt>
                <c:pt idx="8">
                  <c:v>1.71018</c:v>
                </c:pt>
                <c:pt idx="9">
                  <c:v>1.6587695</c:v>
                </c:pt>
                <c:pt idx="10">
                  <c:v>2.0840585000000003</c:v>
                </c:pt>
                <c:pt idx="11">
                  <c:v>1.8105899999999999</c:v>
                </c:pt>
                <c:pt idx="12">
                  <c:v>1.6472053333333332</c:v>
                </c:pt>
                <c:pt idx="13">
                  <c:v>1.6739606666666667</c:v>
                </c:pt>
                <c:pt idx="14">
                  <c:v>1.6013892857142857</c:v>
                </c:pt>
                <c:pt idx="15">
                  <c:v>1.654852</c:v>
                </c:pt>
                <c:pt idx="16">
                  <c:v>1.6248453333333333</c:v>
                </c:pt>
                <c:pt idx="17">
                  <c:v>1.7411464285714284</c:v>
                </c:pt>
                <c:pt idx="18">
                  <c:v>1.6325476666666667</c:v>
                </c:pt>
                <c:pt idx="19">
                  <c:v>1.7525199999999999</c:v>
                </c:pt>
                <c:pt idx="20">
                  <c:v>1.6370290000000001</c:v>
                </c:pt>
                <c:pt idx="21">
                  <c:v>1.6438933333333334</c:v>
                </c:pt>
                <c:pt idx="22">
                  <c:v>1.5915426666666666</c:v>
                </c:pt>
                <c:pt idx="23">
                  <c:v>1.6912464285714288</c:v>
                </c:pt>
                <c:pt idx="24">
                  <c:v>3.7683496666666669</c:v>
                </c:pt>
                <c:pt idx="25">
                  <c:v>4.4974363333333329</c:v>
                </c:pt>
                <c:pt idx="26">
                  <c:v>5.9285531428571421</c:v>
                </c:pt>
                <c:pt idx="27">
                  <c:v>6.7769866666666667</c:v>
                </c:pt>
                <c:pt idx="28">
                  <c:v>8.5009050000000013</c:v>
                </c:pt>
                <c:pt idx="29">
                  <c:v>11.587163</c:v>
                </c:pt>
                <c:pt idx="30">
                  <c:v>11.776056000000001</c:v>
                </c:pt>
                <c:pt idx="31">
                  <c:v>21.512776500000001</c:v>
                </c:pt>
                <c:pt idx="32">
                  <c:v>15.126625666666664</c:v>
                </c:pt>
                <c:pt idx="33">
                  <c:v>24.2944295</c:v>
                </c:pt>
                <c:pt idx="34">
                  <c:v>24.8576485</c:v>
                </c:pt>
                <c:pt idx="35">
                  <c:v>23.829406500000001</c:v>
                </c:pt>
                <c:pt idx="36">
                  <c:v>24.532034666666664</c:v>
                </c:pt>
                <c:pt idx="37">
                  <c:v>26.525292666666669</c:v>
                </c:pt>
                <c:pt idx="38">
                  <c:v>24.242280571428569</c:v>
                </c:pt>
                <c:pt idx="39">
                  <c:v>23.232100333333335</c:v>
                </c:pt>
                <c:pt idx="40">
                  <c:v>24.084144666666663</c:v>
                </c:pt>
                <c:pt idx="41">
                  <c:v>25.488171857142856</c:v>
                </c:pt>
                <c:pt idx="42">
                  <c:v>22.440534666666668</c:v>
                </c:pt>
                <c:pt idx="43">
                  <c:v>30.133645999999999</c:v>
                </c:pt>
                <c:pt idx="44">
                  <c:v>30.121068142857144</c:v>
                </c:pt>
                <c:pt idx="45">
                  <c:v>26.038937666666666</c:v>
                </c:pt>
                <c:pt idx="46">
                  <c:v>31.987766666666669</c:v>
                </c:pt>
                <c:pt idx="47">
                  <c:v>31.669739285714286</c:v>
                </c:pt>
                <c:pt idx="48">
                  <c:v>32.745639666666669</c:v>
                </c:pt>
                <c:pt idx="49">
                  <c:v>23.365008</c:v>
                </c:pt>
                <c:pt idx="50">
                  <c:v>29.437490125</c:v>
                </c:pt>
                <c:pt idx="51">
                  <c:v>23.646957333333333</c:v>
                </c:pt>
                <c:pt idx="52">
                  <c:v>28.956348333333334</c:v>
                </c:pt>
                <c:pt idx="53">
                  <c:v>28.699100874999999</c:v>
                </c:pt>
                <c:pt idx="54">
                  <c:v>30.495639333333333</c:v>
                </c:pt>
                <c:pt idx="55">
                  <c:v>31.110845666666666</c:v>
                </c:pt>
                <c:pt idx="56">
                  <c:v>33.707170874999996</c:v>
                </c:pt>
                <c:pt idx="57">
                  <c:v>24.570345333333336</c:v>
                </c:pt>
                <c:pt idx="58">
                  <c:v>18.006084333333334</c:v>
                </c:pt>
                <c:pt idx="59">
                  <c:v>28.061278250000001</c:v>
                </c:pt>
                <c:pt idx="60">
                  <c:v>25.241840999999997</c:v>
                </c:pt>
                <c:pt idx="61">
                  <c:v>23.178897000000003</c:v>
                </c:pt>
                <c:pt idx="62">
                  <c:v>27.183953250000002</c:v>
                </c:pt>
                <c:pt idx="63">
                  <c:v>22.164171333333332</c:v>
                </c:pt>
                <c:pt idx="64">
                  <c:v>32.525529500000005</c:v>
                </c:pt>
                <c:pt idx="65">
                  <c:v>27.233581666666666</c:v>
                </c:pt>
                <c:pt idx="66">
                  <c:v>27.885450666666667</c:v>
                </c:pt>
                <c:pt idx="67">
                  <c:v>30.774437500000005</c:v>
                </c:pt>
                <c:pt idx="68">
                  <c:v>25.080433999999997</c:v>
                </c:pt>
                <c:pt idx="69">
                  <c:v>23.40571266666667</c:v>
                </c:pt>
                <c:pt idx="70">
                  <c:v>28.469303125</c:v>
                </c:pt>
                <c:pt idx="71">
                  <c:v>26.086589333333333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D45-4C8D-94D5-1A57035E70DA}"/>
            </c:ext>
          </c:extLst>
        </c:ser>
        <c:ser>
          <c:idx val="4"/>
          <c:order val="4"/>
          <c:tx>
            <c:strRef>
              <c:f>'pivot times IO'!$F$3:$F$6</c:f>
              <c:strCache>
                <c:ptCount val="1"/>
                <c:pt idx="0">
                  <c:v>e1 - 30000 - 100000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'pivot times IO'!$A$7:$A$78</c:f>
              <c:strCach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72</c:v>
                </c:pt>
                <c:pt idx="65">
                  <c:v>71</c:v>
                </c:pt>
                <c:pt idx="66">
                  <c:v>70</c:v>
                </c:pt>
                <c:pt idx="67">
                  <c:v>69</c:v>
                </c:pt>
                <c:pt idx="68">
                  <c:v>68</c:v>
                </c:pt>
                <c:pt idx="69">
                  <c:v>67</c:v>
                </c:pt>
                <c:pt idx="70">
                  <c:v>66</c:v>
                </c:pt>
                <c:pt idx="71">
                  <c:v>65</c:v>
                </c:pt>
              </c:strCache>
            </c:strRef>
          </c:cat>
          <c:val>
            <c:numRef>
              <c:f>'pivot times IO'!$F$7:$F$78</c:f>
              <c:numCache>
                <c:formatCode>General</c:formatCode>
                <c:ptCount val="72"/>
                <c:pt idx="0">
                  <c:v>2.5085839999999999</c:v>
                </c:pt>
                <c:pt idx="1">
                  <c:v>2.7423039999999999</c:v>
                </c:pt>
                <c:pt idx="2">
                  <c:v>2.4383330000000001</c:v>
                </c:pt>
                <c:pt idx="3">
                  <c:v>2.4302200000000003</c:v>
                </c:pt>
                <c:pt idx="4">
                  <c:v>2.2746985</c:v>
                </c:pt>
                <c:pt idx="5">
                  <c:v>2.2428629999999998</c:v>
                </c:pt>
                <c:pt idx="6">
                  <c:v>2.208971</c:v>
                </c:pt>
                <c:pt idx="7">
                  <c:v>2.258756</c:v>
                </c:pt>
                <c:pt idx="8">
                  <c:v>2.2549480000000002</c:v>
                </c:pt>
                <c:pt idx="9">
                  <c:v>2.1271770000000001</c:v>
                </c:pt>
                <c:pt idx="10">
                  <c:v>2.2499720000000001</c:v>
                </c:pt>
                <c:pt idx="11">
                  <c:v>2.3024140000000002</c:v>
                </c:pt>
                <c:pt idx="12">
                  <c:v>2.4067153333333331</c:v>
                </c:pt>
                <c:pt idx="13">
                  <c:v>2.627643</c:v>
                </c:pt>
                <c:pt idx="14">
                  <c:v>2.3384975999999997</c:v>
                </c:pt>
                <c:pt idx="15">
                  <c:v>2.3322909999999997</c:v>
                </c:pt>
                <c:pt idx="16">
                  <c:v>2.2505984999999997</c:v>
                </c:pt>
                <c:pt idx="17">
                  <c:v>2.5110999999999999</c:v>
                </c:pt>
                <c:pt idx="18">
                  <c:v>2.2196185000000002</c:v>
                </c:pt>
                <c:pt idx="19">
                  <c:v>2.2056015000000002</c:v>
                </c:pt>
                <c:pt idx="20">
                  <c:v>2.3533020000000002</c:v>
                </c:pt>
                <c:pt idx="21">
                  <c:v>2.2315800000000001</c:v>
                </c:pt>
                <c:pt idx="22">
                  <c:v>2.2602000000000002</c:v>
                </c:pt>
                <c:pt idx="23">
                  <c:v>2.3784219999999996</c:v>
                </c:pt>
                <c:pt idx="24">
                  <c:v>4.3289200000000001</c:v>
                </c:pt>
                <c:pt idx="25">
                  <c:v>6.8448270000000004</c:v>
                </c:pt>
                <c:pt idx="26">
                  <c:v>7.9494445999999996</c:v>
                </c:pt>
                <c:pt idx="27">
                  <c:v>10.1444495</c:v>
                </c:pt>
                <c:pt idx="28">
                  <c:v>14.716249999999999</c:v>
                </c:pt>
                <c:pt idx="29">
                  <c:v>13.896894800000002</c:v>
                </c:pt>
                <c:pt idx="30">
                  <c:v>18.316418500000001</c:v>
                </c:pt>
                <c:pt idx="31">
                  <c:v>19.383245500000001</c:v>
                </c:pt>
                <c:pt idx="32">
                  <c:v>22.484595800000001</c:v>
                </c:pt>
                <c:pt idx="33">
                  <c:v>25.192174000000001</c:v>
                </c:pt>
                <c:pt idx="34">
                  <c:v>14.667740999999999</c:v>
                </c:pt>
                <c:pt idx="35">
                  <c:v>25.045882800000005</c:v>
                </c:pt>
                <c:pt idx="36">
                  <c:v>29.354347499999999</c:v>
                </c:pt>
                <c:pt idx="37">
                  <c:v>16.364899000000001</c:v>
                </c:pt>
                <c:pt idx="38">
                  <c:v>21.719316599999999</c:v>
                </c:pt>
                <c:pt idx="39">
                  <c:v>30.261897499999996</c:v>
                </c:pt>
                <c:pt idx="40">
                  <c:v>26.696147</c:v>
                </c:pt>
                <c:pt idx="41">
                  <c:v>28.464722249999998</c:v>
                </c:pt>
                <c:pt idx="42">
                  <c:v>16.932939999999999</c:v>
                </c:pt>
                <c:pt idx="43">
                  <c:v>26.393892000000001</c:v>
                </c:pt>
                <c:pt idx="44">
                  <c:v>31.382158750000002</c:v>
                </c:pt>
                <c:pt idx="45">
                  <c:v>29.519556999999999</c:v>
                </c:pt>
                <c:pt idx="46">
                  <c:v>19.142453</c:v>
                </c:pt>
                <c:pt idx="47">
                  <c:v>32.039645</c:v>
                </c:pt>
                <c:pt idx="48">
                  <c:v>28.6017005</c:v>
                </c:pt>
                <c:pt idx="49">
                  <c:v>27.809174500000001</c:v>
                </c:pt>
                <c:pt idx="50">
                  <c:v>33.741946500000005</c:v>
                </c:pt>
                <c:pt idx="51">
                  <c:v>33.351900000000001</c:v>
                </c:pt>
                <c:pt idx="52">
                  <c:v>33.544578999999999</c:v>
                </c:pt>
                <c:pt idx="53">
                  <c:v>32.973632600000002</c:v>
                </c:pt>
                <c:pt idx="54">
                  <c:v>31.874419</c:v>
                </c:pt>
                <c:pt idx="55">
                  <c:v>29.385469000000001</c:v>
                </c:pt>
                <c:pt idx="56">
                  <c:v>29.57651966666667</c:v>
                </c:pt>
                <c:pt idx="57">
                  <c:v>21.886629499999998</c:v>
                </c:pt>
                <c:pt idx="58">
                  <c:v>21.953878</c:v>
                </c:pt>
                <c:pt idx="59">
                  <c:v>31.132642999999998</c:v>
                </c:pt>
                <c:pt idx="60">
                  <c:v>18.7045815</c:v>
                </c:pt>
                <c:pt idx="61">
                  <c:v>22.804267500000002</c:v>
                </c:pt>
                <c:pt idx="62">
                  <c:v>27.310235666666671</c:v>
                </c:pt>
                <c:pt idx="63">
                  <c:v>19.768151500000002</c:v>
                </c:pt>
                <c:pt idx="64">
                  <c:v>31.245417285714286</c:v>
                </c:pt>
                <c:pt idx="65">
                  <c:v>31.334676333333334</c:v>
                </c:pt>
                <c:pt idx="66">
                  <c:v>33.035561999999999</c:v>
                </c:pt>
                <c:pt idx="67">
                  <c:v>31.845298857142861</c:v>
                </c:pt>
                <c:pt idx="68">
                  <c:v>29.642479666666663</c:v>
                </c:pt>
                <c:pt idx="69">
                  <c:v>28.814834666666666</c:v>
                </c:pt>
                <c:pt idx="70">
                  <c:v>31.084812714285711</c:v>
                </c:pt>
                <c:pt idx="71">
                  <c:v>21.779451666666663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D45-4C8D-94D5-1A57035E70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0989119"/>
        <c:axId val="1880985279"/>
      </c:lineChart>
      <c:catAx>
        <c:axId val="1880989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80985279"/>
        <c:crosses val="autoZero"/>
        <c:auto val="1"/>
        <c:lblAlgn val="ctr"/>
        <c:lblOffset val="100"/>
        <c:noMultiLvlLbl val="0"/>
      </c:catAx>
      <c:valAx>
        <c:axId val="1880985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80989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[scalability_MPI_thin.xlsx]pivot calc!ExecutionTime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9"/>
        <c:spPr>
          <a:solidFill>
            <a:schemeClr val="accent1"/>
          </a:solidFill>
          <a:ln w="28575" cap="rnd"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calc'!$B$4:$B$7</c:f>
              <c:strCache>
                <c:ptCount val="1"/>
                <c:pt idx="0">
                  <c:v>e1 - 10000 - 100000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calc'!$A$8:$A$79</c:f>
              <c:strCach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72</c:v>
                </c:pt>
                <c:pt idx="65">
                  <c:v>71</c:v>
                </c:pt>
                <c:pt idx="66">
                  <c:v>70</c:v>
                </c:pt>
                <c:pt idx="67">
                  <c:v>69</c:v>
                </c:pt>
                <c:pt idx="68">
                  <c:v>68</c:v>
                </c:pt>
                <c:pt idx="69">
                  <c:v>67</c:v>
                </c:pt>
                <c:pt idx="70">
                  <c:v>66</c:v>
                </c:pt>
                <c:pt idx="71">
                  <c:v>65</c:v>
                </c:pt>
              </c:strCache>
            </c:strRef>
          </c:cat>
          <c:val>
            <c:numRef>
              <c:f>'pivot calc'!$B$8:$B$79</c:f>
              <c:numCache>
                <c:formatCode>#,##0.00</c:formatCode>
                <c:ptCount val="72"/>
                <c:pt idx="0">
                  <c:v>333.04949225000001</c:v>
                </c:pt>
                <c:pt idx="1">
                  <c:v>166.15454114285714</c:v>
                </c:pt>
                <c:pt idx="2">
                  <c:v>111.28643521428572</c:v>
                </c:pt>
                <c:pt idx="3">
                  <c:v>83.86176435714286</c:v>
                </c:pt>
                <c:pt idx="4">
                  <c:v>67.357719642857134</c:v>
                </c:pt>
                <c:pt idx="5">
                  <c:v>55.933098357142846</c:v>
                </c:pt>
                <c:pt idx="6">
                  <c:v>48.12476371428572</c:v>
                </c:pt>
                <c:pt idx="7">
                  <c:v>42.323093571428572</c:v>
                </c:pt>
                <c:pt idx="8">
                  <c:v>37.802975000000004</c:v>
                </c:pt>
                <c:pt idx="9">
                  <c:v>34.044442857142862</c:v>
                </c:pt>
                <c:pt idx="10">
                  <c:v>31.03745557142857</c:v>
                </c:pt>
                <c:pt idx="11">
                  <c:v>28.72331785714286</c:v>
                </c:pt>
                <c:pt idx="12">
                  <c:v>26.710868391304341</c:v>
                </c:pt>
                <c:pt idx="13">
                  <c:v>24.763343384615382</c:v>
                </c:pt>
                <c:pt idx="14">
                  <c:v>23.19998065217391</c:v>
                </c:pt>
                <c:pt idx="15">
                  <c:v>21.841143695652171</c:v>
                </c:pt>
                <c:pt idx="16">
                  <c:v>20.646961615384612</c:v>
                </c:pt>
                <c:pt idx="17">
                  <c:v>19.562008391304342</c:v>
                </c:pt>
                <c:pt idx="18">
                  <c:v>18.634085260869568</c:v>
                </c:pt>
                <c:pt idx="19">
                  <c:v>17.745102923076921</c:v>
                </c:pt>
                <c:pt idx="20">
                  <c:v>17.003776826086956</c:v>
                </c:pt>
                <c:pt idx="21">
                  <c:v>16.384497173913047</c:v>
                </c:pt>
                <c:pt idx="22">
                  <c:v>15.681218923076925</c:v>
                </c:pt>
                <c:pt idx="23">
                  <c:v>15.420466173913049</c:v>
                </c:pt>
                <c:pt idx="24">
                  <c:v>15.310567217391307</c:v>
                </c:pt>
                <c:pt idx="25">
                  <c:v>15.284341230769231</c:v>
                </c:pt>
                <c:pt idx="26">
                  <c:v>14.884377782608695</c:v>
                </c:pt>
                <c:pt idx="27">
                  <c:v>15.046341695652174</c:v>
                </c:pt>
                <c:pt idx="28">
                  <c:v>14.874680461538462</c:v>
                </c:pt>
                <c:pt idx="29">
                  <c:v>14.90030156521739</c:v>
                </c:pt>
                <c:pt idx="30">
                  <c:v>14.946453695652172</c:v>
                </c:pt>
                <c:pt idx="31">
                  <c:v>14.517903</c:v>
                </c:pt>
                <c:pt idx="32">
                  <c:v>15.288789043478262</c:v>
                </c:pt>
                <c:pt idx="33">
                  <c:v>14.680065956521741</c:v>
                </c:pt>
                <c:pt idx="34">
                  <c:v>14.07570876923077</c:v>
                </c:pt>
                <c:pt idx="35">
                  <c:v>16.773671826086957</c:v>
                </c:pt>
                <c:pt idx="36">
                  <c:v>14.472628739130434</c:v>
                </c:pt>
                <c:pt idx="37">
                  <c:v>14.906329769230771</c:v>
                </c:pt>
                <c:pt idx="38">
                  <c:v>15.304114869565216</c:v>
                </c:pt>
                <c:pt idx="39">
                  <c:v>14.286144130434781</c:v>
                </c:pt>
                <c:pt idx="40">
                  <c:v>15.681203076923076</c:v>
                </c:pt>
                <c:pt idx="41">
                  <c:v>20.290802913043482</c:v>
                </c:pt>
                <c:pt idx="42">
                  <c:v>14.236031500000003</c:v>
                </c:pt>
                <c:pt idx="43">
                  <c:v>14.405246333333332</c:v>
                </c:pt>
                <c:pt idx="44">
                  <c:v>19.404121</c:v>
                </c:pt>
                <c:pt idx="45">
                  <c:v>17.50213581818182</c:v>
                </c:pt>
                <c:pt idx="46">
                  <c:v>15.835189333333332</c:v>
                </c:pt>
                <c:pt idx="47">
                  <c:v>20.178769772727271</c:v>
                </c:pt>
                <c:pt idx="48">
                  <c:v>15.228279136363637</c:v>
                </c:pt>
                <c:pt idx="49">
                  <c:v>17.699686333333332</c:v>
                </c:pt>
                <c:pt idx="50">
                  <c:v>16.607840545454543</c:v>
                </c:pt>
                <c:pt idx="51">
                  <c:v>15.060091772727278</c:v>
                </c:pt>
                <c:pt idx="52">
                  <c:v>15.169336750000001</c:v>
                </c:pt>
                <c:pt idx="53">
                  <c:v>16.347730499999997</c:v>
                </c:pt>
                <c:pt idx="54">
                  <c:v>18.868745590909093</c:v>
                </c:pt>
                <c:pt idx="55">
                  <c:v>16.441649166666668</c:v>
                </c:pt>
                <c:pt idx="56">
                  <c:v>20.004408818181819</c:v>
                </c:pt>
                <c:pt idx="57">
                  <c:v>18.00828977272727</c:v>
                </c:pt>
                <c:pt idx="58">
                  <c:v>17.703764583333335</c:v>
                </c:pt>
                <c:pt idx="59">
                  <c:v>19.800929409090909</c:v>
                </c:pt>
                <c:pt idx="60">
                  <c:v>17.934715772727273</c:v>
                </c:pt>
                <c:pt idx="61">
                  <c:v>17.488053750000002</c:v>
                </c:pt>
                <c:pt idx="62">
                  <c:v>20.723398818181821</c:v>
                </c:pt>
                <c:pt idx="63">
                  <c:v>17.944135136363638</c:v>
                </c:pt>
                <c:pt idx="64">
                  <c:v>24.456374043478259</c:v>
                </c:pt>
                <c:pt idx="65">
                  <c:v>20.598318333333335</c:v>
                </c:pt>
                <c:pt idx="66">
                  <c:v>19.605912227272725</c:v>
                </c:pt>
                <c:pt idx="67">
                  <c:v>25.132779181818183</c:v>
                </c:pt>
                <c:pt idx="68">
                  <c:v>19.658650916666666</c:v>
                </c:pt>
                <c:pt idx="69">
                  <c:v>18.329464454545459</c:v>
                </c:pt>
                <c:pt idx="70">
                  <c:v>20.429018636363637</c:v>
                </c:pt>
                <c:pt idx="71">
                  <c:v>20.308749750000004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CC-4888-9487-165189B3CB28}"/>
            </c:ext>
          </c:extLst>
        </c:ser>
        <c:ser>
          <c:idx val="1"/>
          <c:order val="1"/>
          <c:tx>
            <c:strRef>
              <c:f>'pivot calc'!$C$4:$C$7</c:f>
              <c:strCache>
                <c:ptCount val="1"/>
                <c:pt idx="0">
                  <c:v>e1 - 15000 - 100000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calc'!$A$8:$A$79</c:f>
              <c:strCach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72</c:v>
                </c:pt>
                <c:pt idx="65">
                  <c:v>71</c:v>
                </c:pt>
                <c:pt idx="66">
                  <c:v>70</c:v>
                </c:pt>
                <c:pt idx="67">
                  <c:v>69</c:v>
                </c:pt>
                <c:pt idx="68">
                  <c:v>68</c:v>
                </c:pt>
                <c:pt idx="69">
                  <c:v>67</c:v>
                </c:pt>
                <c:pt idx="70">
                  <c:v>66</c:v>
                </c:pt>
                <c:pt idx="71">
                  <c:v>65</c:v>
                </c:pt>
              </c:strCache>
            </c:strRef>
          </c:cat>
          <c:val>
            <c:numRef>
              <c:f>'pivot calc'!$C$8:$C$79</c:f>
              <c:numCache>
                <c:formatCode>#,##0.00</c:formatCode>
                <c:ptCount val="72"/>
                <c:pt idx="0">
                  <c:v>748.22622766666666</c:v>
                </c:pt>
                <c:pt idx="1">
                  <c:v>372.50587033333335</c:v>
                </c:pt>
                <c:pt idx="2">
                  <c:v>248.89264200000002</c:v>
                </c:pt>
                <c:pt idx="3">
                  <c:v>187.03656233333334</c:v>
                </c:pt>
                <c:pt idx="4">
                  <c:v>149.99934966666669</c:v>
                </c:pt>
                <c:pt idx="5">
                  <c:v>125.29804133333333</c:v>
                </c:pt>
                <c:pt idx="6">
                  <c:v>107.92060099999999</c:v>
                </c:pt>
                <c:pt idx="7">
                  <c:v>94.597121999999999</c:v>
                </c:pt>
                <c:pt idx="8">
                  <c:v>84.23181799999999</c:v>
                </c:pt>
                <c:pt idx="9">
                  <c:v>76.019603000000004</c:v>
                </c:pt>
                <c:pt idx="10">
                  <c:v>69.312320999999997</c:v>
                </c:pt>
                <c:pt idx="11">
                  <c:v>63.672268250000002</c:v>
                </c:pt>
                <c:pt idx="12">
                  <c:v>58.939025882352944</c:v>
                </c:pt>
                <c:pt idx="13">
                  <c:v>54.618366285714288</c:v>
                </c:pt>
                <c:pt idx="14">
                  <c:v>51.191763937500006</c:v>
                </c:pt>
                <c:pt idx="15">
                  <c:v>48.115687411764696</c:v>
                </c:pt>
                <c:pt idx="16">
                  <c:v>45.397585285714285</c:v>
                </c:pt>
                <c:pt idx="17">
                  <c:v>43.108640812500006</c:v>
                </c:pt>
                <c:pt idx="18">
                  <c:v>40.909959588235296</c:v>
                </c:pt>
                <c:pt idx="19">
                  <c:v>38.927216999999999</c:v>
                </c:pt>
                <c:pt idx="20">
                  <c:v>37.252672125000004</c:v>
                </c:pt>
                <c:pt idx="21">
                  <c:v>35.965823882352936</c:v>
                </c:pt>
                <c:pt idx="22">
                  <c:v>34.308449428571421</c:v>
                </c:pt>
                <c:pt idx="23">
                  <c:v>32.774308500000004</c:v>
                </c:pt>
                <c:pt idx="24">
                  <c:v>33.117792411764704</c:v>
                </c:pt>
                <c:pt idx="25">
                  <c:v>32.198721999999997</c:v>
                </c:pt>
                <c:pt idx="26">
                  <c:v>31.957807562500001</c:v>
                </c:pt>
                <c:pt idx="27">
                  <c:v>31.594849176470589</c:v>
                </c:pt>
                <c:pt idx="28">
                  <c:v>30.524589000000002</c:v>
                </c:pt>
                <c:pt idx="29">
                  <c:v>31.266320499999999</c:v>
                </c:pt>
                <c:pt idx="30">
                  <c:v>30.798585764705876</c:v>
                </c:pt>
                <c:pt idx="31">
                  <c:v>30.033756999999998</c:v>
                </c:pt>
                <c:pt idx="32">
                  <c:v>30.2215445625</c:v>
                </c:pt>
                <c:pt idx="33">
                  <c:v>30.227915411764712</c:v>
                </c:pt>
                <c:pt idx="34">
                  <c:v>28.840860142857142</c:v>
                </c:pt>
                <c:pt idx="35">
                  <c:v>32.692337437500001</c:v>
                </c:pt>
                <c:pt idx="36">
                  <c:v>29.475836352941172</c:v>
                </c:pt>
                <c:pt idx="37">
                  <c:v>28.53581928571429</c:v>
                </c:pt>
                <c:pt idx="38">
                  <c:v>31.072456562499998</c:v>
                </c:pt>
                <c:pt idx="39">
                  <c:v>28.487620222222219</c:v>
                </c:pt>
                <c:pt idx="40">
                  <c:v>29.697117624999997</c:v>
                </c:pt>
                <c:pt idx="41">
                  <c:v>33.689164882352941</c:v>
                </c:pt>
                <c:pt idx="42">
                  <c:v>29.85348461111111</c:v>
                </c:pt>
                <c:pt idx="43">
                  <c:v>28.531606000000004</c:v>
                </c:pt>
                <c:pt idx="44">
                  <c:v>33.196890411764713</c:v>
                </c:pt>
                <c:pt idx="45">
                  <c:v>30.709601166666669</c:v>
                </c:pt>
                <c:pt idx="46">
                  <c:v>30.205551</c:v>
                </c:pt>
                <c:pt idx="47">
                  <c:v>36.924697125000009</c:v>
                </c:pt>
                <c:pt idx="48">
                  <c:v>30.169755470588242</c:v>
                </c:pt>
                <c:pt idx="49">
                  <c:v>27.68107757142857</c:v>
                </c:pt>
                <c:pt idx="50">
                  <c:v>33.284698937500004</c:v>
                </c:pt>
                <c:pt idx="51">
                  <c:v>29.982297117647061</c:v>
                </c:pt>
                <c:pt idx="52">
                  <c:v>28.173776428571433</c:v>
                </c:pt>
                <c:pt idx="53">
                  <c:v>34.308035882352947</c:v>
                </c:pt>
                <c:pt idx="54">
                  <c:v>29.574134764705889</c:v>
                </c:pt>
                <c:pt idx="55">
                  <c:v>26.468723285714287</c:v>
                </c:pt>
                <c:pt idx="56">
                  <c:v>32.798108529411763</c:v>
                </c:pt>
                <c:pt idx="57">
                  <c:v>27.002797000000001</c:v>
                </c:pt>
                <c:pt idx="58">
                  <c:v>28.182944571428575</c:v>
                </c:pt>
                <c:pt idx="59">
                  <c:v>33.353166235294118</c:v>
                </c:pt>
                <c:pt idx="60">
                  <c:v>28.611489352941174</c:v>
                </c:pt>
                <c:pt idx="61">
                  <c:v>28.01670842857143</c:v>
                </c:pt>
                <c:pt idx="62">
                  <c:v>29.124432647058821</c:v>
                </c:pt>
                <c:pt idx="63">
                  <c:v>29.743635352941176</c:v>
                </c:pt>
                <c:pt idx="64">
                  <c:v>31.149620588235294</c:v>
                </c:pt>
                <c:pt idx="65">
                  <c:v>30.045849714285712</c:v>
                </c:pt>
                <c:pt idx="66">
                  <c:v>30.504919882352937</c:v>
                </c:pt>
                <c:pt idx="67">
                  <c:v>33.498964882352936</c:v>
                </c:pt>
                <c:pt idx="68">
                  <c:v>29.594842714285711</c:v>
                </c:pt>
                <c:pt idx="69">
                  <c:v>31.929952764705885</c:v>
                </c:pt>
                <c:pt idx="70">
                  <c:v>29.749458941176471</c:v>
                </c:pt>
                <c:pt idx="71">
                  <c:v>29.161926000000001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E2-4CF1-B17F-8061963F1DC9}"/>
            </c:ext>
          </c:extLst>
        </c:ser>
        <c:ser>
          <c:idx val="2"/>
          <c:order val="2"/>
          <c:tx>
            <c:strRef>
              <c:f>'pivot calc'!$D$4:$D$7</c:f>
              <c:strCache>
                <c:ptCount val="1"/>
                <c:pt idx="0">
                  <c:v>e1 - 20000 - 100000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'pivot calc'!$A$8:$A$79</c:f>
              <c:strCach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72</c:v>
                </c:pt>
                <c:pt idx="65">
                  <c:v>71</c:v>
                </c:pt>
                <c:pt idx="66">
                  <c:v>70</c:v>
                </c:pt>
                <c:pt idx="67">
                  <c:v>69</c:v>
                </c:pt>
                <c:pt idx="68">
                  <c:v>68</c:v>
                </c:pt>
                <c:pt idx="69">
                  <c:v>67</c:v>
                </c:pt>
                <c:pt idx="70">
                  <c:v>66</c:v>
                </c:pt>
                <c:pt idx="71">
                  <c:v>65</c:v>
                </c:pt>
              </c:strCache>
            </c:strRef>
          </c:cat>
          <c:val>
            <c:numRef>
              <c:f>'pivot calc'!$D$8:$D$79</c:f>
              <c:numCache>
                <c:formatCode>#,##0.00</c:formatCode>
                <c:ptCount val="72"/>
                <c:pt idx="0">
                  <c:v>1327.9632320000001</c:v>
                </c:pt>
                <c:pt idx="1">
                  <c:v>661.10367699999995</c:v>
                </c:pt>
                <c:pt idx="2">
                  <c:v>440.81368850000001</c:v>
                </c:pt>
                <c:pt idx="3">
                  <c:v>331.66965600000003</c:v>
                </c:pt>
                <c:pt idx="4">
                  <c:v>265.48188449999998</c:v>
                </c:pt>
                <c:pt idx="5">
                  <c:v>221.577619</c:v>
                </c:pt>
                <c:pt idx="6">
                  <c:v>190.23516699999999</c:v>
                </c:pt>
                <c:pt idx="7">
                  <c:v>166.71203600000001</c:v>
                </c:pt>
                <c:pt idx="8">
                  <c:v>148.51271850000001</c:v>
                </c:pt>
                <c:pt idx="9">
                  <c:v>134.1067755</c:v>
                </c:pt>
                <c:pt idx="10">
                  <c:v>122.2412295</c:v>
                </c:pt>
                <c:pt idx="11">
                  <c:v>112.1080465</c:v>
                </c:pt>
                <c:pt idx="12">
                  <c:v>103.791026</c:v>
                </c:pt>
                <c:pt idx="13">
                  <c:v>96.652621600000003</c:v>
                </c:pt>
                <c:pt idx="14">
                  <c:v>90.377266818181795</c:v>
                </c:pt>
                <c:pt idx="15">
                  <c:v>84.911148400000002</c:v>
                </c:pt>
                <c:pt idx="16">
                  <c:v>80.059004400000006</c:v>
                </c:pt>
                <c:pt idx="17">
                  <c:v>75.834679363636369</c:v>
                </c:pt>
                <c:pt idx="18">
                  <c:v>71.972295199999991</c:v>
                </c:pt>
                <c:pt idx="19">
                  <c:v>68.438993199999999</c:v>
                </c:pt>
                <c:pt idx="20">
                  <c:v>65.39153354545455</c:v>
                </c:pt>
                <c:pt idx="21">
                  <c:v>62.587580200000005</c:v>
                </c:pt>
                <c:pt idx="22">
                  <c:v>59.986690799999998</c:v>
                </c:pt>
                <c:pt idx="23">
                  <c:v>57.252520181818177</c:v>
                </c:pt>
                <c:pt idx="24">
                  <c:v>57.259221250000003</c:v>
                </c:pt>
                <c:pt idx="25">
                  <c:v>55.864904749999994</c:v>
                </c:pt>
                <c:pt idx="26">
                  <c:v>54.633632000000013</c:v>
                </c:pt>
                <c:pt idx="27">
                  <c:v>55.459756749999997</c:v>
                </c:pt>
                <c:pt idx="28">
                  <c:v>52.725648999999997</c:v>
                </c:pt>
                <c:pt idx="29">
                  <c:v>53.005312899999993</c:v>
                </c:pt>
                <c:pt idx="30">
                  <c:v>51.4611515</c:v>
                </c:pt>
                <c:pt idx="31">
                  <c:v>50.709461500000003</c:v>
                </c:pt>
                <c:pt idx="32">
                  <c:v>53.263735000000011</c:v>
                </c:pt>
                <c:pt idx="33">
                  <c:v>51.724622499999995</c:v>
                </c:pt>
                <c:pt idx="34">
                  <c:v>49.737540750000001</c:v>
                </c:pt>
                <c:pt idx="35">
                  <c:v>52.638854899999998</c:v>
                </c:pt>
                <c:pt idx="36">
                  <c:v>48.69637625</c:v>
                </c:pt>
                <c:pt idx="37">
                  <c:v>50.692184500000003</c:v>
                </c:pt>
                <c:pt idx="38">
                  <c:v>50.102091000000001</c:v>
                </c:pt>
                <c:pt idx="39">
                  <c:v>46.994265249999998</c:v>
                </c:pt>
                <c:pt idx="40">
                  <c:v>45.698159750000002</c:v>
                </c:pt>
                <c:pt idx="41">
                  <c:v>51.539475100000004</c:v>
                </c:pt>
                <c:pt idx="42">
                  <c:v>48.214176000000002</c:v>
                </c:pt>
                <c:pt idx="43">
                  <c:v>47.825151999999996</c:v>
                </c:pt>
                <c:pt idx="44">
                  <c:v>56.708092000000008</c:v>
                </c:pt>
                <c:pt idx="45">
                  <c:v>51.292028999999992</c:v>
                </c:pt>
                <c:pt idx="46">
                  <c:v>55.723426500000002</c:v>
                </c:pt>
                <c:pt idx="47">
                  <c:v>54.023157299999994</c:v>
                </c:pt>
                <c:pt idx="48">
                  <c:v>43.265362750000001</c:v>
                </c:pt>
                <c:pt idx="49">
                  <c:v>42.198327250000006</c:v>
                </c:pt>
                <c:pt idx="50">
                  <c:v>49.110159000000003</c:v>
                </c:pt>
                <c:pt idx="51">
                  <c:v>46.428152249999997</c:v>
                </c:pt>
                <c:pt idx="52">
                  <c:v>44.2115595</c:v>
                </c:pt>
                <c:pt idx="53">
                  <c:v>49.617638727272727</c:v>
                </c:pt>
                <c:pt idx="54">
                  <c:v>43.0798725</c:v>
                </c:pt>
                <c:pt idx="55">
                  <c:v>43.30274825</c:v>
                </c:pt>
                <c:pt idx="56">
                  <c:v>49.178415999999999</c:v>
                </c:pt>
                <c:pt idx="57">
                  <c:v>44.779176499999998</c:v>
                </c:pt>
                <c:pt idx="58">
                  <c:v>42.233730749999999</c:v>
                </c:pt>
                <c:pt idx="59">
                  <c:v>45.129583909090911</c:v>
                </c:pt>
                <c:pt idx="60">
                  <c:v>46.115610500000003</c:v>
                </c:pt>
                <c:pt idx="61">
                  <c:v>45.838866500000002</c:v>
                </c:pt>
                <c:pt idx="62">
                  <c:v>44.318557454545449</c:v>
                </c:pt>
                <c:pt idx="63">
                  <c:v>44.3082815</c:v>
                </c:pt>
                <c:pt idx="64">
                  <c:v>41.303805666666662</c:v>
                </c:pt>
                <c:pt idx="65">
                  <c:v>42.919645199999998</c:v>
                </c:pt>
                <c:pt idx="66">
                  <c:v>39.204290800000003</c:v>
                </c:pt>
                <c:pt idx="67">
                  <c:v>43.674126416666667</c:v>
                </c:pt>
                <c:pt idx="68">
                  <c:v>40.649820400000003</c:v>
                </c:pt>
                <c:pt idx="69">
                  <c:v>43.621201599999992</c:v>
                </c:pt>
                <c:pt idx="70">
                  <c:v>44.938660636363636</c:v>
                </c:pt>
                <c:pt idx="71">
                  <c:v>39.869816499999999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E2-4CF1-B17F-8061963F1DC9}"/>
            </c:ext>
          </c:extLst>
        </c:ser>
        <c:ser>
          <c:idx val="3"/>
          <c:order val="3"/>
          <c:tx>
            <c:strRef>
              <c:f>'pivot calc'!$E$4:$E$7</c:f>
              <c:strCache>
                <c:ptCount val="1"/>
                <c:pt idx="0">
                  <c:v>e1 - 25000 - 100000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'pivot calc'!$A$8:$A$79</c:f>
              <c:strCach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72</c:v>
                </c:pt>
                <c:pt idx="65">
                  <c:v>71</c:v>
                </c:pt>
                <c:pt idx="66">
                  <c:v>70</c:v>
                </c:pt>
                <c:pt idx="67">
                  <c:v>69</c:v>
                </c:pt>
                <c:pt idx="68">
                  <c:v>68</c:v>
                </c:pt>
                <c:pt idx="69">
                  <c:v>67</c:v>
                </c:pt>
                <c:pt idx="70">
                  <c:v>66</c:v>
                </c:pt>
                <c:pt idx="71">
                  <c:v>65</c:v>
                </c:pt>
              </c:strCache>
            </c:strRef>
          </c:cat>
          <c:val>
            <c:numRef>
              <c:f>'pivot calc'!$E$8:$E$79</c:f>
              <c:numCache>
                <c:formatCode>#,##0.00</c:formatCode>
                <c:ptCount val="72"/>
                <c:pt idx="0">
                  <c:v>2083.919367</c:v>
                </c:pt>
                <c:pt idx="1">
                  <c:v>1033.768284</c:v>
                </c:pt>
                <c:pt idx="2">
                  <c:v>689.58723399999997</c:v>
                </c:pt>
                <c:pt idx="3">
                  <c:v>517.03048899999999</c:v>
                </c:pt>
                <c:pt idx="4">
                  <c:v>414.10621800000001</c:v>
                </c:pt>
                <c:pt idx="5">
                  <c:v>346.274833</c:v>
                </c:pt>
                <c:pt idx="6">
                  <c:v>297.04386299999999</c:v>
                </c:pt>
                <c:pt idx="7">
                  <c:v>260.09294599999998</c:v>
                </c:pt>
                <c:pt idx="8">
                  <c:v>232.02580399999999</c:v>
                </c:pt>
                <c:pt idx="9">
                  <c:v>209.11237700000001</c:v>
                </c:pt>
                <c:pt idx="10">
                  <c:v>190.876362</c:v>
                </c:pt>
                <c:pt idx="11">
                  <c:v>174.82682649999998</c:v>
                </c:pt>
                <c:pt idx="12">
                  <c:v>161.63524966666668</c:v>
                </c:pt>
                <c:pt idx="13">
                  <c:v>150.65593566666666</c:v>
                </c:pt>
                <c:pt idx="14">
                  <c:v>140.74933714285714</c:v>
                </c:pt>
                <c:pt idx="15">
                  <c:v>132.24896166666667</c:v>
                </c:pt>
                <c:pt idx="16">
                  <c:v>124.63650699999999</c:v>
                </c:pt>
                <c:pt idx="17">
                  <c:v>117.96217457142858</c:v>
                </c:pt>
                <c:pt idx="18">
                  <c:v>111.81019399999998</c:v>
                </c:pt>
                <c:pt idx="19">
                  <c:v>106.41285233333333</c:v>
                </c:pt>
                <c:pt idx="20">
                  <c:v>101.56893128571427</c:v>
                </c:pt>
                <c:pt idx="21">
                  <c:v>97.027764666666656</c:v>
                </c:pt>
                <c:pt idx="22">
                  <c:v>92.918685999999994</c:v>
                </c:pt>
                <c:pt idx="23">
                  <c:v>89.644154714285705</c:v>
                </c:pt>
                <c:pt idx="24">
                  <c:v>89.256282333333345</c:v>
                </c:pt>
                <c:pt idx="25">
                  <c:v>86.638882333333342</c:v>
                </c:pt>
                <c:pt idx="26">
                  <c:v>84.33911771428572</c:v>
                </c:pt>
                <c:pt idx="27">
                  <c:v>83.338386666666665</c:v>
                </c:pt>
                <c:pt idx="28">
                  <c:v>82.325534333333337</c:v>
                </c:pt>
                <c:pt idx="29">
                  <c:v>82.589635000000015</c:v>
                </c:pt>
                <c:pt idx="30">
                  <c:v>80.903500000000008</c:v>
                </c:pt>
                <c:pt idx="31">
                  <c:v>88.5657535</c:v>
                </c:pt>
                <c:pt idx="32">
                  <c:v>79.299919166666669</c:v>
                </c:pt>
                <c:pt idx="33">
                  <c:v>87.366123000000002</c:v>
                </c:pt>
                <c:pt idx="34">
                  <c:v>85.5057975</c:v>
                </c:pt>
                <c:pt idx="35">
                  <c:v>83.086585000000014</c:v>
                </c:pt>
                <c:pt idx="36">
                  <c:v>81.949399</c:v>
                </c:pt>
                <c:pt idx="37">
                  <c:v>82.646632333333329</c:v>
                </c:pt>
                <c:pt idx="38">
                  <c:v>78.4539267142857</c:v>
                </c:pt>
                <c:pt idx="39">
                  <c:v>76.617743333333337</c:v>
                </c:pt>
                <c:pt idx="40">
                  <c:v>75.874598666666657</c:v>
                </c:pt>
                <c:pt idx="41">
                  <c:v>76.182989714285711</c:v>
                </c:pt>
                <c:pt idx="42">
                  <c:v>71.895907666666673</c:v>
                </c:pt>
                <c:pt idx="43">
                  <c:v>78.587566999999993</c:v>
                </c:pt>
                <c:pt idx="44">
                  <c:v>77.593593428571424</c:v>
                </c:pt>
                <c:pt idx="45">
                  <c:v>72.402682666666678</c:v>
                </c:pt>
                <c:pt idx="46">
                  <c:v>77.546280333333343</c:v>
                </c:pt>
                <c:pt idx="47">
                  <c:v>76.196652285714279</c:v>
                </c:pt>
                <c:pt idx="48">
                  <c:v>76.552641666666659</c:v>
                </c:pt>
                <c:pt idx="49">
                  <c:v>66.211950000000002</c:v>
                </c:pt>
                <c:pt idx="50">
                  <c:v>71.420936749999996</c:v>
                </c:pt>
                <c:pt idx="51">
                  <c:v>65.309149000000005</c:v>
                </c:pt>
                <c:pt idx="52">
                  <c:v>69.680341666666664</c:v>
                </c:pt>
                <c:pt idx="53">
                  <c:v>68.487962874999994</c:v>
                </c:pt>
                <c:pt idx="54">
                  <c:v>69.724812</c:v>
                </c:pt>
                <c:pt idx="55">
                  <c:v>69.938356666666664</c:v>
                </c:pt>
                <c:pt idx="56">
                  <c:v>71.618437749999998</c:v>
                </c:pt>
                <c:pt idx="57">
                  <c:v>62.056984333333332</c:v>
                </c:pt>
                <c:pt idx="58">
                  <c:v>54.831403666666667</c:v>
                </c:pt>
                <c:pt idx="59">
                  <c:v>63.720000124999999</c:v>
                </c:pt>
                <c:pt idx="60">
                  <c:v>60.546761666666669</c:v>
                </c:pt>
                <c:pt idx="61">
                  <c:v>58.844606333333331</c:v>
                </c:pt>
                <c:pt idx="62">
                  <c:v>61.130554500000002</c:v>
                </c:pt>
                <c:pt idx="63">
                  <c:v>55.81539999999999</c:v>
                </c:pt>
                <c:pt idx="64">
                  <c:v>62.586746375000004</c:v>
                </c:pt>
                <c:pt idx="65">
                  <c:v>58.000907000000005</c:v>
                </c:pt>
                <c:pt idx="66">
                  <c:v>59.072607000000005</c:v>
                </c:pt>
                <c:pt idx="67">
                  <c:v>61.960263374999997</c:v>
                </c:pt>
                <c:pt idx="68">
                  <c:v>56.797067333333331</c:v>
                </c:pt>
                <c:pt idx="69">
                  <c:v>55.645658999999995</c:v>
                </c:pt>
                <c:pt idx="70">
                  <c:v>60.966695625</c:v>
                </c:pt>
                <c:pt idx="71">
                  <c:v>59.256845666666663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EE2-4CF1-B17F-8061963F1DC9}"/>
            </c:ext>
          </c:extLst>
        </c:ser>
        <c:ser>
          <c:idx val="4"/>
          <c:order val="4"/>
          <c:tx>
            <c:strRef>
              <c:f>'pivot calc'!$F$4:$F$7</c:f>
              <c:strCache>
                <c:ptCount val="1"/>
                <c:pt idx="0">
                  <c:v>e1 - 30000 - 100000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'pivot calc'!$A$8:$A$79</c:f>
              <c:strCach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72</c:v>
                </c:pt>
                <c:pt idx="65">
                  <c:v>71</c:v>
                </c:pt>
                <c:pt idx="66">
                  <c:v>70</c:v>
                </c:pt>
                <c:pt idx="67">
                  <c:v>69</c:v>
                </c:pt>
                <c:pt idx="68">
                  <c:v>68</c:v>
                </c:pt>
                <c:pt idx="69">
                  <c:v>67</c:v>
                </c:pt>
                <c:pt idx="70">
                  <c:v>66</c:v>
                </c:pt>
                <c:pt idx="71">
                  <c:v>65</c:v>
                </c:pt>
              </c:strCache>
            </c:strRef>
          </c:cat>
          <c:val>
            <c:numRef>
              <c:f>'pivot calc'!$F$8:$F$79</c:f>
              <c:numCache>
                <c:formatCode>#,##0.00</c:formatCode>
                <c:ptCount val="72"/>
                <c:pt idx="0">
                  <c:v>3008.7228239999999</c:v>
                </c:pt>
                <c:pt idx="1">
                  <c:v>1489.6998960000001</c:v>
                </c:pt>
                <c:pt idx="2">
                  <c:v>991.5649155000001</c:v>
                </c:pt>
                <c:pt idx="3">
                  <c:v>745.01235150000002</c:v>
                </c:pt>
                <c:pt idx="4">
                  <c:v>596.16499900000008</c:v>
                </c:pt>
                <c:pt idx="5">
                  <c:v>496.76903199999998</c:v>
                </c:pt>
                <c:pt idx="6">
                  <c:v>426.45756299999999</c:v>
                </c:pt>
                <c:pt idx="7">
                  <c:v>374.34934800000002</c:v>
                </c:pt>
                <c:pt idx="8">
                  <c:v>333.39829800000001</c:v>
                </c:pt>
                <c:pt idx="9">
                  <c:v>299.678247</c:v>
                </c:pt>
                <c:pt idx="10">
                  <c:v>273.46989000000002</c:v>
                </c:pt>
                <c:pt idx="11">
                  <c:v>250.28523799999999</c:v>
                </c:pt>
                <c:pt idx="12">
                  <c:v>232.29828033333334</c:v>
                </c:pt>
                <c:pt idx="13">
                  <c:v>216.83519100000001</c:v>
                </c:pt>
                <c:pt idx="14">
                  <c:v>202.26419319999999</c:v>
                </c:pt>
                <c:pt idx="15">
                  <c:v>189.9075765</c:v>
                </c:pt>
                <c:pt idx="16">
                  <c:v>178.62201249999998</c:v>
                </c:pt>
                <c:pt idx="17">
                  <c:v>169.51120459999999</c:v>
                </c:pt>
                <c:pt idx="18">
                  <c:v>160.33411999999998</c:v>
                </c:pt>
                <c:pt idx="19">
                  <c:v>153.25437699999998</c:v>
                </c:pt>
                <c:pt idx="20">
                  <c:v>147.56903899999998</c:v>
                </c:pt>
                <c:pt idx="21">
                  <c:v>140.01395450000001</c:v>
                </c:pt>
                <c:pt idx="22">
                  <c:v>133.51737450000002</c:v>
                </c:pt>
                <c:pt idx="23">
                  <c:v>128.58352525000001</c:v>
                </c:pt>
                <c:pt idx="24">
                  <c:v>127.87476699999999</c:v>
                </c:pt>
                <c:pt idx="25">
                  <c:v>137.693183</c:v>
                </c:pt>
                <c:pt idx="26">
                  <c:v>120.76759480000001</c:v>
                </c:pt>
                <c:pt idx="27">
                  <c:v>118.9850035</c:v>
                </c:pt>
                <c:pt idx="28">
                  <c:v>120.4661375</c:v>
                </c:pt>
                <c:pt idx="29">
                  <c:v>116.47854459999999</c:v>
                </c:pt>
                <c:pt idx="30">
                  <c:v>117.763729</c:v>
                </c:pt>
                <c:pt idx="31">
                  <c:v>116.2725825</c:v>
                </c:pt>
                <c:pt idx="32">
                  <c:v>117.48725239999999</c:v>
                </c:pt>
                <c:pt idx="33">
                  <c:v>118.95527849999999</c:v>
                </c:pt>
                <c:pt idx="34">
                  <c:v>101.626099</c:v>
                </c:pt>
                <c:pt idx="35">
                  <c:v>111.0559906</c:v>
                </c:pt>
                <c:pt idx="36">
                  <c:v>111.998605</c:v>
                </c:pt>
                <c:pt idx="37">
                  <c:v>97.435497999999995</c:v>
                </c:pt>
                <c:pt idx="38">
                  <c:v>103.7401744</c:v>
                </c:pt>
                <c:pt idx="39">
                  <c:v>115.87047</c:v>
                </c:pt>
                <c:pt idx="40">
                  <c:v>101.81588499999999</c:v>
                </c:pt>
                <c:pt idx="41">
                  <c:v>101.44924075</c:v>
                </c:pt>
                <c:pt idx="42">
                  <c:v>88.537946000000005</c:v>
                </c:pt>
                <c:pt idx="43">
                  <c:v>95.922841000000005</c:v>
                </c:pt>
                <c:pt idx="44">
                  <c:v>99.860044249999987</c:v>
                </c:pt>
                <c:pt idx="45">
                  <c:v>96.847545999999994</c:v>
                </c:pt>
                <c:pt idx="46">
                  <c:v>84.768797000000006</c:v>
                </c:pt>
                <c:pt idx="47">
                  <c:v>97.636355800000004</c:v>
                </c:pt>
                <c:pt idx="48">
                  <c:v>93.64267000000001</c:v>
                </c:pt>
                <c:pt idx="49">
                  <c:v>96.057986</c:v>
                </c:pt>
                <c:pt idx="50">
                  <c:v>93.982107500000012</c:v>
                </c:pt>
                <c:pt idx="51">
                  <c:v>92.73075</c:v>
                </c:pt>
                <c:pt idx="52">
                  <c:v>93.585569499999991</c:v>
                </c:pt>
                <c:pt idx="53">
                  <c:v>90.104270800000009</c:v>
                </c:pt>
                <c:pt idx="54">
                  <c:v>87.766110499999996</c:v>
                </c:pt>
                <c:pt idx="55">
                  <c:v>84.289058999999995</c:v>
                </c:pt>
                <c:pt idx="56">
                  <c:v>83.681217666666655</c:v>
                </c:pt>
                <c:pt idx="57">
                  <c:v>74.819143499999996</c:v>
                </c:pt>
                <c:pt idx="58">
                  <c:v>74.183538999999996</c:v>
                </c:pt>
                <c:pt idx="59">
                  <c:v>82.182719166666672</c:v>
                </c:pt>
                <c:pt idx="60">
                  <c:v>68.823030499999987</c:v>
                </c:pt>
                <c:pt idx="61">
                  <c:v>72.025248500000004</c:v>
                </c:pt>
                <c:pt idx="62">
                  <c:v>76.366055833333334</c:v>
                </c:pt>
                <c:pt idx="63">
                  <c:v>67.618819000000002</c:v>
                </c:pt>
                <c:pt idx="64">
                  <c:v>74.514536285714286</c:v>
                </c:pt>
                <c:pt idx="65">
                  <c:v>74.416847333333337</c:v>
                </c:pt>
                <c:pt idx="66">
                  <c:v>76.750925666666674</c:v>
                </c:pt>
                <c:pt idx="67">
                  <c:v>76.626145285714287</c:v>
                </c:pt>
                <c:pt idx="68">
                  <c:v>74.682989333333339</c:v>
                </c:pt>
                <c:pt idx="69">
                  <c:v>74.415914333333333</c:v>
                </c:pt>
                <c:pt idx="70">
                  <c:v>77.79459571428572</c:v>
                </c:pt>
                <c:pt idx="71">
                  <c:v>68.720055333333335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EE2-4CF1-B17F-8061963F1D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0989119"/>
        <c:axId val="1880985279"/>
      </c:lineChart>
      <c:catAx>
        <c:axId val="1880989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80985279"/>
        <c:crosses val="autoZero"/>
        <c:auto val="1"/>
        <c:lblAlgn val="ctr"/>
        <c:lblOffset val="100"/>
        <c:noMultiLvlLbl val="0"/>
      </c:catAx>
      <c:valAx>
        <c:axId val="1880985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80989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[scalability_MPI_thin.xlsx]speed-up!ExecutionTime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'speed-up'!$B$3:$B$6</c:f>
              <c:strCache>
                <c:ptCount val="1"/>
                <c:pt idx="0">
                  <c:v>e1 - 30000 - 100000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'speed-up'!$A$7:$A$78</c:f>
              <c:strCach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strCache>
            </c:strRef>
          </c:cat>
          <c:val>
            <c:numRef>
              <c:f>'speed-up'!$B$7:$B$78</c:f>
              <c:numCache>
                <c:formatCode>#,##0.00</c:formatCode>
                <c:ptCount val="72"/>
                <c:pt idx="0">
                  <c:v>3008.7228239999999</c:v>
                </c:pt>
                <c:pt idx="1">
                  <c:v>1489.6998960000001</c:v>
                </c:pt>
                <c:pt idx="2">
                  <c:v>991.5649155000001</c:v>
                </c:pt>
                <c:pt idx="3">
                  <c:v>745.01235150000002</c:v>
                </c:pt>
                <c:pt idx="4">
                  <c:v>596.16499900000008</c:v>
                </c:pt>
                <c:pt idx="5">
                  <c:v>496.76903199999998</c:v>
                </c:pt>
                <c:pt idx="6">
                  <c:v>426.45756299999999</c:v>
                </c:pt>
                <c:pt idx="7">
                  <c:v>374.34934800000002</c:v>
                </c:pt>
                <c:pt idx="8">
                  <c:v>333.39829800000001</c:v>
                </c:pt>
                <c:pt idx="9">
                  <c:v>299.678247</c:v>
                </c:pt>
                <c:pt idx="10">
                  <c:v>273.46989000000002</c:v>
                </c:pt>
                <c:pt idx="11">
                  <c:v>250.28523799999999</c:v>
                </c:pt>
                <c:pt idx="12">
                  <c:v>232.29828033333334</c:v>
                </c:pt>
                <c:pt idx="13">
                  <c:v>216.83519100000001</c:v>
                </c:pt>
                <c:pt idx="14">
                  <c:v>202.26419319999999</c:v>
                </c:pt>
                <c:pt idx="15">
                  <c:v>189.9075765</c:v>
                </c:pt>
                <c:pt idx="16">
                  <c:v>178.62201249999998</c:v>
                </c:pt>
                <c:pt idx="17">
                  <c:v>169.51120459999999</c:v>
                </c:pt>
                <c:pt idx="18">
                  <c:v>160.33411999999998</c:v>
                </c:pt>
                <c:pt idx="19">
                  <c:v>153.25437699999998</c:v>
                </c:pt>
                <c:pt idx="20">
                  <c:v>147.56903899999998</c:v>
                </c:pt>
                <c:pt idx="21">
                  <c:v>140.01395450000001</c:v>
                </c:pt>
                <c:pt idx="22">
                  <c:v>133.51737450000002</c:v>
                </c:pt>
                <c:pt idx="23">
                  <c:v>128.58352525000001</c:v>
                </c:pt>
                <c:pt idx="24">
                  <c:v>127.87476699999999</c:v>
                </c:pt>
                <c:pt idx="25">
                  <c:v>137.693183</c:v>
                </c:pt>
                <c:pt idx="26">
                  <c:v>120.76759480000001</c:v>
                </c:pt>
                <c:pt idx="27">
                  <c:v>118.9850035</c:v>
                </c:pt>
                <c:pt idx="28">
                  <c:v>120.4661375</c:v>
                </c:pt>
                <c:pt idx="29">
                  <c:v>116.47854459999999</c:v>
                </c:pt>
                <c:pt idx="30">
                  <c:v>117.763729</c:v>
                </c:pt>
                <c:pt idx="31">
                  <c:v>116.2725825</c:v>
                </c:pt>
                <c:pt idx="32">
                  <c:v>117.48725239999999</c:v>
                </c:pt>
                <c:pt idx="33">
                  <c:v>118.95527849999999</c:v>
                </c:pt>
                <c:pt idx="34">
                  <c:v>101.626099</c:v>
                </c:pt>
                <c:pt idx="35">
                  <c:v>111.0559906</c:v>
                </c:pt>
                <c:pt idx="36">
                  <c:v>111.998605</c:v>
                </c:pt>
                <c:pt idx="37">
                  <c:v>97.435497999999995</c:v>
                </c:pt>
                <c:pt idx="38">
                  <c:v>103.7401744</c:v>
                </c:pt>
                <c:pt idx="39">
                  <c:v>115.87047</c:v>
                </c:pt>
                <c:pt idx="40">
                  <c:v>101.81588499999999</c:v>
                </c:pt>
                <c:pt idx="41">
                  <c:v>101.44924075</c:v>
                </c:pt>
                <c:pt idx="42">
                  <c:v>88.537946000000005</c:v>
                </c:pt>
                <c:pt idx="43">
                  <c:v>95.922841000000005</c:v>
                </c:pt>
                <c:pt idx="44">
                  <c:v>99.860044249999987</c:v>
                </c:pt>
                <c:pt idx="45">
                  <c:v>96.847545999999994</c:v>
                </c:pt>
                <c:pt idx="46">
                  <c:v>84.768797000000006</c:v>
                </c:pt>
                <c:pt idx="47">
                  <c:v>97.636355800000004</c:v>
                </c:pt>
                <c:pt idx="48">
                  <c:v>93.64267000000001</c:v>
                </c:pt>
                <c:pt idx="49">
                  <c:v>96.057986</c:v>
                </c:pt>
                <c:pt idx="50">
                  <c:v>93.982107500000012</c:v>
                </c:pt>
                <c:pt idx="51">
                  <c:v>92.73075</c:v>
                </c:pt>
                <c:pt idx="52">
                  <c:v>93.585569499999991</c:v>
                </c:pt>
                <c:pt idx="53">
                  <c:v>90.104270800000009</c:v>
                </c:pt>
                <c:pt idx="54">
                  <c:v>87.766110499999996</c:v>
                </c:pt>
                <c:pt idx="55">
                  <c:v>84.289058999999995</c:v>
                </c:pt>
                <c:pt idx="56">
                  <c:v>83.681217666666655</c:v>
                </c:pt>
                <c:pt idx="57">
                  <c:v>74.819143499999996</c:v>
                </c:pt>
                <c:pt idx="58">
                  <c:v>74.183538999999996</c:v>
                </c:pt>
                <c:pt idx="59">
                  <c:v>82.182719166666672</c:v>
                </c:pt>
                <c:pt idx="60">
                  <c:v>68.823030499999987</c:v>
                </c:pt>
                <c:pt idx="61">
                  <c:v>72.025248500000004</c:v>
                </c:pt>
                <c:pt idx="62">
                  <c:v>76.366055833333334</c:v>
                </c:pt>
                <c:pt idx="63">
                  <c:v>67.618819000000002</c:v>
                </c:pt>
                <c:pt idx="64">
                  <c:v>68.720055333333335</c:v>
                </c:pt>
                <c:pt idx="65">
                  <c:v>77.79459571428572</c:v>
                </c:pt>
                <c:pt idx="66">
                  <c:v>74.415914333333333</c:v>
                </c:pt>
                <c:pt idx="67">
                  <c:v>74.682989333333339</c:v>
                </c:pt>
                <c:pt idx="68">
                  <c:v>76.626145285714287</c:v>
                </c:pt>
                <c:pt idx="69">
                  <c:v>76.750925666666674</c:v>
                </c:pt>
                <c:pt idx="70">
                  <c:v>74.416847333333337</c:v>
                </c:pt>
                <c:pt idx="71">
                  <c:v>74.514536285714286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13-45B4-A60F-A72DCB1E1235}"/>
            </c:ext>
          </c:extLst>
        </c:ser>
        <c:ser>
          <c:idx val="1"/>
          <c:order val="1"/>
          <c:tx>
            <c:strRef>
              <c:f>'speed-up'!$C$3:$C$6</c:f>
              <c:strCache>
                <c:ptCount val="1"/>
                <c:pt idx="0">
                  <c:v>e1 - 25000 - 100000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'speed-up'!$A$7:$A$78</c:f>
              <c:strCach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strCache>
            </c:strRef>
          </c:cat>
          <c:val>
            <c:numRef>
              <c:f>'speed-up'!$C$7:$C$78</c:f>
              <c:numCache>
                <c:formatCode>#,##0.00</c:formatCode>
                <c:ptCount val="72"/>
                <c:pt idx="0">
                  <c:v>2083.919367</c:v>
                </c:pt>
                <c:pt idx="1">
                  <c:v>1033.768284</c:v>
                </c:pt>
                <c:pt idx="2">
                  <c:v>689.58723399999997</c:v>
                </c:pt>
                <c:pt idx="3">
                  <c:v>517.03048899999999</c:v>
                </c:pt>
                <c:pt idx="4">
                  <c:v>414.10621800000001</c:v>
                </c:pt>
                <c:pt idx="5">
                  <c:v>346.274833</c:v>
                </c:pt>
                <c:pt idx="6">
                  <c:v>297.04386299999999</c:v>
                </c:pt>
                <c:pt idx="7">
                  <c:v>260.09294599999998</c:v>
                </c:pt>
                <c:pt idx="8">
                  <c:v>232.02580399999999</c:v>
                </c:pt>
                <c:pt idx="9">
                  <c:v>209.11237700000001</c:v>
                </c:pt>
                <c:pt idx="10">
                  <c:v>190.876362</c:v>
                </c:pt>
                <c:pt idx="11">
                  <c:v>174.82682649999998</c:v>
                </c:pt>
                <c:pt idx="12">
                  <c:v>161.63524966666668</c:v>
                </c:pt>
                <c:pt idx="13">
                  <c:v>150.65593566666666</c:v>
                </c:pt>
                <c:pt idx="14">
                  <c:v>140.74933714285714</c:v>
                </c:pt>
                <c:pt idx="15">
                  <c:v>132.24896166666667</c:v>
                </c:pt>
                <c:pt idx="16">
                  <c:v>124.63650699999999</c:v>
                </c:pt>
                <c:pt idx="17">
                  <c:v>117.96217457142858</c:v>
                </c:pt>
                <c:pt idx="18">
                  <c:v>111.81019399999998</c:v>
                </c:pt>
                <c:pt idx="19">
                  <c:v>106.41285233333333</c:v>
                </c:pt>
                <c:pt idx="20">
                  <c:v>101.56893128571427</c:v>
                </c:pt>
                <c:pt idx="21">
                  <c:v>97.027764666666656</c:v>
                </c:pt>
                <c:pt idx="22">
                  <c:v>92.918685999999994</c:v>
                </c:pt>
                <c:pt idx="23">
                  <c:v>89.644154714285705</c:v>
                </c:pt>
                <c:pt idx="24">
                  <c:v>89.256282333333345</c:v>
                </c:pt>
                <c:pt idx="25">
                  <c:v>86.638882333333342</c:v>
                </c:pt>
                <c:pt idx="26">
                  <c:v>84.33911771428572</c:v>
                </c:pt>
                <c:pt idx="27">
                  <c:v>83.338386666666665</c:v>
                </c:pt>
                <c:pt idx="28">
                  <c:v>82.325534333333337</c:v>
                </c:pt>
                <c:pt idx="29">
                  <c:v>82.589635000000015</c:v>
                </c:pt>
                <c:pt idx="30">
                  <c:v>80.903500000000008</c:v>
                </c:pt>
                <c:pt idx="31">
                  <c:v>88.5657535</c:v>
                </c:pt>
                <c:pt idx="32">
                  <c:v>79.299919166666669</c:v>
                </c:pt>
                <c:pt idx="33">
                  <c:v>87.366123000000002</c:v>
                </c:pt>
                <c:pt idx="34">
                  <c:v>85.5057975</c:v>
                </c:pt>
                <c:pt idx="35">
                  <c:v>83.086585000000014</c:v>
                </c:pt>
                <c:pt idx="36">
                  <c:v>81.949399</c:v>
                </c:pt>
                <c:pt idx="37">
                  <c:v>82.646632333333329</c:v>
                </c:pt>
                <c:pt idx="38">
                  <c:v>78.4539267142857</c:v>
                </c:pt>
                <c:pt idx="39">
                  <c:v>76.617743333333337</c:v>
                </c:pt>
                <c:pt idx="40">
                  <c:v>75.874598666666657</c:v>
                </c:pt>
                <c:pt idx="41">
                  <c:v>76.182989714285711</c:v>
                </c:pt>
                <c:pt idx="42">
                  <c:v>71.895907666666673</c:v>
                </c:pt>
                <c:pt idx="43">
                  <c:v>78.587566999999993</c:v>
                </c:pt>
                <c:pt idx="44">
                  <c:v>77.593593428571424</c:v>
                </c:pt>
                <c:pt idx="45">
                  <c:v>72.402682666666678</c:v>
                </c:pt>
                <c:pt idx="46">
                  <c:v>77.546280333333343</c:v>
                </c:pt>
                <c:pt idx="47">
                  <c:v>76.196652285714279</c:v>
                </c:pt>
                <c:pt idx="48">
                  <c:v>76.552641666666659</c:v>
                </c:pt>
                <c:pt idx="49">
                  <c:v>66.211950000000002</c:v>
                </c:pt>
                <c:pt idx="50">
                  <c:v>71.420936749999996</c:v>
                </c:pt>
                <c:pt idx="51">
                  <c:v>65.309149000000005</c:v>
                </c:pt>
                <c:pt idx="52">
                  <c:v>69.680341666666664</c:v>
                </c:pt>
                <c:pt idx="53">
                  <c:v>68.487962874999994</c:v>
                </c:pt>
                <c:pt idx="54">
                  <c:v>69.724812</c:v>
                </c:pt>
                <c:pt idx="55">
                  <c:v>69.938356666666664</c:v>
                </c:pt>
                <c:pt idx="56">
                  <c:v>71.618437749999998</c:v>
                </c:pt>
                <c:pt idx="57">
                  <c:v>62.056984333333332</c:v>
                </c:pt>
                <c:pt idx="58">
                  <c:v>54.831403666666667</c:v>
                </c:pt>
                <c:pt idx="59">
                  <c:v>63.720000124999999</c:v>
                </c:pt>
                <c:pt idx="60">
                  <c:v>60.546761666666669</c:v>
                </c:pt>
                <c:pt idx="61">
                  <c:v>58.844606333333331</c:v>
                </c:pt>
                <c:pt idx="62">
                  <c:v>61.130554500000002</c:v>
                </c:pt>
                <c:pt idx="63">
                  <c:v>55.81539999999999</c:v>
                </c:pt>
                <c:pt idx="64">
                  <c:v>59.256845666666663</c:v>
                </c:pt>
                <c:pt idx="65">
                  <c:v>60.966695625</c:v>
                </c:pt>
                <c:pt idx="66">
                  <c:v>55.645658999999995</c:v>
                </c:pt>
                <c:pt idx="67">
                  <c:v>56.797067333333331</c:v>
                </c:pt>
                <c:pt idx="68">
                  <c:v>61.960263374999997</c:v>
                </c:pt>
                <c:pt idx="69">
                  <c:v>59.072607000000005</c:v>
                </c:pt>
                <c:pt idx="70">
                  <c:v>58.000907000000005</c:v>
                </c:pt>
                <c:pt idx="71">
                  <c:v>62.586746375000004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13-45B4-A60F-A72DCB1E1235}"/>
            </c:ext>
          </c:extLst>
        </c:ser>
        <c:ser>
          <c:idx val="2"/>
          <c:order val="2"/>
          <c:tx>
            <c:strRef>
              <c:f>'speed-up'!$D$3:$D$6</c:f>
              <c:strCache>
                <c:ptCount val="1"/>
                <c:pt idx="0">
                  <c:v>e1 - 20000 - 100000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'speed-up'!$A$7:$A$78</c:f>
              <c:strCach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strCache>
            </c:strRef>
          </c:cat>
          <c:val>
            <c:numRef>
              <c:f>'speed-up'!$D$7:$D$78</c:f>
              <c:numCache>
                <c:formatCode>#,##0.00</c:formatCode>
                <c:ptCount val="72"/>
                <c:pt idx="0">
                  <c:v>1327.9632320000001</c:v>
                </c:pt>
                <c:pt idx="1">
                  <c:v>661.10367699999995</c:v>
                </c:pt>
                <c:pt idx="2">
                  <c:v>440.81368850000001</c:v>
                </c:pt>
                <c:pt idx="3">
                  <c:v>331.66965600000003</c:v>
                </c:pt>
                <c:pt idx="4">
                  <c:v>265.48188449999998</c:v>
                </c:pt>
                <c:pt idx="5">
                  <c:v>221.577619</c:v>
                </c:pt>
                <c:pt idx="6">
                  <c:v>190.23516699999999</c:v>
                </c:pt>
                <c:pt idx="7">
                  <c:v>166.71203600000001</c:v>
                </c:pt>
                <c:pt idx="8">
                  <c:v>148.51271850000001</c:v>
                </c:pt>
                <c:pt idx="9">
                  <c:v>134.1067755</c:v>
                </c:pt>
                <c:pt idx="10">
                  <c:v>122.2412295</c:v>
                </c:pt>
                <c:pt idx="11">
                  <c:v>112.1080465</c:v>
                </c:pt>
                <c:pt idx="12">
                  <c:v>103.791026</c:v>
                </c:pt>
                <c:pt idx="13">
                  <c:v>96.652621600000003</c:v>
                </c:pt>
                <c:pt idx="14">
                  <c:v>90.377266818181795</c:v>
                </c:pt>
                <c:pt idx="15">
                  <c:v>84.911148400000002</c:v>
                </c:pt>
                <c:pt idx="16">
                  <c:v>80.059004400000006</c:v>
                </c:pt>
                <c:pt idx="17">
                  <c:v>75.834679363636369</c:v>
                </c:pt>
                <c:pt idx="18">
                  <c:v>71.972295199999991</c:v>
                </c:pt>
                <c:pt idx="19">
                  <c:v>68.438993199999999</c:v>
                </c:pt>
                <c:pt idx="20">
                  <c:v>65.39153354545455</c:v>
                </c:pt>
                <c:pt idx="21">
                  <c:v>62.587580200000005</c:v>
                </c:pt>
                <c:pt idx="22">
                  <c:v>59.986690799999998</c:v>
                </c:pt>
                <c:pt idx="23">
                  <c:v>57.252520181818177</c:v>
                </c:pt>
                <c:pt idx="24">
                  <c:v>57.259221250000003</c:v>
                </c:pt>
                <c:pt idx="25">
                  <c:v>55.864904749999994</c:v>
                </c:pt>
                <c:pt idx="26">
                  <c:v>54.633632000000013</c:v>
                </c:pt>
                <c:pt idx="27">
                  <c:v>55.459756749999997</c:v>
                </c:pt>
                <c:pt idx="28">
                  <c:v>52.725648999999997</c:v>
                </c:pt>
                <c:pt idx="29">
                  <c:v>53.005312899999993</c:v>
                </c:pt>
                <c:pt idx="30">
                  <c:v>51.4611515</c:v>
                </c:pt>
                <c:pt idx="31">
                  <c:v>50.709461500000003</c:v>
                </c:pt>
                <c:pt idx="32">
                  <c:v>53.263735000000011</c:v>
                </c:pt>
                <c:pt idx="33">
                  <c:v>51.724622499999995</c:v>
                </c:pt>
                <c:pt idx="34">
                  <c:v>49.737540750000001</c:v>
                </c:pt>
                <c:pt idx="35">
                  <c:v>52.638854899999998</c:v>
                </c:pt>
                <c:pt idx="36">
                  <c:v>48.69637625</c:v>
                </c:pt>
                <c:pt idx="37">
                  <c:v>50.692184500000003</c:v>
                </c:pt>
                <c:pt idx="38">
                  <c:v>50.102091000000001</c:v>
                </c:pt>
                <c:pt idx="39">
                  <c:v>46.994265249999998</c:v>
                </c:pt>
                <c:pt idx="40">
                  <c:v>45.698159750000002</c:v>
                </c:pt>
                <c:pt idx="41">
                  <c:v>51.539475100000004</c:v>
                </c:pt>
                <c:pt idx="42">
                  <c:v>48.214176000000002</c:v>
                </c:pt>
                <c:pt idx="43">
                  <c:v>47.825151999999996</c:v>
                </c:pt>
                <c:pt idx="44">
                  <c:v>56.708092000000008</c:v>
                </c:pt>
                <c:pt idx="45">
                  <c:v>51.292028999999992</c:v>
                </c:pt>
                <c:pt idx="46">
                  <c:v>55.723426500000002</c:v>
                </c:pt>
                <c:pt idx="47">
                  <c:v>54.023157299999994</c:v>
                </c:pt>
                <c:pt idx="48">
                  <c:v>43.265362750000001</c:v>
                </c:pt>
                <c:pt idx="49">
                  <c:v>42.198327250000006</c:v>
                </c:pt>
                <c:pt idx="50">
                  <c:v>49.110159000000003</c:v>
                </c:pt>
                <c:pt idx="51">
                  <c:v>46.428152249999997</c:v>
                </c:pt>
                <c:pt idx="52">
                  <c:v>44.2115595</c:v>
                </c:pt>
                <c:pt idx="53">
                  <c:v>49.617638727272727</c:v>
                </c:pt>
                <c:pt idx="54">
                  <c:v>43.0798725</c:v>
                </c:pt>
                <c:pt idx="55">
                  <c:v>43.30274825</c:v>
                </c:pt>
                <c:pt idx="56">
                  <c:v>49.178415999999999</c:v>
                </c:pt>
                <c:pt idx="57">
                  <c:v>44.779176499999998</c:v>
                </c:pt>
                <c:pt idx="58">
                  <c:v>42.233730749999999</c:v>
                </c:pt>
                <c:pt idx="59">
                  <c:v>45.129583909090911</c:v>
                </c:pt>
                <c:pt idx="60">
                  <c:v>46.115610500000003</c:v>
                </c:pt>
                <c:pt idx="61">
                  <c:v>45.838866500000002</c:v>
                </c:pt>
                <c:pt idx="62">
                  <c:v>44.318557454545449</c:v>
                </c:pt>
                <c:pt idx="63">
                  <c:v>44.3082815</c:v>
                </c:pt>
                <c:pt idx="64">
                  <c:v>39.869816499999999</c:v>
                </c:pt>
                <c:pt idx="65">
                  <c:v>44.938660636363636</c:v>
                </c:pt>
                <c:pt idx="66">
                  <c:v>43.621201599999992</c:v>
                </c:pt>
                <c:pt idx="67">
                  <c:v>40.649820400000003</c:v>
                </c:pt>
                <c:pt idx="68">
                  <c:v>43.674126416666667</c:v>
                </c:pt>
                <c:pt idx="69">
                  <c:v>39.204290800000003</c:v>
                </c:pt>
                <c:pt idx="70">
                  <c:v>42.919645199999998</c:v>
                </c:pt>
                <c:pt idx="71">
                  <c:v>41.303805666666662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13-45B4-A60F-A72DCB1E1235}"/>
            </c:ext>
          </c:extLst>
        </c:ser>
        <c:ser>
          <c:idx val="3"/>
          <c:order val="3"/>
          <c:tx>
            <c:strRef>
              <c:f>'speed-up'!$E$3:$E$6</c:f>
              <c:strCache>
                <c:ptCount val="1"/>
                <c:pt idx="0">
                  <c:v>e1 - 15000 - 100000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'speed-up'!$A$7:$A$78</c:f>
              <c:strCach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strCache>
            </c:strRef>
          </c:cat>
          <c:val>
            <c:numRef>
              <c:f>'speed-up'!$E$7:$E$78</c:f>
              <c:numCache>
                <c:formatCode>#,##0.00</c:formatCode>
                <c:ptCount val="72"/>
                <c:pt idx="0">
                  <c:v>748.22622766666666</c:v>
                </c:pt>
                <c:pt idx="1">
                  <c:v>372.50587033333335</c:v>
                </c:pt>
                <c:pt idx="2">
                  <c:v>248.89264200000002</c:v>
                </c:pt>
                <c:pt idx="3">
                  <c:v>187.03656233333334</c:v>
                </c:pt>
                <c:pt idx="4">
                  <c:v>149.99934966666669</c:v>
                </c:pt>
                <c:pt idx="5">
                  <c:v>125.29804133333333</c:v>
                </c:pt>
                <c:pt idx="6">
                  <c:v>107.92060099999999</c:v>
                </c:pt>
                <c:pt idx="7">
                  <c:v>94.597121999999999</c:v>
                </c:pt>
                <c:pt idx="8">
                  <c:v>84.23181799999999</c:v>
                </c:pt>
                <c:pt idx="9">
                  <c:v>76.019603000000004</c:v>
                </c:pt>
                <c:pt idx="10">
                  <c:v>69.312320999999997</c:v>
                </c:pt>
                <c:pt idx="11">
                  <c:v>63.672268250000002</c:v>
                </c:pt>
                <c:pt idx="12">
                  <c:v>58.939025882352944</c:v>
                </c:pt>
                <c:pt idx="13">
                  <c:v>54.618366285714288</c:v>
                </c:pt>
                <c:pt idx="14">
                  <c:v>51.191763937500006</c:v>
                </c:pt>
                <c:pt idx="15">
                  <c:v>48.115687411764696</c:v>
                </c:pt>
                <c:pt idx="16">
                  <c:v>45.397585285714285</c:v>
                </c:pt>
                <c:pt idx="17">
                  <c:v>43.108640812500006</c:v>
                </c:pt>
                <c:pt idx="18">
                  <c:v>40.909959588235296</c:v>
                </c:pt>
                <c:pt idx="19">
                  <c:v>38.927216999999999</c:v>
                </c:pt>
                <c:pt idx="20">
                  <c:v>37.252672125000004</c:v>
                </c:pt>
                <c:pt idx="21">
                  <c:v>35.965823882352936</c:v>
                </c:pt>
                <c:pt idx="22">
                  <c:v>34.308449428571421</c:v>
                </c:pt>
                <c:pt idx="23">
                  <c:v>32.774308500000004</c:v>
                </c:pt>
                <c:pt idx="24">
                  <c:v>33.117792411764704</c:v>
                </c:pt>
                <c:pt idx="25">
                  <c:v>32.198721999999997</c:v>
                </c:pt>
                <c:pt idx="26">
                  <c:v>31.957807562500001</c:v>
                </c:pt>
                <c:pt idx="27">
                  <c:v>31.594849176470589</c:v>
                </c:pt>
                <c:pt idx="28">
                  <c:v>30.524589000000002</c:v>
                </c:pt>
                <c:pt idx="29">
                  <c:v>31.266320499999999</c:v>
                </c:pt>
                <c:pt idx="30">
                  <c:v>30.798585764705876</c:v>
                </c:pt>
                <c:pt idx="31">
                  <c:v>30.033756999999998</c:v>
                </c:pt>
                <c:pt idx="32">
                  <c:v>30.2215445625</c:v>
                </c:pt>
                <c:pt idx="33">
                  <c:v>30.227915411764712</c:v>
                </c:pt>
                <c:pt idx="34">
                  <c:v>28.840860142857142</c:v>
                </c:pt>
                <c:pt idx="35">
                  <c:v>32.692337437500001</c:v>
                </c:pt>
                <c:pt idx="36">
                  <c:v>29.475836352941172</c:v>
                </c:pt>
                <c:pt idx="37">
                  <c:v>28.53581928571429</c:v>
                </c:pt>
                <c:pt idx="38">
                  <c:v>31.072456562499998</c:v>
                </c:pt>
                <c:pt idx="39">
                  <c:v>28.487620222222219</c:v>
                </c:pt>
                <c:pt idx="40">
                  <c:v>29.697117624999997</c:v>
                </c:pt>
                <c:pt idx="41">
                  <c:v>33.689164882352941</c:v>
                </c:pt>
                <c:pt idx="42">
                  <c:v>29.85348461111111</c:v>
                </c:pt>
                <c:pt idx="43">
                  <c:v>28.531606000000004</c:v>
                </c:pt>
                <c:pt idx="44">
                  <c:v>33.196890411764713</c:v>
                </c:pt>
                <c:pt idx="45">
                  <c:v>30.709601166666669</c:v>
                </c:pt>
                <c:pt idx="46">
                  <c:v>30.205551</c:v>
                </c:pt>
                <c:pt idx="47">
                  <c:v>36.924697125000009</c:v>
                </c:pt>
                <c:pt idx="48">
                  <c:v>30.169755470588242</c:v>
                </c:pt>
                <c:pt idx="49">
                  <c:v>27.68107757142857</c:v>
                </c:pt>
                <c:pt idx="50">
                  <c:v>33.284698937500004</c:v>
                </c:pt>
                <c:pt idx="51">
                  <c:v>29.982297117647061</c:v>
                </c:pt>
                <c:pt idx="52">
                  <c:v>28.173776428571433</c:v>
                </c:pt>
                <c:pt idx="53">
                  <c:v>34.308035882352947</c:v>
                </c:pt>
                <c:pt idx="54">
                  <c:v>29.574134764705889</c:v>
                </c:pt>
                <c:pt idx="55">
                  <c:v>26.468723285714287</c:v>
                </c:pt>
                <c:pt idx="56">
                  <c:v>32.798108529411763</c:v>
                </c:pt>
                <c:pt idx="57">
                  <c:v>27.002797000000001</c:v>
                </c:pt>
                <c:pt idx="58">
                  <c:v>28.182944571428575</c:v>
                </c:pt>
                <c:pt idx="59">
                  <c:v>33.353166235294118</c:v>
                </c:pt>
                <c:pt idx="60">
                  <c:v>28.611489352941174</c:v>
                </c:pt>
                <c:pt idx="61">
                  <c:v>28.01670842857143</c:v>
                </c:pt>
                <c:pt idx="62">
                  <c:v>29.124432647058821</c:v>
                </c:pt>
                <c:pt idx="63">
                  <c:v>29.743635352941176</c:v>
                </c:pt>
                <c:pt idx="64">
                  <c:v>29.161926000000001</c:v>
                </c:pt>
                <c:pt idx="65">
                  <c:v>29.749458941176471</c:v>
                </c:pt>
                <c:pt idx="66">
                  <c:v>31.929952764705885</c:v>
                </c:pt>
                <c:pt idx="67">
                  <c:v>29.594842714285711</c:v>
                </c:pt>
                <c:pt idx="68">
                  <c:v>33.498964882352936</c:v>
                </c:pt>
                <c:pt idx="69">
                  <c:v>30.504919882352937</c:v>
                </c:pt>
                <c:pt idx="70">
                  <c:v>30.045849714285712</c:v>
                </c:pt>
                <c:pt idx="71">
                  <c:v>31.149620588235294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D13-45B4-A60F-A72DCB1E1235}"/>
            </c:ext>
          </c:extLst>
        </c:ser>
        <c:ser>
          <c:idx val="4"/>
          <c:order val="4"/>
          <c:tx>
            <c:strRef>
              <c:f>'speed-up'!$F$3:$F$6</c:f>
              <c:strCache>
                <c:ptCount val="1"/>
                <c:pt idx="0">
                  <c:v>e1 - 10000 - 100000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'speed-up'!$A$7:$A$78</c:f>
              <c:strCach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strCache>
            </c:strRef>
          </c:cat>
          <c:val>
            <c:numRef>
              <c:f>'speed-up'!$F$7:$F$78</c:f>
              <c:numCache>
                <c:formatCode>#,##0.00</c:formatCode>
                <c:ptCount val="72"/>
                <c:pt idx="0">
                  <c:v>333.04949225000001</c:v>
                </c:pt>
                <c:pt idx="1">
                  <c:v>166.15454114285714</c:v>
                </c:pt>
                <c:pt idx="2">
                  <c:v>111.28643521428572</c:v>
                </c:pt>
                <c:pt idx="3">
                  <c:v>83.86176435714286</c:v>
                </c:pt>
                <c:pt idx="4">
                  <c:v>67.357719642857134</c:v>
                </c:pt>
                <c:pt idx="5">
                  <c:v>55.933098357142846</c:v>
                </c:pt>
                <c:pt idx="6">
                  <c:v>48.12476371428572</c:v>
                </c:pt>
                <c:pt idx="7">
                  <c:v>42.323093571428572</c:v>
                </c:pt>
                <c:pt idx="8">
                  <c:v>37.802975000000004</c:v>
                </c:pt>
                <c:pt idx="9">
                  <c:v>34.044442857142862</c:v>
                </c:pt>
                <c:pt idx="10">
                  <c:v>31.03745557142857</c:v>
                </c:pt>
                <c:pt idx="11">
                  <c:v>28.72331785714286</c:v>
                </c:pt>
                <c:pt idx="12">
                  <c:v>26.708550374999994</c:v>
                </c:pt>
                <c:pt idx="13">
                  <c:v>24.744356</c:v>
                </c:pt>
                <c:pt idx="14">
                  <c:v>23.183371874999995</c:v>
                </c:pt>
                <c:pt idx="15">
                  <c:v>21.832275562499998</c:v>
                </c:pt>
                <c:pt idx="16">
                  <c:v>20.636945666666666</c:v>
                </c:pt>
                <c:pt idx="17">
                  <c:v>19.561868562499999</c:v>
                </c:pt>
                <c:pt idx="18">
                  <c:v>18.640438062500003</c:v>
                </c:pt>
                <c:pt idx="19">
                  <c:v>17.719269333333333</c:v>
                </c:pt>
                <c:pt idx="20">
                  <c:v>17.001989249999998</c:v>
                </c:pt>
                <c:pt idx="21">
                  <c:v>16.412920687500002</c:v>
                </c:pt>
                <c:pt idx="22">
                  <c:v>15.630143166666668</c:v>
                </c:pt>
                <c:pt idx="23">
                  <c:v>15.534275875000002</c:v>
                </c:pt>
                <c:pt idx="24">
                  <c:v>15.337667625000002</c:v>
                </c:pt>
                <c:pt idx="25">
                  <c:v>15.318712666666668</c:v>
                </c:pt>
                <c:pt idx="26">
                  <c:v>14.9037025</c:v>
                </c:pt>
                <c:pt idx="27">
                  <c:v>15.209023875</c:v>
                </c:pt>
                <c:pt idx="28">
                  <c:v>14.926566166666666</c:v>
                </c:pt>
                <c:pt idx="29">
                  <c:v>15.002039875000001</c:v>
                </c:pt>
                <c:pt idx="30">
                  <c:v>14.945716312499998</c:v>
                </c:pt>
                <c:pt idx="31">
                  <c:v>14.726694166666666</c:v>
                </c:pt>
                <c:pt idx="32">
                  <c:v>15.465350500000001</c:v>
                </c:pt>
                <c:pt idx="33">
                  <c:v>14.463762312500002</c:v>
                </c:pt>
                <c:pt idx="34">
                  <c:v>13.793865333333335</c:v>
                </c:pt>
                <c:pt idx="35">
                  <c:v>17.741539750000001</c:v>
                </c:pt>
                <c:pt idx="36">
                  <c:v>14.7955648125</c:v>
                </c:pt>
                <c:pt idx="37">
                  <c:v>14.622530666666668</c:v>
                </c:pt>
                <c:pt idx="38">
                  <c:v>15.597345624999999</c:v>
                </c:pt>
                <c:pt idx="39">
                  <c:v>14.18700975</c:v>
                </c:pt>
                <c:pt idx="40">
                  <c:v>17.789182333333333</c:v>
                </c:pt>
                <c:pt idx="41">
                  <c:v>22.499811312500004</c:v>
                </c:pt>
                <c:pt idx="42">
                  <c:v>14.140395250000001</c:v>
                </c:pt>
                <c:pt idx="43">
                  <c:v>14.147486333333333</c:v>
                </c:pt>
                <c:pt idx="44">
                  <c:v>20.629156187500001</c:v>
                </c:pt>
                <c:pt idx="45">
                  <c:v>17.653892750000001</c:v>
                </c:pt>
                <c:pt idx="46">
                  <c:v>14.633317333333332</c:v>
                </c:pt>
                <c:pt idx="47">
                  <c:v>20.662161312499997</c:v>
                </c:pt>
                <c:pt idx="48">
                  <c:v>15.409339374999998</c:v>
                </c:pt>
                <c:pt idx="49">
                  <c:v>19.761842333333334</c:v>
                </c:pt>
                <c:pt idx="50">
                  <c:v>17.5393340625</c:v>
                </c:pt>
                <c:pt idx="51">
                  <c:v>14.753872625000001</c:v>
                </c:pt>
                <c:pt idx="52">
                  <c:v>16.691537500000003</c:v>
                </c:pt>
                <c:pt idx="53">
                  <c:v>16.853970937499998</c:v>
                </c:pt>
                <c:pt idx="54">
                  <c:v>20.282105187500001</c:v>
                </c:pt>
                <c:pt idx="55">
                  <c:v>15.854980666666668</c:v>
                </c:pt>
                <c:pt idx="56">
                  <c:v>21.189346499999999</c:v>
                </c:pt>
                <c:pt idx="57">
                  <c:v>18.430275062499998</c:v>
                </c:pt>
                <c:pt idx="58">
                  <c:v>18.585793833333337</c:v>
                </c:pt>
                <c:pt idx="59">
                  <c:v>22.070307812500001</c:v>
                </c:pt>
                <c:pt idx="60">
                  <c:v>17.899970437500002</c:v>
                </c:pt>
                <c:pt idx="61">
                  <c:v>17.818793833333334</c:v>
                </c:pt>
                <c:pt idx="62">
                  <c:v>21.943287000000005</c:v>
                </c:pt>
                <c:pt idx="63">
                  <c:v>18.631485812499999</c:v>
                </c:pt>
                <c:pt idx="64">
                  <c:v>20.308749750000004</c:v>
                </c:pt>
                <c:pt idx="65">
                  <c:v>20.429018636363637</c:v>
                </c:pt>
                <c:pt idx="66">
                  <c:v>18.329464454545459</c:v>
                </c:pt>
                <c:pt idx="67">
                  <c:v>19.658650916666669</c:v>
                </c:pt>
                <c:pt idx="68">
                  <c:v>25.132779181818183</c:v>
                </c:pt>
                <c:pt idx="69">
                  <c:v>19.605912227272725</c:v>
                </c:pt>
                <c:pt idx="70">
                  <c:v>20.598318333333335</c:v>
                </c:pt>
                <c:pt idx="71">
                  <c:v>24.456374043478259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D13-45B4-A60F-A72DCB1E12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0989119"/>
        <c:axId val="1880985279"/>
      </c:lineChart>
      <c:catAx>
        <c:axId val="1880989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80985279"/>
        <c:crosses val="autoZero"/>
        <c:auto val="1"/>
        <c:lblAlgn val="ctr"/>
        <c:lblOffset val="100"/>
        <c:noMultiLvlLbl val="0"/>
      </c:catAx>
      <c:valAx>
        <c:axId val="1880985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80989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Palatino Linotype" panose="02040502050505030304" pitchFamily="18" charset="0"/>
              </a:rPr>
              <a:t>THIN: Strong MPI speed up - up to 3 nodes - 72 cores</a:t>
            </a:r>
            <a:endParaRPr lang="it-IT"/>
          </a:p>
        </c:rich>
      </c:tx>
      <c:layout>
        <c:manualLayout>
          <c:xMode val="edge"/>
          <c:yMode val="edge"/>
          <c:x val="0.18551788194444443"/>
          <c:y val="4.0789930555555548E-2"/>
        </c:manualLayout>
      </c:layout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'speed-up'!$J$6</c:f>
              <c:strCache>
                <c:ptCount val="1"/>
                <c:pt idx="0">
                  <c:v>Ideal = 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'speed-up'!$J$7:$J$78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8F-49A0-A437-E5CB2DF3E2DE}"/>
            </c:ext>
          </c:extLst>
        </c:ser>
        <c:ser>
          <c:idx val="1"/>
          <c:order val="1"/>
          <c:tx>
            <c:strRef>
              <c:f>'speed-up'!$K$6</c:f>
              <c:strCache>
                <c:ptCount val="1"/>
                <c:pt idx="0">
                  <c:v>size 30,000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trendline>
            <c:name>size 30,000</c:nam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movingAvg"/>
            <c:period val="4"/>
            <c:dispRSqr val="0"/>
            <c:dispEq val="0"/>
          </c:trendline>
          <c:val>
            <c:numRef>
              <c:f>'speed-up'!$K$7:$K$78</c:f>
              <c:numCache>
                <c:formatCode>#,##0.00</c:formatCode>
                <c:ptCount val="72"/>
                <c:pt idx="0" formatCode="General">
                  <c:v>1</c:v>
                </c:pt>
                <c:pt idx="1">
                  <c:v>2.0196838518138689</c:v>
                </c:pt>
                <c:pt idx="2">
                  <c:v>3.0343175489250149</c:v>
                </c:pt>
                <c:pt idx="3">
                  <c:v>4.0384871713096686</c:v>
                </c:pt>
                <c:pt idx="4">
                  <c:v>5.0467954828726862</c:v>
                </c:pt>
                <c:pt idx="5">
                  <c:v>6.0565828990725015</c:v>
                </c:pt>
                <c:pt idx="6">
                  <c:v>7.0551517549238536</c:v>
                </c:pt>
                <c:pt idx="7">
                  <c:v>8.0372059950802957</c:v>
                </c:pt>
                <c:pt idx="8">
                  <c:v>9.0244096687020274</c:v>
                </c:pt>
                <c:pt idx="9">
                  <c:v>10.039843912995126</c:v>
                </c:pt>
                <c:pt idx="10">
                  <c:v>11.002025941503103</c:v>
                </c:pt>
                <c:pt idx="11">
                  <c:v>12.02117571152958</c:v>
                </c:pt>
                <c:pt idx="12">
                  <c:v>12.951980615967853</c:v>
                </c:pt>
                <c:pt idx="13">
                  <c:v>13.875620512170462</c:v>
                </c:pt>
                <c:pt idx="14">
                  <c:v>14.875212346779332</c:v>
                </c:pt>
                <c:pt idx="15">
                  <c:v>15.843089988566096</c:v>
                </c:pt>
                <c:pt idx="16">
                  <c:v>16.84407639288019</c:v>
                </c:pt>
                <c:pt idx="17">
                  <c:v>17.749403829084702</c:v>
                </c:pt>
                <c:pt idx="18">
                  <c:v>18.765330947648575</c:v>
                </c:pt>
                <c:pt idx="19">
                  <c:v>19.632214641412823</c:v>
                </c:pt>
                <c:pt idx="20">
                  <c:v>20.388577742245786</c:v>
                </c:pt>
                <c:pt idx="21">
                  <c:v>21.488735424582266</c:v>
                </c:pt>
                <c:pt idx="22">
                  <c:v>22.534316865255612</c:v>
                </c:pt>
                <c:pt idx="23">
                  <c:v>23.39897602084136</c:v>
                </c:pt>
                <c:pt idx="24">
                  <c:v>23.528667105997542</c:v>
                </c:pt>
                <c:pt idx="25">
                  <c:v>21.850920709705722</c:v>
                </c:pt>
                <c:pt idx="26">
                  <c:v>24.91332901829059</c:v>
                </c:pt>
                <c:pt idx="27">
                  <c:v>25.286571714896827</c:v>
                </c:pt>
                <c:pt idx="28">
                  <c:v>24.975672719647044</c:v>
                </c:pt>
                <c:pt idx="29">
                  <c:v>25.830704138107855</c:v>
                </c:pt>
                <c:pt idx="30">
                  <c:v>25.548807341180577</c:v>
                </c:pt>
                <c:pt idx="31">
                  <c:v>25.876459947038676</c:v>
                </c:pt>
                <c:pt idx="32">
                  <c:v>25.60893001188272</c:v>
                </c:pt>
                <c:pt idx="33">
                  <c:v>25.292890420159036</c:v>
                </c:pt>
                <c:pt idx="34">
                  <c:v>29.605808484294965</c:v>
                </c:pt>
                <c:pt idx="35">
                  <c:v>27.091945312853749</c:v>
                </c:pt>
                <c:pt idx="36">
                  <c:v>26.863931242715033</c:v>
                </c:pt>
                <c:pt idx="37">
                  <c:v>30.879123992366726</c:v>
                </c:pt>
                <c:pt idx="38">
                  <c:v>29.002484730737063</c:v>
                </c:pt>
                <c:pt idx="39">
                  <c:v>25.966260635690873</c:v>
                </c:pt>
                <c:pt idx="40">
                  <c:v>29.550622911149869</c:v>
                </c:pt>
                <c:pt idx="41">
                  <c:v>29.65742081219075</c:v>
                </c:pt>
                <c:pt idx="42">
                  <c:v>33.982297533760267</c:v>
                </c:pt>
                <c:pt idx="43">
                  <c:v>31.366072904366955</c:v>
                </c:pt>
                <c:pt idx="44">
                  <c:v>30.129396062229368</c:v>
                </c:pt>
                <c:pt idx="45">
                  <c:v>31.066588140498677</c:v>
                </c:pt>
                <c:pt idx="46">
                  <c:v>35.49328208585996</c:v>
                </c:pt>
                <c:pt idx="47">
                  <c:v>30.815599367136556</c:v>
                </c:pt>
                <c:pt idx="48">
                  <c:v>32.129827395993722</c:v>
                </c:pt>
                <c:pt idx="49">
                  <c:v>31.321943643498834</c:v>
                </c:pt>
                <c:pt idx="50">
                  <c:v>32.013783304444409</c:v>
                </c:pt>
                <c:pt idx="51">
                  <c:v>32.445794129778953</c:v>
                </c:pt>
                <c:pt idx="52">
                  <c:v>32.149431157759857</c:v>
                </c:pt>
                <c:pt idx="53">
                  <c:v>33.391567317361826</c:v>
                </c:pt>
                <c:pt idx="54">
                  <c:v>34.281145727655321</c:v>
                </c:pt>
                <c:pt idx="55">
                  <c:v>35.695294972981017</c:v>
                </c:pt>
                <c:pt idx="56">
                  <c:v>35.954577477407888</c:v>
                </c:pt>
                <c:pt idx="57">
                  <c:v>40.213275416605114</c:v>
                </c:pt>
                <c:pt idx="58">
                  <c:v>40.557822726683341</c:v>
                </c:pt>
                <c:pt idx="59">
                  <c:v>36.610163967662174</c:v>
                </c:pt>
                <c:pt idx="60">
                  <c:v>43.716802386375598</c:v>
                </c:pt>
                <c:pt idx="61">
                  <c:v>41.773168252241433</c:v>
                </c:pt>
                <c:pt idx="62">
                  <c:v>39.398693453102368</c:v>
                </c:pt>
                <c:pt idx="63">
                  <c:v>44.495347131099699</c:v>
                </c:pt>
                <c:pt idx="64">
                  <c:v>43.782310846606514</c:v>
                </c:pt>
                <c:pt idx="65">
                  <c:v>38.67521639999341</c:v>
                </c:pt>
                <c:pt idx="66">
                  <c:v>40.431174580788479</c:v>
                </c:pt>
                <c:pt idx="67">
                  <c:v>40.286588028381367</c:v>
                </c:pt>
                <c:pt idx="68">
                  <c:v>39.264963842059899</c:v>
                </c:pt>
                <c:pt idx="69">
                  <c:v>39.201127515608633</c:v>
                </c:pt>
                <c:pt idx="70">
                  <c:v>40.430667675601875</c:v>
                </c:pt>
                <c:pt idx="71">
                  <c:v>40.377662855788635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6-8C8F-49A0-A437-E5CB2DF3E2DE}"/>
            </c:ext>
          </c:extLst>
        </c:ser>
        <c:ser>
          <c:idx val="2"/>
          <c:order val="2"/>
          <c:tx>
            <c:strRef>
              <c:f>'speed-up'!$L$6</c:f>
              <c:strCache>
                <c:ptCount val="1"/>
                <c:pt idx="0">
                  <c:v>size 25,000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trendline>
            <c:name>size 25,000</c:name>
            <c:spPr>
              <a:ln w="19050" cap="rnd">
                <a:solidFill>
                  <a:schemeClr val="accent3"/>
                </a:solidFill>
                <a:prstDash val="solid"/>
              </a:ln>
              <a:effectLst/>
            </c:spPr>
            <c:trendlineType val="movingAvg"/>
            <c:period val="4"/>
            <c:dispRSqr val="0"/>
            <c:dispEq val="0"/>
          </c:trendline>
          <c:val>
            <c:numRef>
              <c:f>'speed-up'!$L$7:$L$78</c:f>
              <c:numCache>
                <c:formatCode>#,##0.00</c:formatCode>
                <c:ptCount val="72"/>
                <c:pt idx="0" formatCode="General">
                  <c:v>1</c:v>
                </c:pt>
                <c:pt idx="1">
                  <c:v>2.0158476510196359</c:v>
                </c:pt>
                <c:pt idx="2">
                  <c:v>3.0219807795919844</c:v>
                </c:pt>
                <c:pt idx="3">
                  <c:v>4.0305541188306986</c:v>
                </c:pt>
                <c:pt idx="4">
                  <c:v>5.0323305384417099</c:v>
                </c:pt>
                <c:pt idx="5">
                  <c:v>6.0181080702448853</c:v>
                </c:pt>
                <c:pt idx="6">
                  <c:v>7.015527423975092</c:v>
                </c:pt>
                <c:pt idx="7">
                  <c:v>8.0122102465631659</c:v>
                </c:pt>
                <c:pt idx="8">
                  <c:v>8.9814121148352974</c:v>
                </c:pt>
                <c:pt idx="9">
                  <c:v>9.9655476968730543</c:v>
                </c:pt>
                <c:pt idx="10">
                  <c:v>10.917639801831513</c:v>
                </c:pt>
                <c:pt idx="11">
                  <c:v>11.919906164972915</c:v>
                </c:pt>
                <c:pt idx="12">
                  <c:v>12.892728357815365</c:v>
                </c:pt>
                <c:pt idx="13">
                  <c:v>13.832308417046173</c:v>
                </c:pt>
                <c:pt idx="14">
                  <c:v>14.805891162989084</c:v>
                </c:pt>
                <c:pt idx="15">
                  <c:v>15.757548042248649</c:v>
                </c:pt>
                <c:pt idx="16">
                  <c:v>16.719975688984931</c:v>
                </c:pt>
                <c:pt idx="17">
                  <c:v>17.665996532966108</c:v>
                </c:pt>
                <c:pt idx="18">
                  <c:v>18.638008686399385</c:v>
                </c:pt>
                <c:pt idx="19">
                  <c:v>19.583342813443426</c:v>
                </c:pt>
                <c:pt idx="20">
                  <c:v>20.517291465220964</c:v>
                </c:pt>
                <c:pt idx="21">
                  <c:v>21.477557214259093</c:v>
                </c:pt>
                <c:pt idx="22">
                  <c:v>22.427344344925412</c:v>
                </c:pt>
                <c:pt idx="23">
                  <c:v>23.246572781481159</c:v>
                </c:pt>
                <c:pt idx="24">
                  <c:v>23.347593161201456</c:v>
                </c:pt>
                <c:pt idx="25">
                  <c:v>24.052934558670263</c:v>
                </c:pt>
                <c:pt idx="26">
                  <c:v>24.708811563095317</c:v>
                </c:pt>
                <c:pt idx="27">
                  <c:v>25.005516069505546</c:v>
                </c:pt>
                <c:pt idx="28">
                  <c:v>25.313159323840889</c:v>
                </c:pt>
                <c:pt idx="29">
                  <c:v>25.232214272408392</c:v>
                </c:pt>
                <c:pt idx="30">
                  <c:v>25.758086695878418</c:v>
                </c:pt>
                <c:pt idx="31">
                  <c:v>23.529629508543614</c:v>
                </c:pt>
                <c:pt idx="32">
                  <c:v>26.278959536139922</c:v>
                </c:pt>
                <c:pt idx="33">
                  <c:v>23.852716538651944</c:v>
                </c:pt>
                <c:pt idx="34">
                  <c:v>24.371673359341511</c:v>
                </c:pt>
                <c:pt idx="35">
                  <c:v>25.081297624640605</c:v>
                </c:pt>
                <c:pt idx="36">
                  <c:v>25.429342892435368</c:v>
                </c:pt>
                <c:pt idx="37">
                  <c:v>25.214812850390111</c:v>
                </c:pt>
                <c:pt idx="38">
                  <c:v>26.562333515685435</c:v>
                </c:pt>
                <c:pt idx="39">
                  <c:v>27.198913415312891</c:v>
                </c:pt>
                <c:pt idx="40">
                  <c:v>27.465309914258704</c:v>
                </c:pt>
                <c:pt idx="41">
                  <c:v>27.354129508640519</c:v>
                </c:pt>
                <c:pt idx="42">
                  <c:v>28.98522926592349</c:v>
                </c:pt>
                <c:pt idx="43">
                  <c:v>26.517163548274755</c:v>
                </c:pt>
                <c:pt idx="44">
                  <c:v>26.856848290166461</c:v>
                </c:pt>
                <c:pt idx="45">
                  <c:v>28.782350187134867</c:v>
                </c:pt>
                <c:pt idx="46">
                  <c:v>26.873234383935049</c:v>
                </c:pt>
                <c:pt idx="47">
                  <c:v>27.349224729531894</c:v>
                </c:pt>
                <c:pt idx="48">
                  <c:v>27.22204383323589</c:v>
                </c:pt>
                <c:pt idx="49">
                  <c:v>31.473463128634634</c:v>
                </c:pt>
                <c:pt idx="50">
                  <c:v>29.177989842033263</c:v>
                </c:pt>
                <c:pt idx="51">
                  <c:v>31.90853653597599</c:v>
                </c:pt>
                <c:pt idx="52">
                  <c:v>29.906847715657729</c:v>
                </c:pt>
                <c:pt idx="53">
                  <c:v>30.427527400741077</c:v>
                </c:pt>
                <c:pt idx="54">
                  <c:v>29.887773193278743</c:v>
                </c:pt>
                <c:pt idx="55">
                  <c:v>29.796516051015782</c:v>
                </c:pt>
                <c:pt idx="56">
                  <c:v>29.097526174396343</c:v>
                </c:pt>
                <c:pt idx="57">
                  <c:v>33.580738564517098</c:v>
                </c:pt>
                <c:pt idx="58">
                  <c:v>38.005946002561757</c:v>
                </c:pt>
                <c:pt idx="59">
                  <c:v>32.704321451851222</c:v>
                </c:pt>
                <c:pt idx="60">
                  <c:v>34.418345583415046</c:v>
                </c:pt>
                <c:pt idx="61">
                  <c:v>35.413940152736402</c:v>
                </c:pt>
                <c:pt idx="62">
                  <c:v>34.089652613898664</c:v>
                </c:pt>
                <c:pt idx="63">
                  <c:v>37.335921036129818</c:v>
                </c:pt>
                <c:pt idx="64">
                  <c:v>35.167571671339445</c:v>
                </c:pt>
                <c:pt idx="65">
                  <c:v>34.181274639156726</c:v>
                </c:pt>
                <c:pt idx="66">
                  <c:v>37.449810181958668</c:v>
                </c:pt>
                <c:pt idx="67">
                  <c:v>36.690615639884975</c:v>
                </c:pt>
                <c:pt idx="68">
                  <c:v>33.633158632453927</c:v>
                </c:pt>
                <c:pt idx="69">
                  <c:v>35.27725409173155</c:v>
                </c:pt>
                <c:pt idx="70">
                  <c:v>35.929082402107952</c:v>
                </c:pt>
                <c:pt idx="71">
                  <c:v>33.296496266379044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8F-49A0-A437-E5CB2DF3E2DE}"/>
            </c:ext>
          </c:extLst>
        </c:ser>
        <c:ser>
          <c:idx val="7"/>
          <c:order val="3"/>
          <c:tx>
            <c:strRef>
              <c:f>'speed-up'!$M$6</c:f>
              <c:strCache>
                <c:ptCount val="1"/>
                <c:pt idx="0">
                  <c:v>size 20,000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trendline>
            <c:name>size 20,000</c:nam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olid"/>
              </a:ln>
              <a:effectLst/>
            </c:spPr>
            <c:trendlineType val="movingAvg"/>
            <c:period val="4"/>
            <c:dispRSqr val="0"/>
            <c:dispEq val="0"/>
          </c:trendline>
          <c:val>
            <c:numRef>
              <c:f>'speed-up'!$M$7:$M$78</c:f>
              <c:numCache>
                <c:formatCode>#,##0.00</c:formatCode>
                <c:ptCount val="72"/>
                <c:pt idx="0" formatCode="General">
                  <c:v>1</c:v>
                </c:pt>
                <c:pt idx="1">
                  <c:v>2.0087064679871691</c:v>
                </c:pt>
                <c:pt idx="2">
                  <c:v>3.0125272119357067</c:v>
                </c:pt>
                <c:pt idx="3">
                  <c:v>4.0038731550407496</c:v>
                </c:pt>
                <c:pt idx="4">
                  <c:v>5.0020860538226302</c:v>
                </c:pt>
                <c:pt idx="5">
                  <c:v>5.9932191617240909</c:v>
                </c:pt>
                <c:pt idx="6">
                  <c:v>6.980640083229197</c:v>
                </c:pt>
                <c:pt idx="7">
                  <c:v>7.9656110252291557</c:v>
                </c:pt>
                <c:pt idx="8">
                  <c:v>8.9417475177386905</c:v>
                </c:pt>
                <c:pt idx="9">
                  <c:v>9.9022829163467598</c:v>
                </c:pt>
                <c:pt idx="10">
                  <c:v>10.86346429458974</c:v>
                </c:pt>
                <c:pt idx="11">
                  <c:v>11.845387315708869</c:v>
                </c:pt>
                <c:pt idx="12">
                  <c:v>12.794586229449163</c:v>
                </c:pt>
                <c:pt idx="13">
                  <c:v>13.739546946753485</c:v>
                </c:pt>
                <c:pt idx="14">
                  <c:v>14.693553796792235</c:v>
                </c:pt>
                <c:pt idx="15">
                  <c:v>15.639444961269657</c:v>
                </c:pt>
                <c:pt idx="16">
                  <c:v>16.587306349265567</c:v>
                </c:pt>
                <c:pt idx="17">
                  <c:v>17.511292236527531</c:v>
                </c:pt>
                <c:pt idx="18">
                  <c:v>18.451033530468823</c:v>
                </c:pt>
                <c:pt idx="19">
                  <c:v>19.40360560418063</c:v>
                </c:pt>
                <c:pt idx="20">
                  <c:v>20.307877182248902</c:v>
                </c:pt>
                <c:pt idx="21">
                  <c:v>21.21767973384598</c:v>
                </c:pt>
                <c:pt idx="22">
                  <c:v>22.137631102664528</c:v>
                </c:pt>
                <c:pt idx="23">
                  <c:v>23.19484326249318</c:v>
                </c:pt>
                <c:pt idx="24">
                  <c:v>23.192128761269174</c:v>
                </c:pt>
                <c:pt idx="25">
                  <c:v>23.770974602798372</c:v>
                </c:pt>
                <c:pt idx="26">
                  <c:v>24.306698701634915</c:v>
                </c:pt>
                <c:pt idx="27">
                  <c:v>23.944627777329732</c:v>
                </c:pt>
                <c:pt idx="28">
                  <c:v>25.186285179723441</c:v>
                </c:pt>
                <c:pt idx="29">
                  <c:v>25.053398599973178</c:v>
                </c:pt>
                <c:pt idx="30">
                  <c:v>25.805159684388332</c:v>
                </c:pt>
                <c:pt idx="31">
                  <c:v>26.187681602574305</c:v>
                </c:pt>
                <c:pt idx="32">
                  <c:v>24.931845879752888</c:v>
                </c:pt>
                <c:pt idx="33">
                  <c:v>25.673715298743847</c:v>
                </c:pt>
                <c:pt idx="34">
                  <c:v>26.699414807717449</c:v>
                </c:pt>
                <c:pt idx="35">
                  <c:v>25.227813836808977</c:v>
                </c:pt>
                <c:pt idx="36">
                  <c:v>27.270268021226734</c:v>
                </c:pt>
                <c:pt idx="37">
                  <c:v>26.196606934546292</c:v>
                </c:pt>
                <c:pt idx="38">
                  <c:v>26.505145902992354</c:v>
                </c:pt>
                <c:pt idx="39">
                  <c:v>28.25798477613181</c:v>
                </c:pt>
                <c:pt idx="40">
                  <c:v>29.059446578699486</c:v>
                </c:pt>
                <c:pt idx="41">
                  <c:v>25.765944054016956</c:v>
                </c:pt>
                <c:pt idx="42">
                  <c:v>27.543003783783426</c:v>
                </c:pt>
                <c:pt idx="43">
                  <c:v>27.767046762339621</c:v>
                </c:pt>
                <c:pt idx="44">
                  <c:v>23.417526232411415</c:v>
                </c:pt>
                <c:pt idx="45">
                  <c:v>25.890245675405048</c:v>
                </c:pt>
                <c:pt idx="46">
                  <c:v>23.831327601507063</c:v>
                </c:pt>
                <c:pt idx="47">
                  <c:v>24.581370256195676</c:v>
                </c:pt>
                <c:pt idx="48">
                  <c:v>30.693449623278614</c:v>
                </c:pt>
                <c:pt idx="49">
                  <c:v>31.469570443695726</c:v>
                </c:pt>
                <c:pt idx="50">
                  <c:v>27.040499543078244</c:v>
                </c:pt>
                <c:pt idx="51">
                  <c:v>28.602543233884571</c:v>
                </c:pt>
                <c:pt idx="52">
                  <c:v>30.036561637234264</c:v>
                </c:pt>
                <c:pt idx="53">
                  <c:v>26.7639344810271</c:v>
                </c:pt>
                <c:pt idx="54">
                  <c:v>30.825607294914814</c:v>
                </c:pt>
                <c:pt idx="55">
                  <c:v>30.666950382300506</c:v>
                </c:pt>
                <c:pt idx="56">
                  <c:v>27.002968782077083</c:v>
                </c:pt>
                <c:pt idx="57">
                  <c:v>29.655820758561742</c:v>
                </c:pt>
                <c:pt idx="58">
                  <c:v>31.443190275109668</c:v>
                </c:pt>
                <c:pt idx="59">
                  <c:v>29.425558956516213</c:v>
                </c:pt>
                <c:pt idx="60">
                  <c:v>28.796392752948591</c:v>
                </c:pt>
                <c:pt idx="61">
                  <c:v>28.970245850210979</c:v>
                </c:pt>
                <c:pt idx="62">
                  <c:v>29.964044596036373</c:v>
                </c:pt>
                <c:pt idx="63">
                  <c:v>29.970993842313657</c:v>
                </c:pt>
                <c:pt idx="64">
                  <c:v>33.307482917559959</c:v>
                </c:pt>
                <c:pt idx="65">
                  <c:v>29.5505743427839</c:v>
                </c:pt>
                <c:pt idx="66">
                  <c:v>30.443068583420231</c:v>
                </c:pt>
                <c:pt idx="67">
                  <c:v>32.668366524935493</c:v>
                </c:pt>
                <c:pt idx="68">
                  <c:v>30.406177317223463</c:v>
                </c:pt>
                <c:pt idx="69">
                  <c:v>33.872905360655061</c:v>
                </c:pt>
                <c:pt idx="70">
                  <c:v>30.940685222626215</c:v>
                </c:pt>
                <c:pt idx="71">
                  <c:v>32.151110789088953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8C8F-49A0-A437-E5CB2DF3E2DE}"/>
            </c:ext>
          </c:extLst>
        </c:ser>
        <c:ser>
          <c:idx val="8"/>
          <c:order val="4"/>
          <c:tx>
            <c:strRef>
              <c:f>'speed-up'!$N$6</c:f>
              <c:strCache>
                <c:ptCount val="1"/>
                <c:pt idx="0">
                  <c:v>size 15,000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trendline>
            <c:name>size 15,000</c:nam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olid"/>
              </a:ln>
              <a:effectLst/>
            </c:spPr>
            <c:trendlineType val="movingAvg"/>
            <c:period val="4"/>
            <c:dispRSqr val="0"/>
            <c:dispEq val="0"/>
          </c:trendline>
          <c:val>
            <c:numRef>
              <c:f>'speed-up'!$N$7:$N$78</c:f>
              <c:numCache>
                <c:formatCode>#,##0.00</c:formatCode>
                <c:ptCount val="72"/>
                <c:pt idx="0" formatCode="General">
                  <c:v>1</c:v>
                </c:pt>
                <c:pt idx="1">
                  <c:v>2.0086293593094884</c:v>
                </c:pt>
                <c:pt idx="2">
                  <c:v>3.0062207611049692</c:v>
                </c:pt>
                <c:pt idx="3">
                  <c:v>4.0004276080159702</c:v>
                </c:pt>
                <c:pt idx="4">
                  <c:v>4.9881964777140615</c:v>
                </c:pt>
                <c:pt idx="5">
                  <c:v>5.9715716199915914</c:v>
                </c:pt>
                <c:pt idx="6">
                  <c:v>6.9331176877588616</c:v>
                </c:pt>
                <c:pt idx="7">
                  <c:v>7.9096087898600835</c:v>
                </c:pt>
                <c:pt idx="8">
                  <c:v>8.8829405019688252</c:v>
                </c:pt>
                <c:pt idx="9">
                  <c:v>9.8425432143688862</c:v>
                </c:pt>
                <c:pt idx="10">
                  <c:v>10.79499599597403</c:v>
                </c:pt>
                <c:pt idx="11">
                  <c:v>11.751210507043098</c:v>
                </c:pt>
                <c:pt idx="12">
                  <c:v>12.694920156301643</c:v>
                </c:pt>
                <c:pt idx="13">
                  <c:v>13.699168952667284</c:v>
                </c:pt>
                <c:pt idx="14">
                  <c:v>14.616144670853219</c:v>
                </c:pt>
                <c:pt idx="15">
                  <c:v>15.550567141720165</c:v>
                </c:pt>
                <c:pt idx="16">
                  <c:v>16.481630530734826</c:v>
                </c:pt>
                <c:pt idx="17">
                  <c:v>17.35675756795624</c:v>
                </c:pt>
                <c:pt idx="18">
                  <c:v>18.289586086069814</c:v>
                </c:pt>
                <c:pt idx="19">
                  <c:v>19.221159007248495</c:v>
                </c:pt>
                <c:pt idx="20">
                  <c:v>20.085169331102488</c:v>
                </c:pt>
                <c:pt idx="21">
                  <c:v>20.803811699522694</c:v>
                </c:pt>
                <c:pt idx="22">
                  <c:v>21.808803374353552</c:v>
                </c:pt>
                <c:pt idx="23">
                  <c:v>22.829657189156762</c:v>
                </c:pt>
                <c:pt idx="24">
                  <c:v>22.592877519241533</c:v>
                </c:pt>
                <c:pt idx="25">
                  <c:v>23.237761662300347</c:v>
                </c:pt>
                <c:pt idx="26">
                  <c:v>23.412939895934912</c:v>
                </c:pt>
                <c:pt idx="27">
                  <c:v>23.681905347530126</c:v>
                </c:pt>
                <c:pt idx="28">
                  <c:v>24.512245772307256</c:v>
                </c:pt>
                <c:pt idx="29">
                  <c:v>23.930741312098643</c:v>
                </c:pt>
                <c:pt idx="30">
                  <c:v>24.294174848901935</c:v>
                </c:pt>
                <c:pt idx="31">
                  <c:v>24.912841495876346</c:v>
                </c:pt>
                <c:pt idx="32">
                  <c:v>24.75804061302324</c:v>
                </c:pt>
                <c:pt idx="33">
                  <c:v>24.752822597070548</c:v>
                </c:pt>
                <c:pt idx="34">
                  <c:v>25.943270206245071</c:v>
                </c:pt>
                <c:pt idx="35">
                  <c:v>22.886899081385593</c:v>
                </c:pt>
                <c:pt idx="36">
                  <c:v>25.384393464106296</c:v>
                </c:pt>
                <c:pt idx="37">
                  <c:v>26.220597354330966</c:v>
                </c:pt>
                <c:pt idx="38">
                  <c:v>24.080047425978815</c:v>
                </c:pt>
                <c:pt idx="39">
                  <c:v>26.264960773487179</c:v>
                </c:pt>
                <c:pt idx="40">
                  <c:v>25.195247468622529</c:v>
                </c:pt>
                <c:pt idx="41">
                  <c:v>22.209699476955645</c:v>
                </c:pt>
                <c:pt idx="42">
                  <c:v>25.063279460119901</c:v>
                </c:pt>
                <c:pt idx="43">
                  <c:v>26.224469371498632</c:v>
                </c:pt>
                <c:pt idx="44">
                  <c:v>22.539045627041659</c:v>
                </c:pt>
                <c:pt idx="45">
                  <c:v>24.364570012026693</c:v>
                </c:pt>
                <c:pt idx="46">
                  <c:v>24.771149768685454</c:v>
                </c:pt>
                <c:pt idx="47">
                  <c:v>20.263571157637937</c:v>
                </c:pt>
                <c:pt idx="48">
                  <c:v>24.800540010875931</c:v>
                </c:pt>
                <c:pt idx="49">
                  <c:v>27.030242075509349</c:v>
                </c:pt>
                <c:pt idx="50">
                  <c:v>22.479585261433208</c:v>
                </c:pt>
                <c:pt idx="51">
                  <c:v>24.955600457520436</c:v>
                </c:pt>
                <c:pt idx="52">
                  <c:v>26.557541178891434</c:v>
                </c:pt>
                <c:pt idx="53">
                  <c:v>21.809066255860262</c:v>
                </c:pt>
                <c:pt idx="54">
                  <c:v>25.300020900682728</c:v>
                </c:pt>
                <c:pt idx="55">
                  <c:v>28.268315762343541</c:v>
                </c:pt>
                <c:pt idx="56">
                  <c:v>22.813090791369675</c:v>
                </c:pt>
                <c:pt idx="57">
                  <c:v>27.709212037059221</c:v>
                </c:pt>
                <c:pt idx="58">
                  <c:v>26.548901793079729</c:v>
                </c:pt>
                <c:pt idx="59">
                  <c:v>22.43343922397683</c:v>
                </c:pt>
                <c:pt idx="60">
                  <c:v>26.151250584575084</c:v>
                </c:pt>
                <c:pt idx="61">
                  <c:v>26.706428757477656</c:v>
                </c:pt>
                <c:pt idx="62">
                  <c:v>25.690671359472045</c:v>
                </c:pt>
                <c:pt idx="63">
                  <c:v>25.155843217822358</c:v>
                </c:pt>
                <c:pt idx="64">
                  <c:v>25.657640982514895</c:v>
                </c:pt>
                <c:pt idx="65">
                  <c:v>25.150918850192621</c:v>
                </c:pt>
                <c:pt idx="66">
                  <c:v>23.43336468990103</c:v>
                </c:pt>
                <c:pt idx="67">
                  <c:v>25.282318101507961</c:v>
                </c:pt>
                <c:pt idx="68">
                  <c:v>22.335801428324967</c:v>
                </c:pt>
                <c:pt idx="69">
                  <c:v>24.52805090301236</c:v>
                </c:pt>
                <c:pt idx="70">
                  <c:v>24.902814690939234</c:v>
                </c:pt>
                <c:pt idx="71">
                  <c:v>24.02039618900718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8C8F-49A0-A437-E5CB2DF3E2DE}"/>
            </c:ext>
          </c:extLst>
        </c:ser>
        <c:ser>
          <c:idx val="5"/>
          <c:order val="5"/>
          <c:tx>
            <c:strRef>
              <c:f>'speed-up'!$O$6</c:f>
              <c:strCache>
                <c:ptCount val="1"/>
                <c:pt idx="0">
                  <c:v>size 10,000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trendline>
            <c:name>size 10,000</c:name>
            <c:spPr>
              <a:ln w="19050" cap="rnd">
                <a:solidFill>
                  <a:schemeClr val="accent6"/>
                </a:solidFill>
                <a:prstDash val="solid"/>
              </a:ln>
              <a:effectLst/>
            </c:spPr>
            <c:trendlineType val="movingAvg"/>
            <c:period val="4"/>
            <c:dispRSqr val="0"/>
            <c:dispEq val="0"/>
          </c:trendline>
          <c:val>
            <c:numRef>
              <c:f>'speed-up'!$O$7:$O$78</c:f>
              <c:numCache>
                <c:formatCode>#,##0.00</c:formatCode>
                <c:ptCount val="72"/>
                <c:pt idx="0" formatCode="General">
                  <c:v>1</c:v>
                </c:pt>
                <c:pt idx="1">
                  <c:v>2.004456152442136</c:v>
                </c:pt>
                <c:pt idx="2">
                  <c:v>2.9927231617106091</c:v>
                </c:pt>
                <c:pt idx="3">
                  <c:v>3.9714105087467408</c:v>
                </c:pt>
                <c:pt idx="4">
                  <c:v>4.944488827945615</c:v>
                </c:pt>
                <c:pt idx="5">
                  <c:v>5.9544259487185816</c:v>
                </c:pt>
                <c:pt idx="6">
                  <c:v>6.9205429085802468</c:v>
                </c:pt>
                <c:pt idx="7">
                  <c:v>7.8692142786753827</c:v>
                </c:pt>
                <c:pt idx="8">
                  <c:v>8.8101397376793749</c:v>
                </c:pt>
                <c:pt idx="9">
                  <c:v>9.7827858028853871</c:v>
                </c:pt>
                <c:pt idx="10">
                  <c:v>10.730566862464965</c:v>
                </c:pt>
                <c:pt idx="11">
                  <c:v>11.595091274150208</c:v>
                </c:pt>
                <c:pt idx="12">
                  <c:v>12.469770450804562</c:v>
                </c:pt>
                <c:pt idx="13">
                  <c:v>13.459614477337782</c:v>
                </c:pt>
                <c:pt idx="14">
                  <c:v>14.365878011435733</c:v>
                </c:pt>
                <c:pt idx="15">
                  <c:v>15.254914280307974</c:v>
                </c:pt>
                <c:pt idx="16">
                  <c:v>16.138507007262721</c:v>
                </c:pt>
                <c:pt idx="17">
                  <c:v>17.025443719034804</c:v>
                </c:pt>
                <c:pt idx="18">
                  <c:v>17.867042133522283</c:v>
                </c:pt>
                <c:pt idx="19">
                  <c:v>18.795893102853302</c:v>
                </c:pt>
                <c:pt idx="20">
                  <c:v>19.58885441890278</c:v>
                </c:pt>
                <c:pt idx="21">
                  <c:v>20.291908953392362</c:v>
                </c:pt>
                <c:pt idx="22">
                  <c:v>21.308153655321071</c:v>
                </c:pt>
                <c:pt idx="23">
                  <c:v>21.43965350750538</c:v>
                </c:pt>
                <c:pt idx="24">
                  <c:v>21.714481001474955</c:v>
                </c:pt>
                <c:pt idx="25">
                  <c:v>21.741349909559414</c:v>
                </c:pt>
                <c:pt idx="26">
                  <c:v>22.346761970725062</c:v>
                </c:pt>
                <c:pt idx="27">
                  <c:v>21.898150399872392</c:v>
                </c:pt>
                <c:pt idx="28">
                  <c:v>22.312532469373373</c:v>
                </c:pt>
                <c:pt idx="29">
                  <c:v>22.200280430197161</c:v>
                </c:pt>
                <c:pt idx="30">
                  <c:v>22.283943123652811</c:v>
                </c:pt>
                <c:pt idx="31">
                  <c:v>22.615360139945416</c:v>
                </c:pt>
                <c:pt idx="32">
                  <c:v>21.535204924712179</c:v>
                </c:pt>
                <c:pt idx="33">
                  <c:v>23.026477140195329</c:v>
                </c:pt>
                <c:pt idx="34">
                  <c:v>24.144754512368252</c:v>
                </c:pt>
                <c:pt idx="35">
                  <c:v>18.772299188406123</c:v>
                </c:pt>
                <c:pt idx="36">
                  <c:v>22.510089778297878</c:v>
                </c:pt>
                <c:pt idx="37">
                  <c:v>22.776460507565584</c:v>
                </c:pt>
                <c:pt idx="38">
                  <c:v>21.352959680278936</c:v>
                </c:pt>
                <c:pt idx="39">
                  <c:v>23.475665282460248</c:v>
                </c:pt>
                <c:pt idx="40">
                  <c:v>18.722023643882302</c:v>
                </c:pt>
                <c:pt idx="41">
                  <c:v>14.802323789487556</c:v>
                </c:pt>
                <c:pt idx="42">
                  <c:v>23.553053953707551</c:v>
                </c:pt>
                <c:pt idx="43">
                  <c:v>23.541248558430606</c:v>
                </c:pt>
                <c:pt idx="44">
                  <c:v>16.144600836936196</c:v>
                </c:pt>
                <c:pt idx="45">
                  <c:v>18.865498786379565</c:v>
                </c:pt>
                <c:pt idx="46">
                  <c:v>22.759671280506186</c:v>
                </c:pt>
                <c:pt idx="47">
                  <c:v>16.118811929346176</c:v>
                </c:pt>
                <c:pt idx="48">
                  <c:v>21.613482846015913</c:v>
                </c:pt>
                <c:pt idx="49">
                  <c:v>16.85316007648882</c:v>
                </c:pt>
                <c:pt idx="50">
                  <c:v>18.988719358625879</c:v>
                </c:pt>
                <c:pt idx="51">
                  <c:v>22.573699849194679</c:v>
                </c:pt>
                <c:pt idx="52">
                  <c:v>19.953194380685421</c:v>
                </c:pt>
                <c:pt idx="53">
                  <c:v>19.760891571787788</c:v>
                </c:pt>
                <c:pt idx="54">
                  <c:v>16.420854204782483</c:v>
                </c:pt>
                <c:pt idx="55">
                  <c:v>21.005985390458374</c:v>
                </c:pt>
                <c:pt idx="56">
                  <c:v>15.717780265191285</c:v>
                </c:pt>
                <c:pt idx="57">
                  <c:v>18.070782509787627</c:v>
                </c:pt>
                <c:pt idx="58">
                  <c:v>17.919573155529189</c:v>
                </c:pt>
                <c:pt idx="59">
                  <c:v>15.090387278666325</c:v>
                </c:pt>
                <c:pt idx="60">
                  <c:v>18.606147614203287</c:v>
                </c:pt>
                <c:pt idx="61">
                  <c:v>18.690911145005202</c:v>
                </c:pt>
                <c:pt idx="62">
                  <c:v>15.177739426641047</c:v>
                </c:pt>
                <c:pt idx="63">
                  <c:v>17.875627075676096</c:v>
                </c:pt>
                <c:pt idx="64">
                  <c:v>16.399310462230691</c:v>
                </c:pt>
                <c:pt idx="65">
                  <c:v>16.30276510968433</c:v>
                </c:pt>
                <c:pt idx="66">
                  <c:v>18.170170387460953</c:v>
                </c:pt>
                <c:pt idx="67">
                  <c:v>16.941625021055721</c:v>
                </c:pt>
                <c:pt idx="68">
                  <c:v>13.251598235142183</c:v>
                </c:pt>
                <c:pt idx="69">
                  <c:v>16.987196942905459</c:v>
                </c:pt>
                <c:pt idx="70">
                  <c:v>16.168771006468084</c:v>
                </c:pt>
                <c:pt idx="71">
                  <c:v>13.618105924365912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C8F-49A0-A437-E5CB2DF3E2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9737023"/>
        <c:axId val="1669737503"/>
        <c:extLst/>
      </c:lineChart>
      <c:catAx>
        <c:axId val="1669737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it-IT"/>
                  <a:t>Number of MPI tasks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it-IT"/>
            </a:p>
          </c:txPr>
        </c:title>
        <c:numFmt formatCode="#,##0" sourceLinked="0"/>
        <c:majorTickMark val="in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it-IT"/>
          </a:p>
        </c:txPr>
        <c:crossAx val="1669737503"/>
        <c:crosses val="autoZero"/>
        <c:auto val="1"/>
        <c:lblAlgn val="ctr"/>
        <c:lblOffset val="100"/>
        <c:tickLblSkip val="6"/>
        <c:tickMarkSkip val="6"/>
        <c:noMultiLvlLbl val="0"/>
      </c:catAx>
      <c:valAx>
        <c:axId val="1669737503"/>
        <c:scaling>
          <c:orientation val="minMax"/>
          <c:max val="72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it-IT"/>
                  <a:t>Speed 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it-IT"/>
            </a:p>
          </c:txPr>
        </c:title>
        <c:numFmt formatCode="#,##0" sourceLinked="0"/>
        <c:majorTickMark val="in"/>
        <c:minorTickMark val="none"/>
        <c:tickLblPos val="nextTo"/>
        <c:spPr>
          <a:noFill/>
          <a:ln w="2222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it-IT"/>
          </a:p>
        </c:txPr>
        <c:crossAx val="1669737023"/>
        <c:crosses val="autoZero"/>
        <c:crossBetween val="midCat"/>
        <c:majorUnit val="6"/>
      </c:valAx>
      <c:spPr>
        <a:noFill/>
        <a:ln>
          <a:noFill/>
        </a:ln>
        <a:effectLst/>
      </c:spPr>
    </c:plotArea>
    <c:legend>
      <c:legendPos val="l"/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41120659722222225"/>
          <c:y val="9.0308854166666661E-2"/>
          <c:w val="0.19931944444444444"/>
          <c:h val="0.27808888888888889"/>
        </c:manualLayout>
      </c:layout>
      <c:overlay val="1"/>
      <c:spPr>
        <a:solidFill>
          <a:schemeClr val="bg1"/>
        </a:solidFill>
        <a:ln w="22225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 baseline="0">
          <a:latin typeface="Palatino Linotype" panose="02040502050505030304" pitchFamily="18" charset="0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r>
              <a:rPr lang="it-IT"/>
              <a:t>THIN: Strong MPI speed up - 1 socket - up to 12 cores</a:t>
            </a:r>
          </a:p>
        </c:rich>
      </c:tx>
      <c:layout>
        <c:manualLayout>
          <c:xMode val="edge"/>
          <c:yMode val="edge"/>
          <c:x val="0.34206302083333334"/>
          <c:y val="3.9687500000000001E-2"/>
        </c:manualLayout>
      </c:layout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'speed-up'!$J$6</c:f>
              <c:strCache>
                <c:ptCount val="1"/>
                <c:pt idx="0">
                  <c:v>Ideal = 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'speed-up'!$J$7:$J$18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8B-4AE7-9561-45E711A814F7}"/>
            </c:ext>
          </c:extLst>
        </c:ser>
        <c:ser>
          <c:idx val="1"/>
          <c:order val="1"/>
          <c:tx>
            <c:strRef>
              <c:f>'speed-up'!$K$6</c:f>
              <c:strCache>
                <c:ptCount val="1"/>
                <c:pt idx="0">
                  <c:v>size 30,000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'speed-up'!$K$7:$K$18</c:f>
              <c:numCache>
                <c:formatCode>#,##0.00</c:formatCode>
                <c:ptCount val="12"/>
                <c:pt idx="0" formatCode="General">
                  <c:v>1</c:v>
                </c:pt>
                <c:pt idx="1">
                  <c:v>2.0196838518138689</c:v>
                </c:pt>
                <c:pt idx="2">
                  <c:v>3.0343175489250149</c:v>
                </c:pt>
                <c:pt idx="3">
                  <c:v>4.0384871713096686</c:v>
                </c:pt>
                <c:pt idx="4">
                  <c:v>5.0467954828726862</c:v>
                </c:pt>
                <c:pt idx="5">
                  <c:v>6.0565828990725015</c:v>
                </c:pt>
                <c:pt idx="6">
                  <c:v>7.0551517549238536</c:v>
                </c:pt>
                <c:pt idx="7">
                  <c:v>8.0372059950802957</c:v>
                </c:pt>
                <c:pt idx="8">
                  <c:v>9.0244096687020274</c:v>
                </c:pt>
                <c:pt idx="9">
                  <c:v>10.039843912995126</c:v>
                </c:pt>
                <c:pt idx="10">
                  <c:v>11.002025941503103</c:v>
                </c:pt>
                <c:pt idx="11">
                  <c:v>12.02117571152958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7A8B-4AE7-9561-45E711A814F7}"/>
            </c:ext>
          </c:extLst>
        </c:ser>
        <c:ser>
          <c:idx val="2"/>
          <c:order val="2"/>
          <c:tx>
            <c:strRef>
              <c:f>'speed-up'!$L$6</c:f>
              <c:strCache>
                <c:ptCount val="1"/>
                <c:pt idx="0">
                  <c:v>size 25,000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'speed-up'!$L$7:$L$18</c:f>
              <c:numCache>
                <c:formatCode>#,##0.00</c:formatCode>
                <c:ptCount val="12"/>
                <c:pt idx="0" formatCode="General">
                  <c:v>1</c:v>
                </c:pt>
                <c:pt idx="1">
                  <c:v>2.0158476510196359</c:v>
                </c:pt>
                <c:pt idx="2">
                  <c:v>3.0219807795919844</c:v>
                </c:pt>
                <c:pt idx="3">
                  <c:v>4.0305541188306986</c:v>
                </c:pt>
                <c:pt idx="4">
                  <c:v>5.0323305384417099</c:v>
                </c:pt>
                <c:pt idx="5">
                  <c:v>6.0181080702448853</c:v>
                </c:pt>
                <c:pt idx="6">
                  <c:v>7.015527423975092</c:v>
                </c:pt>
                <c:pt idx="7">
                  <c:v>8.0122102465631659</c:v>
                </c:pt>
                <c:pt idx="8">
                  <c:v>8.9814121148352974</c:v>
                </c:pt>
                <c:pt idx="9">
                  <c:v>9.9655476968730543</c:v>
                </c:pt>
                <c:pt idx="10">
                  <c:v>10.917639801831513</c:v>
                </c:pt>
                <c:pt idx="11">
                  <c:v>11.919906164972915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8B-4AE7-9561-45E711A814F7}"/>
            </c:ext>
          </c:extLst>
        </c:ser>
        <c:ser>
          <c:idx val="7"/>
          <c:order val="3"/>
          <c:tx>
            <c:strRef>
              <c:f>'speed-up'!$M$6</c:f>
              <c:strCache>
                <c:ptCount val="1"/>
                <c:pt idx="0">
                  <c:v>size 20,000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'speed-up'!$M$7:$M$18</c:f>
              <c:numCache>
                <c:formatCode>#,##0.00</c:formatCode>
                <c:ptCount val="12"/>
                <c:pt idx="0" formatCode="General">
                  <c:v>1</c:v>
                </c:pt>
                <c:pt idx="1">
                  <c:v>2.0087064679871691</c:v>
                </c:pt>
                <c:pt idx="2">
                  <c:v>3.0125272119357067</c:v>
                </c:pt>
                <c:pt idx="3">
                  <c:v>4.0038731550407496</c:v>
                </c:pt>
                <c:pt idx="4">
                  <c:v>5.0020860538226302</c:v>
                </c:pt>
                <c:pt idx="5">
                  <c:v>5.9932191617240909</c:v>
                </c:pt>
                <c:pt idx="6">
                  <c:v>6.980640083229197</c:v>
                </c:pt>
                <c:pt idx="7">
                  <c:v>7.9656110252291557</c:v>
                </c:pt>
                <c:pt idx="8">
                  <c:v>8.9417475177386905</c:v>
                </c:pt>
                <c:pt idx="9">
                  <c:v>9.9022829163467598</c:v>
                </c:pt>
                <c:pt idx="10">
                  <c:v>10.86346429458974</c:v>
                </c:pt>
                <c:pt idx="11">
                  <c:v>11.845387315708869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7A8B-4AE7-9561-45E711A814F7}"/>
            </c:ext>
          </c:extLst>
        </c:ser>
        <c:ser>
          <c:idx val="8"/>
          <c:order val="4"/>
          <c:tx>
            <c:strRef>
              <c:f>'speed-up'!$N$6</c:f>
              <c:strCache>
                <c:ptCount val="1"/>
                <c:pt idx="0">
                  <c:v>size 15,000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'speed-up'!$N$7:$N$18</c:f>
              <c:numCache>
                <c:formatCode>#,##0.00</c:formatCode>
                <c:ptCount val="12"/>
                <c:pt idx="0" formatCode="General">
                  <c:v>1</c:v>
                </c:pt>
                <c:pt idx="1">
                  <c:v>2.0086293593094884</c:v>
                </c:pt>
                <c:pt idx="2">
                  <c:v>3.0062207611049692</c:v>
                </c:pt>
                <c:pt idx="3">
                  <c:v>4.0004276080159702</c:v>
                </c:pt>
                <c:pt idx="4">
                  <c:v>4.9881964777140615</c:v>
                </c:pt>
                <c:pt idx="5">
                  <c:v>5.9715716199915914</c:v>
                </c:pt>
                <c:pt idx="6">
                  <c:v>6.9331176877588616</c:v>
                </c:pt>
                <c:pt idx="7">
                  <c:v>7.9096087898600835</c:v>
                </c:pt>
                <c:pt idx="8">
                  <c:v>8.8829405019688252</c:v>
                </c:pt>
                <c:pt idx="9">
                  <c:v>9.8425432143688862</c:v>
                </c:pt>
                <c:pt idx="10">
                  <c:v>10.79499599597403</c:v>
                </c:pt>
                <c:pt idx="11">
                  <c:v>11.751210507043098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7A8B-4AE7-9561-45E711A814F7}"/>
            </c:ext>
          </c:extLst>
        </c:ser>
        <c:ser>
          <c:idx val="5"/>
          <c:order val="5"/>
          <c:tx>
            <c:strRef>
              <c:f>'speed-up'!$O$6</c:f>
              <c:strCache>
                <c:ptCount val="1"/>
                <c:pt idx="0">
                  <c:v>size 10,000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'speed-up'!$O$7:$O$18</c:f>
              <c:numCache>
                <c:formatCode>#,##0.00</c:formatCode>
                <c:ptCount val="12"/>
                <c:pt idx="0" formatCode="General">
                  <c:v>1</c:v>
                </c:pt>
                <c:pt idx="1">
                  <c:v>2.004456152442136</c:v>
                </c:pt>
                <c:pt idx="2">
                  <c:v>2.9927231617106091</c:v>
                </c:pt>
                <c:pt idx="3">
                  <c:v>3.9714105087467408</c:v>
                </c:pt>
                <c:pt idx="4">
                  <c:v>4.944488827945615</c:v>
                </c:pt>
                <c:pt idx="5">
                  <c:v>5.9544259487185816</c:v>
                </c:pt>
                <c:pt idx="6">
                  <c:v>6.9205429085802468</c:v>
                </c:pt>
                <c:pt idx="7">
                  <c:v>7.8692142786753827</c:v>
                </c:pt>
                <c:pt idx="8">
                  <c:v>8.8101397376793749</c:v>
                </c:pt>
                <c:pt idx="9">
                  <c:v>9.7827858028853871</c:v>
                </c:pt>
                <c:pt idx="10">
                  <c:v>10.730566862464965</c:v>
                </c:pt>
                <c:pt idx="11">
                  <c:v>11.595091274150208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A8B-4AE7-9561-45E711A814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9737023"/>
        <c:axId val="1669737503"/>
        <c:extLst/>
      </c:lineChart>
      <c:catAx>
        <c:axId val="1669737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it-IT"/>
                  <a:t>Number of MPI tasks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it-IT"/>
            </a:p>
          </c:txPr>
        </c:title>
        <c:numFmt formatCode="#,##0" sourceLinked="0"/>
        <c:majorTickMark val="in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it-IT"/>
          </a:p>
        </c:txPr>
        <c:crossAx val="1669737503"/>
        <c:crosses val="autoZero"/>
        <c:auto val="1"/>
        <c:lblAlgn val="ctr"/>
        <c:lblOffset val="100"/>
        <c:tickMarkSkip val="1"/>
        <c:noMultiLvlLbl val="0"/>
      </c:catAx>
      <c:valAx>
        <c:axId val="1669737503"/>
        <c:scaling>
          <c:orientation val="minMax"/>
          <c:max val="12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it-IT"/>
                  <a:t>Speed 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it-IT"/>
            </a:p>
          </c:txPr>
        </c:title>
        <c:numFmt formatCode="#,##0" sourceLinked="0"/>
        <c:majorTickMark val="in"/>
        <c:minorTickMark val="none"/>
        <c:tickLblPos val="nextTo"/>
        <c:spPr>
          <a:noFill/>
          <a:ln w="2222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it-IT"/>
          </a:p>
        </c:txPr>
        <c:crossAx val="1669737023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41120659722222225"/>
          <c:y val="9.0308854166666661E-2"/>
          <c:w val="0.19931944444444444"/>
          <c:h val="0.27808888888888889"/>
        </c:manualLayout>
      </c:layout>
      <c:overlay val="1"/>
      <c:spPr>
        <a:solidFill>
          <a:schemeClr val="bg1"/>
        </a:solidFill>
        <a:ln w="22225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 baseline="0">
          <a:latin typeface="Palatino Linotype" panose="02040502050505030304" pitchFamily="18" charset="0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r>
              <a:rPr lang="it-IT"/>
              <a:t>Strong MPI speed up</a:t>
            </a:r>
          </a:p>
        </c:rich>
      </c:tx>
      <c:layout>
        <c:manualLayout>
          <c:xMode val="edge"/>
          <c:yMode val="edge"/>
          <c:x val="0.43246232638888887"/>
          <c:y val="3.8585069444444446E-2"/>
        </c:manualLayout>
      </c:layout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'speed-up'!$J$6</c:f>
              <c:strCache>
                <c:ptCount val="1"/>
                <c:pt idx="0">
                  <c:v>Ideal = 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'speed-up'!$J$7:$J$78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78-4494-93FC-2305169D088B}"/>
            </c:ext>
          </c:extLst>
        </c:ser>
        <c:ser>
          <c:idx val="1"/>
          <c:order val="1"/>
          <c:tx>
            <c:strRef>
              <c:f>'speed-up'!$K$6</c:f>
              <c:strCache>
                <c:ptCount val="1"/>
                <c:pt idx="0">
                  <c:v>size 30,000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'speed-up'!$K$7:$K$78</c:f>
              <c:numCache>
                <c:formatCode>#,##0.00</c:formatCode>
                <c:ptCount val="72"/>
                <c:pt idx="0" formatCode="General">
                  <c:v>1</c:v>
                </c:pt>
                <c:pt idx="1">
                  <c:v>2.0196838518138689</c:v>
                </c:pt>
                <c:pt idx="2">
                  <c:v>3.0343175489250149</c:v>
                </c:pt>
                <c:pt idx="3">
                  <c:v>4.0384871713096686</c:v>
                </c:pt>
                <c:pt idx="4">
                  <c:v>5.0467954828726862</c:v>
                </c:pt>
                <c:pt idx="5">
                  <c:v>6.0565828990725015</c:v>
                </c:pt>
                <c:pt idx="6">
                  <c:v>7.0551517549238536</c:v>
                </c:pt>
                <c:pt idx="7">
                  <c:v>8.0372059950802957</c:v>
                </c:pt>
                <c:pt idx="8">
                  <c:v>9.0244096687020274</c:v>
                </c:pt>
                <c:pt idx="9">
                  <c:v>10.039843912995126</c:v>
                </c:pt>
                <c:pt idx="10">
                  <c:v>11.002025941503103</c:v>
                </c:pt>
                <c:pt idx="11">
                  <c:v>12.02117571152958</c:v>
                </c:pt>
                <c:pt idx="12">
                  <c:v>12.951980615967853</c:v>
                </c:pt>
                <c:pt idx="13">
                  <c:v>13.875620512170462</c:v>
                </c:pt>
                <c:pt idx="14">
                  <c:v>14.875212346779332</c:v>
                </c:pt>
                <c:pt idx="15">
                  <c:v>15.843089988566096</c:v>
                </c:pt>
                <c:pt idx="16">
                  <c:v>16.84407639288019</c:v>
                </c:pt>
                <c:pt idx="17">
                  <c:v>17.749403829084702</c:v>
                </c:pt>
                <c:pt idx="18">
                  <c:v>18.765330947648575</c:v>
                </c:pt>
                <c:pt idx="19">
                  <c:v>19.632214641412823</c:v>
                </c:pt>
                <c:pt idx="20">
                  <c:v>20.388577742245786</c:v>
                </c:pt>
                <c:pt idx="21">
                  <c:v>21.488735424582266</c:v>
                </c:pt>
                <c:pt idx="22">
                  <c:v>22.534316865255612</c:v>
                </c:pt>
                <c:pt idx="23">
                  <c:v>23.39897602084136</c:v>
                </c:pt>
                <c:pt idx="24">
                  <c:v>23.528667105997542</c:v>
                </c:pt>
                <c:pt idx="25">
                  <c:v>21.850920709705722</c:v>
                </c:pt>
                <c:pt idx="26">
                  <c:v>24.91332901829059</c:v>
                </c:pt>
                <c:pt idx="27">
                  <c:v>25.286571714896827</c:v>
                </c:pt>
                <c:pt idx="28">
                  <c:v>24.975672719647044</c:v>
                </c:pt>
                <c:pt idx="29">
                  <c:v>25.830704138107855</c:v>
                </c:pt>
                <c:pt idx="30">
                  <c:v>25.548807341180577</c:v>
                </c:pt>
                <c:pt idx="31">
                  <c:v>25.876459947038676</c:v>
                </c:pt>
                <c:pt idx="32">
                  <c:v>25.60893001188272</c:v>
                </c:pt>
                <c:pt idx="33">
                  <c:v>25.292890420159036</c:v>
                </c:pt>
                <c:pt idx="34">
                  <c:v>29.605808484294965</c:v>
                </c:pt>
                <c:pt idx="35">
                  <c:v>27.091945312853749</c:v>
                </c:pt>
                <c:pt idx="36">
                  <c:v>26.863931242715033</c:v>
                </c:pt>
                <c:pt idx="37">
                  <c:v>30.879123992366726</c:v>
                </c:pt>
                <c:pt idx="38">
                  <c:v>29.002484730737063</c:v>
                </c:pt>
                <c:pt idx="39">
                  <c:v>25.966260635690873</c:v>
                </c:pt>
                <c:pt idx="40">
                  <c:v>29.550622911149869</c:v>
                </c:pt>
                <c:pt idx="41">
                  <c:v>29.65742081219075</c:v>
                </c:pt>
                <c:pt idx="42">
                  <c:v>33.982297533760267</c:v>
                </c:pt>
                <c:pt idx="43">
                  <c:v>31.366072904366955</c:v>
                </c:pt>
                <c:pt idx="44">
                  <c:v>30.129396062229368</c:v>
                </c:pt>
                <c:pt idx="45">
                  <c:v>31.066588140498677</c:v>
                </c:pt>
                <c:pt idx="46">
                  <c:v>35.49328208585996</c:v>
                </c:pt>
                <c:pt idx="47">
                  <c:v>30.815599367136556</c:v>
                </c:pt>
                <c:pt idx="48">
                  <c:v>32.129827395993722</c:v>
                </c:pt>
                <c:pt idx="49">
                  <c:v>31.321943643498834</c:v>
                </c:pt>
                <c:pt idx="50">
                  <c:v>32.013783304444409</c:v>
                </c:pt>
                <c:pt idx="51">
                  <c:v>32.445794129778953</c:v>
                </c:pt>
                <c:pt idx="52">
                  <c:v>32.149431157759857</c:v>
                </c:pt>
                <c:pt idx="53">
                  <c:v>33.391567317361826</c:v>
                </c:pt>
                <c:pt idx="54">
                  <c:v>34.281145727655321</c:v>
                </c:pt>
                <c:pt idx="55">
                  <c:v>35.695294972981017</c:v>
                </c:pt>
                <c:pt idx="56">
                  <c:v>35.954577477407888</c:v>
                </c:pt>
                <c:pt idx="57">
                  <c:v>40.213275416605114</c:v>
                </c:pt>
                <c:pt idx="58">
                  <c:v>40.557822726683341</c:v>
                </c:pt>
                <c:pt idx="59">
                  <c:v>36.610163967662174</c:v>
                </c:pt>
                <c:pt idx="60">
                  <c:v>43.716802386375598</c:v>
                </c:pt>
                <c:pt idx="61">
                  <c:v>41.773168252241433</c:v>
                </c:pt>
                <c:pt idx="62">
                  <c:v>39.398693453102368</c:v>
                </c:pt>
                <c:pt idx="63">
                  <c:v>44.495347131099699</c:v>
                </c:pt>
                <c:pt idx="64">
                  <c:v>43.782310846606514</c:v>
                </c:pt>
                <c:pt idx="65">
                  <c:v>38.67521639999341</c:v>
                </c:pt>
                <c:pt idx="66">
                  <c:v>40.431174580788479</c:v>
                </c:pt>
                <c:pt idx="67">
                  <c:v>40.286588028381367</c:v>
                </c:pt>
                <c:pt idx="68">
                  <c:v>39.264963842059899</c:v>
                </c:pt>
                <c:pt idx="69">
                  <c:v>39.201127515608633</c:v>
                </c:pt>
                <c:pt idx="70">
                  <c:v>40.430667675601875</c:v>
                </c:pt>
                <c:pt idx="71">
                  <c:v>40.377662855788635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6F78-4494-93FC-2305169D088B}"/>
            </c:ext>
          </c:extLst>
        </c:ser>
        <c:ser>
          <c:idx val="2"/>
          <c:order val="2"/>
          <c:tx>
            <c:strRef>
              <c:f>'speed-up'!$L$6</c:f>
              <c:strCache>
                <c:ptCount val="1"/>
                <c:pt idx="0">
                  <c:v>size 25,000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'speed-up'!$L$7:$L$78</c:f>
              <c:numCache>
                <c:formatCode>#,##0.00</c:formatCode>
                <c:ptCount val="72"/>
                <c:pt idx="0" formatCode="General">
                  <c:v>1</c:v>
                </c:pt>
                <c:pt idx="1">
                  <c:v>2.0158476510196359</c:v>
                </c:pt>
                <c:pt idx="2">
                  <c:v>3.0219807795919844</c:v>
                </c:pt>
                <c:pt idx="3">
                  <c:v>4.0305541188306986</c:v>
                </c:pt>
                <c:pt idx="4">
                  <c:v>5.0323305384417099</c:v>
                </c:pt>
                <c:pt idx="5">
                  <c:v>6.0181080702448853</c:v>
                </c:pt>
                <c:pt idx="6">
                  <c:v>7.015527423975092</c:v>
                </c:pt>
                <c:pt idx="7">
                  <c:v>8.0122102465631659</c:v>
                </c:pt>
                <c:pt idx="8">
                  <c:v>8.9814121148352974</c:v>
                </c:pt>
                <c:pt idx="9">
                  <c:v>9.9655476968730543</c:v>
                </c:pt>
                <c:pt idx="10">
                  <c:v>10.917639801831513</c:v>
                </c:pt>
                <c:pt idx="11">
                  <c:v>11.919906164972915</c:v>
                </c:pt>
                <c:pt idx="12">
                  <c:v>12.892728357815365</c:v>
                </c:pt>
                <c:pt idx="13">
                  <c:v>13.832308417046173</c:v>
                </c:pt>
                <c:pt idx="14">
                  <c:v>14.805891162989084</c:v>
                </c:pt>
                <c:pt idx="15">
                  <c:v>15.757548042248649</c:v>
                </c:pt>
                <c:pt idx="16">
                  <c:v>16.719975688984931</c:v>
                </c:pt>
                <c:pt idx="17">
                  <c:v>17.665996532966108</c:v>
                </c:pt>
                <c:pt idx="18">
                  <c:v>18.638008686399385</c:v>
                </c:pt>
                <c:pt idx="19">
                  <c:v>19.583342813443426</c:v>
                </c:pt>
                <c:pt idx="20">
                  <c:v>20.517291465220964</c:v>
                </c:pt>
                <c:pt idx="21">
                  <c:v>21.477557214259093</c:v>
                </c:pt>
                <c:pt idx="22">
                  <c:v>22.427344344925412</c:v>
                </c:pt>
                <c:pt idx="23">
                  <c:v>23.246572781481159</c:v>
                </c:pt>
                <c:pt idx="24">
                  <c:v>23.347593161201456</c:v>
                </c:pt>
                <c:pt idx="25">
                  <c:v>24.052934558670263</c:v>
                </c:pt>
                <c:pt idx="26">
                  <c:v>24.708811563095317</c:v>
                </c:pt>
                <c:pt idx="27">
                  <c:v>25.005516069505546</c:v>
                </c:pt>
                <c:pt idx="28">
                  <c:v>25.313159323840889</c:v>
                </c:pt>
                <c:pt idx="29">
                  <c:v>25.232214272408392</c:v>
                </c:pt>
                <c:pt idx="30">
                  <c:v>25.758086695878418</c:v>
                </c:pt>
                <c:pt idx="31">
                  <c:v>23.529629508543614</c:v>
                </c:pt>
                <c:pt idx="32">
                  <c:v>26.278959536139922</c:v>
                </c:pt>
                <c:pt idx="33">
                  <c:v>23.852716538651944</c:v>
                </c:pt>
                <c:pt idx="34">
                  <c:v>24.371673359341511</c:v>
                </c:pt>
                <c:pt idx="35">
                  <c:v>25.081297624640605</c:v>
                </c:pt>
                <c:pt idx="36">
                  <c:v>25.429342892435368</c:v>
                </c:pt>
                <c:pt idx="37">
                  <c:v>25.214812850390111</c:v>
                </c:pt>
                <c:pt idx="38">
                  <c:v>26.562333515685435</c:v>
                </c:pt>
                <c:pt idx="39">
                  <c:v>27.198913415312891</c:v>
                </c:pt>
                <c:pt idx="40">
                  <c:v>27.465309914258704</c:v>
                </c:pt>
                <c:pt idx="41">
                  <c:v>27.354129508640519</c:v>
                </c:pt>
                <c:pt idx="42">
                  <c:v>28.98522926592349</c:v>
                </c:pt>
                <c:pt idx="43">
                  <c:v>26.517163548274755</c:v>
                </c:pt>
                <c:pt idx="44">
                  <c:v>26.856848290166461</c:v>
                </c:pt>
                <c:pt idx="45">
                  <c:v>28.782350187134867</c:v>
                </c:pt>
                <c:pt idx="46">
                  <c:v>26.873234383935049</c:v>
                </c:pt>
                <c:pt idx="47">
                  <c:v>27.349224729531894</c:v>
                </c:pt>
                <c:pt idx="48">
                  <c:v>27.22204383323589</c:v>
                </c:pt>
                <c:pt idx="49">
                  <c:v>31.473463128634634</c:v>
                </c:pt>
                <c:pt idx="50">
                  <c:v>29.177989842033263</c:v>
                </c:pt>
                <c:pt idx="51">
                  <c:v>31.90853653597599</c:v>
                </c:pt>
                <c:pt idx="52">
                  <c:v>29.906847715657729</c:v>
                </c:pt>
                <c:pt idx="53">
                  <c:v>30.427527400741077</c:v>
                </c:pt>
                <c:pt idx="54">
                  <c:v>29.887773193278743</c:v>
                </c:pt>
                <c:pt idx="55">
                  <c:v>29.796516051015782</c:v>
                </c:pt>
                <c:pt idx="56">
                  <c:v>29.097526174396343</c:v>
                </c:pt>
                <c:pt idx="57">
                  <c:v>33.580738564517098</c:v>
                </c:pt>
                <c:pt idx="58">
                  <c:v>38.005946002561757</c:v>
                </c:pt>
                <c:pt idx="59">
                  <c:v>32.704321451851222</c:v>
                </c:pt>
                <c:pt idx="60">
                  <c:v>34.418345583415046</c:v>
                </c:pt>
                <c:pt idx="61">
                  <c:v>35.413940152736402</c:v>
                </c:pt>
                <c:pt idx="62">
                  <c:v>34.089652613898664</c:v>
                </c:pt>
                <c:pt idx="63">
                  <c:v>37.335921036129818</c:v>
                </c:pt>
                <c:pt idx="64">
                  <c:v>35.167571671339445</c:v>
                </c:pt>
                <c:pt idx="65">
                  <c:v>34.181274639156726</c:v>
                </c:pt>
                <c:pt idx="66">
                  <c:v>37.449810181958668</c:v>
                </c:pt>
                <c:pt idx="67">
                  <c:v>36.690615639884975</c:v>
                </c:pt>
                <c:pt idx="68">
                  <c:v>33.633158632453927</c:v>
                </c:pt>
                <c:pt idx="69">
                  <c:v>35.27725409173155</c:v>
                </c:pt>
                <c:pt idx="70">
                  <c:v>35.929082402107952</c:v>
                </c:pt>
                <c:pt idx="71">
                  <c:v>33.296496266379044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78-4494-93FC-2305169D088B}"/>
            </c:ext>
          </c:extLst>
        </c:ser>
        <c:ser>
          <c:idx val="7"/>
          <c:order val="3"/>
          <c:tx>
            <c:strRef>
              <c:f>'speed-up'!$M$6</c:f>
              <c:strCache>
                <c:ptCount val="1"/>
                <c:pt idx="0">
                  <c:v>size 20,000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'speed-up'!$M$7:$M$78</c:f>
              <c:numCache>
                <c:formatCode>#,##0.00</c:formatCode>
                <c:ptCount val="72"/>
                <c:pt idx="0" formatCode="General">
                  <c:v>1</c:v>
                </c:pt>
                <c:pt idx="1">
                  <c:v>2.0087064679871691</c:v>
                </c:pt>
                <c:pt idx="2">
                  <c:v>3.0125272119357067</c:v>
                </c:pt>
                <c:pt idx="3">
                  <c:v>4.0038731550407496</c:v>
                </c:pt>
                <c:pt idx="4">
                  <c:v>5.0020860538226302</c:v>
                </c:pt>
                <c:pt idx="5">
                  <c:v>5.9932191617240909</c:v>
                </c:pt>
                <c:pt idx="6">
                  <c:v>6.980640083229197</c:v>
                </c:pt>
                <c:pt idx="7">
                  <c:v>7.9656110252291557</c:v>
                </c:pt>
                <c:pt idx="8">
                  <c:v>8.9417475177386905</c:v>
                </c:pt>
                <c:pt idx="9">
                  <c:v>9.9022829163467598</c:v>
                </c:pt>
                <c:pt idx="10">
                  <c:v>10.86346429458974</c:v>
                </c:pt>
                <c:pt idx="11">
                  <c:v>11.845387315708869</c:v>
                </c:pt>
                <c:pt idx="12">
                  <c:v>12.794586229449163</c:v>
                </c:pt>
                <c:pt idx="13">
                  <c:v>13.739546946753485</c:v>
                </c:pt>
                <c:pt idx="14">
                  <c:v>14.693553796792235</c:v>
                </c:pt>
                <c:pt idx="15">
                  <c:v>15.639444961269657</c:v>
                </c:pt>
                <c:pt idx="16">
                  <c:v>16.587306349265567</c:v>
                </c:pt>
                <c:pt idx="17">
                  <c:v>17.511292236527531</c:v>
                </c:pt>
                <c:pt idx="18">
                  <c:v>18.451033530468823</c:v>
                </c:pt>
                <c:pt idx="19">
                  <c:v>19.40360560418063</c:v>
                </c:pt>
                <c:pt idx="20">
                  <c:v>20.307877182248902</c:v>
                </c:pt>
                <c:pt idx="21">
                  <c:v>21.21767973384598</c:v>
                </c:pt>
                <c:pt idx="22">
                  <c:v>22.137631102664528</c:v>
                </c:pt>
                <c:pt idx="23">
                  <c:v>23.19484326249318</c:v>
                </c:pt>
                <c:pt idx="24">
                  <c:v>23.192128761269174</c:v>
                </c:pt>
                <c:pt idx="25">
                  <c:v>23.770974602798372</c:v>
                </c:pt>
                <c:pt idx="26">
                  <c:v>24.306698701634915</c:v>
                </c:pt>
                <c:pt idx="27">
                  <c:v>23.944627777329732</c:v>
                </c:pt>
                <c:pt idx="28">
                  <c:v>25.186285179723441</c:v>
                </c:pt>
                <c:pt idx="29">
                  <c:v>25.053398599973178</c:v>
                </c:pt>
                <c:pt idx="30">
                  <c:v>25.805159684388332</c:v>
                </c:pt>
                <c:pt idx="31">
                  <c:v>26.187681602574305</c:v>
                </c:pt>
                <c:pt idx="32">
                  <c:v>24.931845879752888</c:v>
                </c:pt>
                <c:pt idx="33">
                  <c:v>25.673715298743847</c:v>
                </c:pt>
                <c:pt idx="34">
                  <c:v>26.699414807717449</c:v>
                </c:pt>
                <c:pt idx="35">
                  <c:v>25.227813836808977</c:v>
                </c:pt>
                <c:pt idx="36">
                  <c:v>27.270268021226734</c:v>
                </c:pt>
                <c:pt idx="37">
                  <c:v>26.196606934546292</c:v>
                </c:pt>
                <c:pt idx="38">
                  <c:v>26.505145902992354</c:v>
                </c:pt>
                <c:pt idx="39">
                  <c:v>28.25798477613181</c:v>
                </c:pt>
                <c:pt idx="40">
                  <c:v>29.059446578699486</c:v>
                </c:pt>
                <c:pt idx="41">
                  <c:v>25.765944054016956</c:v>
                </c:pt>
                <c:pt idx="42">
                  <c:v>27.543003783783426</c:v>
                </c:pt>
                <c:pt idx="43">
                  <c:v>27.767046762339621</c:v>
                </c:pt>
                <c:pt idx="44">
                  <c:v>23.417526232411415</c:v>
                </c:pt>
                <c:pt idx="45">
                  <c:v>25.890245675405048</c:v>
                </c:pt>
                <c:pt idx="46">
                  <c:v>23.831327601507063</c:v>
                </c:pt>
                <c:pt idx="47">
                  <c:v>24.581370256195676</c:v>
                </c:pt>
                <c:pt idx="48">
                  <c:v>30.693449623278614</c:v>
                </c:pt>
                <c:pt idx="49">
                  <c:v>31.469570443695726</c:v>
                </c:pt>
                <c:pt idx="50">
                  <c:v>27.040499543078244</c:v>
                </c:pt>
                <c:pt idx="51">
                  <c:v>28.602543233884571</c:v>
                </c:pt>
                <c:pt idx="52">
                  <c:v>30.036561637234264</c:v>
                </c:pt>
                <c:pt idx="53">
                  <c:v>26.7639344810271</c:v>
                </c:pt>
                <c:pt idx="54">
                  <c:v>30.825607294914814</c:v>
                </c:pt>
                <c:pt idx="55">
                  <c:v>30.666950382300506</c:v>
                </c:pt>
                <c:pt idx="56">
                  <c:v>27.002968782077083</c:v>
                </c:pt>
                <c:pt idx="57">
                  <c:v>29.655820758561742</c:v>
                </c:pt>
                <c:pt idx="58">
                  <c:v>31.443190275109668</c:v>
                </c:pt>
                <c:pt idx="59">
                  <c:v>29.425558956516213</c:v>
                </c:pt>
                <c:pt idx="60">
                  <c:v>28.796392752948591</c:v>
                </c:pt>
                <c:pt idx="61">
                  <c:v>28.970245850210979</c:v>
                </c:pt>
                <c:pt idx="62">
                  <c:v>29.964044596036373</c:v>
                </c:pt>
                <c:pt idx="63">
                  <c:v>29.970993842313657</c:v>
                </c:pt>
                <c:pt idx="64">
                  <c:v>33.307482917559959</c:v>
                </c:pt>
                <c:pt idx="65">
                  <c:v>29.5505743427839</c:v>
                </c:pt>
                <c:pt idx="66">
                  <c:v>30.443068583420231</c:v>
                </c:pt>
                <c:pt idx="67">
                  <c:v>32.668366524935493</c:v>
                </c:pt>
                <c:pt idx="68">
                  <c:v>30.406177317223463</c:v>
                </c:pt>
                <c:pt idx="69">
                  <c:v>33.872905360655061</c:v>
                </c:pt>
                <c:pt idx="70">
                  <c:v>30.940685222626215</c:v>
                </c:pt>
                <c:pt idx="71">
                  <c:v>32.151110789088953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6F78-4494-93FC-2305169D088B}"/>
            </c:ext>
          </c:extLst>
        </c:ser>
        <c:ser>
          <c:idx val="8"/>
          <c:order val="4"/>
          <c:tx>
            <c:strRef>
              <c:f>'speed-up'!$N$6</c:f>
              <c:strCache>
                <c:ptCount val="1"/>
                <c:pt idx="0">
                  <c:v>size 15,000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'speed-up'!$N$7:$N$78</c:f>
              <c:numCache>
                <c:formatCode>#,##0.00</c:formatCode>
                <c:ptCount val="72"/>
                <c:pt idx="0" formatCode="General">
                  <c:v>1</c:v>
                </c:pt>
                <c:pt idx="1">
                  <c:v>2.0086293593094884</c:v>
                </c:pt>
                <c:pt idx="2">
                  <c:v>3.0062207611049692</c:v>
                </c:pt>
                <c:pt idx="3">
                  <c:v>4.0004276080159702</c:v>
                </c:pt>
                <c:pt idx="4">
                  <c:v>4.9881964777140615</c:v>
                </c:pt>
                <c:pt idx="5">
                  <c:v>5.9715716199915914</c:v>
                </c:pt>
                <c:pt idx="6">
                  <c:v>6.9331176877588616</c:v>
                </c:pt>
                <c:pt idx="7">
                  <c:v>7.9096087898600835</c:v>
                </c:pt>
                <c:pt idx="8">
                  <c:v>8.8829405019688252</c:v>
                </c:pt>
                <c:pt idx="9">
                  <c:v>9.8425432143688862</c:v>
                </c:pt>
                <c:pt idx="10">
                  <c:v>10.79499599597403</c:v>
                </c:pt>
                <c:pt idx="11">
                  <c:v>11.751210507043098</c:v>
                </c:pt>
                <c:pt idx="12">
                  <c:v>12.694920156301643</c:v>
                </c:pt>
                <c:pt idx="13">
                  <c:v>13.699168952667284</c:v>
                </c:pt>
                <c:pt idx="14">
                  <c:v>14.616144670853219</c:v>
                </c:pt>
                <c:pt idx="15">
                  <c:v>15.550567141720165</c:v>
                </c:pt>
                <c:pt idx="16">
                  <c:v>16.481630530734826</c:v>
                </c:pt>
                <c:pt idx="17">
                  <c:v>17.35675756795624</c:v>
                </c:pt>
                <c:pt idx="18">
                  <c:v>18.289586086069814</c:v>
                </c:pt>
                <c:pt idx="19">
                  <c:v>19.221159007248495</c:v>
                </c:pt>
                <c:pt idx="20">
                  <c:v>20.085169331102488</c:v>
                </c:pt>
                <c:pt idx="21">
                  <c:v>20.803811699522694</c:v>
                </c:pt>
                <c:pt idx="22">
                  <c:v>21.808803374353552</c:v>
                </c:pt>
                <c:pt idx="23">
                  <c:v>22.829657189156762</c:v>
                </c:pt>
                <c:pt idx="24">
                  <c:v>22.592877519241533</c:v>
                </c:pt>
                <c:pt idx="25">
                  <c:v>23.237761662300347</c:v>
                </c:pt>
                <c:pt idx="26">
                  <c:v>23.412939895934912</c:v>
                </c:pt>
                <c:pt idx="27">
                  <c:v>23.681905347530126</c:v>
                </c:pt>
                <c:pt idx="28">
                  <c:v>24.512245772307256</c:v>
                </c:pt>
                <c:pt idx="29">
                  <c:v>23.930741312098643</c:v>
                </c:pt>
                <c:pt idx="30">
                  <c:v>24.294174848901935</c:v>
                </c:pt>
                <c:pt idx="31">
                  <c:v>24.912841495876346</c:v>
                </c:pt>
                <c:pt idx="32">
                  <c:v>24.75804061302324</c:v>
                </c:pt>
                <c:pt idx="33">
                  <c:v>24.752822597070548</c:v>
                </c:pt>
                <c:pt idx="34">
                  <c:v>25.943270206245071</c:v>
                </c:pt>
                <c:pt idx="35">
                  <c:v>22.886899081385593</c:v>
                </c:pt>
                <c:pt idx="36">
                  <c:v>25.384393464106296</c:v>
                </c:pt>
                <c:pt idx="37">
                  <c:v>26.220597354330966</c:v>
                </c:pt>
                <c:pt idx="38">
                  <c:v>24.080047425978815</c:v>
                </c:pt>
                <c:pt idx="39">
                  <c:v>26.264960773487179</c:v>
                </c:pt>
                <c:pt idx="40">
                  <c:v>25.195247468622529</c:v>
                </c:pt>
                <c:pt idx="41">
                  <c:v>22.209699476955645</c:v>
                </c:pt>
                <c:pt idx="42">
                  <c:v>25.063279460119901</c:v>
                </c:pt>
                <c:pt idx="43">
                  <c:v>26.224469371498632</c:v>
                </c:pt>
                <c:pt idx="44">
                  <c:v>22.539045627041659</c:v>
                </c:pt>
                <c:pt idx="45">
                  <c:v>24.364570012026693</c:v>
                </c:pt>
                <c:pt idx="46">
                  <c:v>24.771149768685454</c:v>
                </c:pt>
                <c:pt idx="47">
                  <c:v>20.263571157637937</c:v>
                </c:pt>
                <c:pt idx="48">
                  <c:v>24.800540010875931</c:v>
                </c:pt>
                <c:pt idx="49">
                  <c:v>27.030242075509349</c:v>
                </c:pt>
                <c:pt idx="50">
                  <c:v>22.479585261433208</c:v>
                </c:pt>
                <c:pt idx="51">
                  <c:v>24.955600457520436</c:v>
                </c:pt>
                <c:pt idx="52">
                  <c:v>26.557541178891434</c:v>
                </c:pt>
                <c:pt idx="53">
                  <c:v>21.809066255860262</c:v>
                </c:pt>
                <c:pt idx="54">
                  <c:v>25.300020900682728</c:v>
                </c:pt>
                <c:pt idx="55">
                  <c:v>28.268315762343541</c:v>
                </c:pt>
                <c:pt idx="56">
                  <c:v>22.813090791369675</c:v>
                </c:pt>
                <c:pt idx="57">
                  <c:v>27.709212037059221</c:v>
                </c:pt>
                <c:pt idx="58">
                  <c:v>26.548901793079729</c:v>
                </c:pt>
                <c:pt idx="59">
                  <c:v>22.43343922397683</c:v>
                </c:pt>
                <c:pt idx="60">
                  <c:v>26.151250584575084</c:v>
                </c:pt>
                <c:pt idx="61">
                  <c:v>26.706428757477656</c:v>
                </c:pt>
                <c:pt idx="62">
                  <c:v>25.690671359472045</c:v>
                </c:pt>
                <c:pt idx="63">
                  <c:v>25.155843217822358</c:v>
                </c:pt>
                <c:pt idx="64">
                  <c:v>25.657640982514895</c:v>
                </c:pt>
                <c:pt idx="65">
                  <c:v>25.150918850192621</c:v>
                </c:pt>
                <c:pt idx="66">
                  <c:v>23.43336468990103</c:v>
                </c:pt>
                <c:pt idx="67">
                  <c:v>25.282318101507961</c:v>
                </c:pt>
                <c:pt idx="68">
                  <c:v>22.335801428324967</c:v>
                </c:pt>
                <c:pt idx="69">
                  <c:v>24.52805090301236</c:v>
                </c:pt>
                <c:pt idx="70">
                  <c:v>24.902814690939234</c:v>
                </c:pt>
                <c:pt idx="71">
                  <c:v>24.02039618900718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6F78-4494-93FC-2305169D088B}"/>
            </c:ext>
          </c:extLst>
        </c:ser>
        <c:ser>
          <c:idx val="5"/>
          <c:order val="5"/>
          <c:tx>
            <c:strRef>
              <c:f>'speed-up'!$O$6</c:f>
              <c:strCache>
                <c:ptCount val="1"/>
                <c:pt idx="0">
                  <c:v>size 10,000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'speed-up'!$O$7:$O$78</c:f>
              <c:numCache>
                <c:formatCode>#,##0.00</c:formatCode>
                <c:ptCount val="72"/>
                <c:pt idx="0" formatCode="General">
                  <c:v>1</c:v>
                </c:pt>
                <c:pt idx="1">
                  <c:v>2.004456152442136</c:v>
                </c:pt>
                <c:pt idx="2">
                  <c:v>2.9927231617106091</c:v>
                </c:pt>
                <c:pt idx="3">
                  <c:v>3.9714105087467408</c:v>
                </c:pt>
                <c:pt idx="4">
                  <c:v>4.944488827945615</c:v>
                </c:pt>
                <c:pt idx="5">
                  <c:v>5.9544259487185816</c:v>
                </c:pt>
                <c:pt idx="6">
                  <c:v>6.9205429085802468</c:v>
                </c:pt>
                <c:pt idx="7">
                  <c:v>7.8692142786753827</c:v>
                </c:pt>
                <c:pt idx="8">
                  <c:v>8.8101397376793749</c:v>
                </c:pt>
                <c:pt idx="9">
                  <c:v>9.7827858028853871</c:v>
                </c:pt>
                <c:pt idx="10">
                  <c:v>10.730566862464965</c:v>
                </c:pt>
                <c:pt idx="11">
                  <c:v>11.595091274150208</c:v>
                </c:pt>
                <c:pt idx="12">
                  <c:v>12.469770450804562</c:v>
                </c:pt>
                <c:pt idx="13">
                  <c:v>13.459614477337782</c:v>
                </c:pt>
                <c:pt idx="14">
                  <c:v>14.365878011435733</c:v>
                </c:pt>
                <c:pt idx="15">
                  <c:v>15.254914280307974</c:v>
                </c:pt>
                <c:pt idx="16">
                  <c:v>16.138507007262721</c:v>
                </c:pt>
                <c:pt idx="17">
                  <c:v>17.025443719034804</c:v>
                </c:pt>
                <c:pt idx="18">
                  <c:v>17.867042133522283</c:v>
                </c:pt>
                <c:pt idx="19">
                  <c:v>18.795893102853302</c:v>
                </c:pt>
                <c:pt idx="20">
                  <c:v>19.58885441890278</c:v>
                </c:pt>
                <c:pt idx="21">
                  <c:v>20.291908953392362</c:v>
                </c:pt>
                <c:pt idx="22">
                  <c:v>21.308153655321071</c:v>
                </c:pt>
                <c:pt idx="23">
                  <c:v>21.43965350750538</c:v>
                </c:pt>
                <c:pt idx="24">
                  <c:v>21.714481001474955</c:v>
                </c:pt>
                <c:pt idx="25">
                  <c:v>21.741349909559414</c:v>
                </c:pt>
                <c:pt idx="26">
                  <c:v>22.346761970725062</c:v>
                </c:pt>
                <c:pt idx="27">
                  <c:v>21.898150399872392</c:v>
                </c:pt>
                <c:pt idx="28">
                  <c:v>22.312532469373373</c:v>
                </c:pt>
                <c:pt idx="29">
                  <c:v>22.200280430197161</c:v>
                </c:pt>
                <c:pt idx="30">
                  <c:v>22.283943123652811</c:v>
                </c:pt>
                <c:pt idx="31">
                  <c:v>22.615360139945416</c:v>
                </c:pt>
                <c:pt idx="32">
                  <c:v>21.535204924712179</c:v>
                </c:pt>
                <c:pt idx="33">
                  <c:v>23.026477140195329</c:v>
                </c:pt>
                <c:pt idx="34">
                  <c:v>24.144754512368252</c:v>
                </c:pt>
                <c:pt idx="35">
                  <c:v>18.772299188406123</c:v>
                </c:pt>
                <c:pt idx="36">
                  <c:v>22.510089778297878</c:v>
                </c:pt>
                <c:pt idx="37">
                  <c:v>22.776460507565584</c:v>
                </c:pt>
                <c:pt idx="38">
                  <c:v>21.352959680278936</c:v>
                </c:pt>
                <c:pt idx="39">
                  <c:v>23.475665282460248</c:v>
                </c:pt>
                <c:pt idx="40">
                  <c:v>18.722023643882302</c:v>
                </c:pt>
                <c:pt idx="41">
                  <c:v>14.802323789487556</c:v>
                </c:pt>
                <c:pt idx="42">
                  <c:v>23.553053953707551</c:v>
                </c:pt>
                <c:pt idx="43">
                  <c:v>23.541248558430606</c:v>
                </c:pt>
                <c:pt idx="44">
                  <c:v>16.144600836936196</c:v>
                </c:pt>
                <c:pt idx="45">
                  <c:v>18.865498786379565</c:v>
                </c:pt>
                <c:pt idx="46">
                  <c:v>22.759671280506186</c:v>
                </c:pt>
                <c:pt idx="47">
                  <c:v>16.118811929346176</c:v>
                </c:pt>
                <c:pt idx="48">
                  <c:v>21.613482846015913</c:v>
                </c:pt>
                <c:pt idx="49">
                  <c:v>16.85316007648882</c:v>
                </c:pt>
                <c:pt idx="50">
                  <c:v>18.988719358625879</c:v>
                </c:pt>
                <c:pt idx="51">
                  <c:v>22.573699849194679</c:v>
                </c:pt>
                <c:pt idx="52">
                  <c:v>19.953194380685421</c:v>
                </c:pt>
                <c:pt idx="53">
                  <c:v>19.760891571787788</c:v>
                </c:pt>
                <c:pt idx="54">
                  <c:v>16.420854204782483</c:v>
                </c:pt>
                <c:pt idx="55">
                  <c:v>21.005985390458374</c:v>
                </c:pt>
                <c:pt idx="56">
                  <c:v>15.717780265191285</c:v>
                </c:pt>
                <c:pt idx="57">
                  <c:v>18.070782509787627</c:v>
                </c:pt>
                <c:pt idx="58">
                  <c:v>17.919573155529189</c:v>
                </c:pt>
                <c:pt idx="59">
                  <c:v>15.090387278666325</c:v>
                </c:pt>
                <c:pt idx="60">
                  <c:v>18.606147614203287</c:v>
                </c:pt>
                <c:pt idx="61">
                  <c:v>18.690911145005202</c:v>
                </c:pt>
                <c:pt idx="62">
                  <c:v>15.177739426641047</c:v>
                </c:pt>
                <c:pt idx="63">
                  <c:v>17.875627075676096</c:v>
                </c:pt>
                <c:pt idx="64">
                  <c:v>16.399310462230691</c:v>
                </c:pt>
                <c:pt idx="65">
                  <c:v>16.30276510968433</c:v>
                </c:pt>
                <c:pt idx="66">
                  <c:v>18.170170387460953</c:v>
                </c:pt>
                <c:pt idx="67">
                  <c:v>16.941625021055721</c:v>
                </c:pt>
                <c:pt idx="68">
                  <c:v>13.251598235142183</c:v>
                </c:pt>
                <c:pt idx="69">
                  <c:v>16.987196942905459</c:v>
                </c:pt>
                <c:pt idx="70">
                  <c:v>16.168771006468084</c:v>
                </c:pt>
                <c:pt idx="71">
                  <c:v>13.618105924365912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F78-4494-93FC-2305169D08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9737023"/>
        <c:axId val="1669737503"/>
        <c:extLst/>
      </c:lineChart>
      <c:catAx>
        <c:axId val="1669737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it-IT"/>
                  <a:t>Number of MPI tasks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it-IT"/>
            </a:p>
          </c:txPr>
        </c:title>
        <c:numFmt formatCode="#,##0" sourceLinked="0"/>
        <c:majorTickMark val="in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it-IT"/>
          </a:p>
        </c:txPr>
        <c:crossAx val="1669737503"/>
        <c:crosses val="autoZero"/>
        <c:auto val="1"/>
        <c:lblAlgn val="ctr"/>
        <c:lblOffset val="100"/>
        <c:tickLblSkip val="6"/>
        <c:tickMarkSkip val="6"/>
        <c:noMultiLvlLbl val="0"/>
      </c:catAx>
      <c:valAx>
        <c:axId val="1669737503"/>
        <c:scaling>
          <c:orientation val="minMax"/>
          <c:max val="72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it-IT"/>
                  <a:t>Speed 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it-IT"/>
            </a:p>
          </c:txPr>
        </c:title>
        <c:numFmt formatCode="#,##0" sourceLinked="0"/>
        <c:majorTickMark val="in"/>
        <c:minorTickMark val="none"/>
        <c:tickLblPos val="nextTo"/>
        <c:spPr>
          <a:noFill/>
          <a:ln w="2222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it-IT"/>
          </a:p>
        </c:txPr>
        <c:crossAx val="1669737023"/>
        <c:crosses val="autoZero"/>
        <c:crossBetween val="midCat"/>
        <c:majorUnit val="6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41120659722222225"/>
          <c:y val="9.0308854166666661E-2"/>
          <c:w val="0.19931944444444444"/>
          <c:h val="0.27808888888888889"/>
        </c:manualLayout>
      </c:layout>
      <c:overlay val="1"/>
      <c:spPr>
        <a:solidFill>
          <a:schemeClr val="bg1"/>
        </a:solidFill>
        <a:ln w="22225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 baseline="0">
          <a:latin typeface="Palatino Linotype" panose="02040502050505030304" pitchFamily="18" charset="0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[scalability_MPI_thin.xlsx]speed-up IO!ExecutionTime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'speed-up IO'!$B$3:$B$6</c:f>
              <c:strCache>
                <c:ptCount val="1"/>
                <c:pt idx="0">
                  <c:v>e1 - 30000 - 100000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'speed-up IO'!$A$7:$A$78</c:f>
              <c:strCach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strCache>
            </c:strRef>
          </c:cat>
          <c:val>
            <c:numRef>
              <c:f>'speed-up IO'!$B$7:$B$78</c:f>
              <c:numCache>
                <c:formatCode>General</c:formatCode>
                <c:ptCount val="72"/>
                <c:pt idx="0">
                  <c:v>2.5085839999999999</c:v>
                </c:pt>
                <c:pt idx="1">
                  <c:v>2.7423039999999999</c:v>
                </c:pt>
                <c:pt idx="2">
                  <c:v>2.4383330000000001</c:v>
                </c:pt>
                <c:pt idx="3">
                  <c:v>2.4302200000000003</c:v>
                </c:pt>
                <c:pt idx="4">
                  <c:v>2.2746985</c:v>
                </c:pt>
                <c:pt idx="5">
                  <c:v>2.2428629999999998</c:v>
                </c:pt>
                <c:pt idx="6">
                  <c:v>2.208971</c:v>
                </c:pt>
                <c:pt idx="7">
                  <c:v>2.258756</c:v>
                </c:pt>
                <c:pt idx="8">
                  <c:v>2.2549480000000002</c:v>
                </c:pt>
                <c:pt idx="9">
                  <c:v>2.1271770000000001</c:v>
                </c:pt>
                <c:pt idx="10">
                  <c:v>2.2499720000000001</c:v>
                </c:pt>
                <c:pt idx="11">
                  <c:v>2.3024140000000002</c:v>
                </c:pt>
                <c:pt idx="12">
                  <c:v>2.4067153333333331</c:v>
                </c:pt>
                <c:pt idx="13">
                  <c:v>2.627643</c:v>
                </c:pt>
                <c:pt idx="14">
                  <c:v>2.3384975999999997</c:v>
                </c:pt>
                <c:pt idx="15">
                  <c:v>2.3322909999999997</c:v>
                </c:pt>
                <c:pt idx="16">
                  <c:v>2.2505984999999997</c:v>
                </c:pt>
                <c:pt idx="17">
                  <c:v>2.5110999999999999</c:v>
                </c:pt>
                <c:pt idx="18">
                  <c:v>2.2196185000000002</c:v>
                </c:pt>
                <c:pt idx="19">
                  <c:v>2.2056015000000002</c:v>
                </c:pt>
                <c:pt idx="20">
                  <c:v>2.3533020000000002</c:v>
                </c:pt>
                <c:pt idx="21">
                  <c:v>2.2315800000000001</c:v>
                </c:pt>
                <c:pt idx="22">
                  <c:v>2.2602000000000002</c:v>
                </c:pt>
                <c:pt idx="23">
                  <c:v>2.3784219999999996</c:v>
                </c:pt>
                <c:pt idx="24">
                  <c:v>4.3289200000000001</c:v>
                </c:pt>
                <c:pt idx="25">
                  <c:v>6.8448270000000004</c:v>
                </c:pt>
                <c:pt idx="26">
                  <c:v>7.9494445999999996</c:v>
                </c:pt>
                <c:pt idx="27">
                  <c:v>10.1444495</c:v>
                </c:pt>
                <c:pt idx="28">
                  <c:v>14.716249999999999</c:v>
                </c:pt>
                <c:pt idx="29">
                  <c:v>13.896894800000002</c:v>
                </c:pt>
                <c:pt idx="30">
                  <c:v>18.316418500000001</c:v>
                </c:pt>
                <c:pt idx="31">
                  <c:v>19.383245500000001</c:v>
                </c:pt>
                <c:pt idx="32">
                  <c:v>22.484595800000001</c:v>
                </c:pt>
                <c:pt idx="33">
                  <c:v>25.192174000000001</c:v>
                </c:pt>
                <c:pt idx="34">
                  <c:v>14.667740999999999</c:v>
                </c:pt>
                <c:pt idx="35">
                  <c:v>25.045882800000005</c:v>
                </c:pt>
                <c:pt idx="36">
                  <c:v>29.354347499999999</c:v>
                </c:pt>
                <c:pt idx="37">
                  <c:v>16.364899000000001</c:v>
                </c:pt>
                <c:pt idx="38">
                  <c:v>21.719316599999999</c:v>
                </c:pt>
                <c:pt idx="39">
                  <c:v>30.261897499999996</c:v>
                </c:pt>
                <c:pt idx="40">
                  <c:v>26.696147</c:v>
                </c:pt>
                <c:pt idx="41">
                  <c:v>28.464722249999998</c:v>
                </c:pt>
                <c:pt idx="42">
                  <c:v>16.932939999999999</c:v>
                </c:pt>
                <c:pt idx="43">
                  <c:v>26.393892000000001</c:v>
                </c:pt>
                <c:pt idx="44">
                  <c:v>31.382158750000002</c:v>
                </c:pt>
                <c:pt idx="45">
                  <c:v>29.519556999999999</c:v>
                </c:pt>
                <c:pt idx="46">
                  <c:v>19.142453</c:v>
                </c:pt>
                <c:pt idx="47">
                  <c:v>32.039645</c:v>
                </c:pt>
                <c:pt idx="48">
                  <c:v>28.6017005</c:v>
                </c:pt>
                <c:pt idx="49">
                  <c:v>27.809174500000001</c:v>
                </c:pt>
                <c:pt idx="50">
                  <c:v>33.741946500000005</c:v>
                </c:pt>
                <c:pt idx="51">
                  <c:v>33.351900000000001</c:v>
                </c:pt>
                <c:pt idx="52">
                  <c:v>33.544578999999999</c:v>
                </c:pt>
                <c:pt idx="53">
                  <c:v>32.973632600000002</c:v>
                </c:pt>
                <c:pt idx="54">
                  <c:v>31.874419</c:v>
                </c:pt>
                <c:pt idx="55">
                  <c:v>29.385469000000001</c:v>
                </c:pt>
                <c:pt idx="56">
                  <c:v>29.57651966666667</c:v>
                </c:pt>
                <c:pt idx="57">
                  <c:v>21.886629499999998</c:v>
                </c:pt>
                <c:pt idx="58">
                  <c:v>21.953878</c:v>
                </c:pt>
                <c:pt idx="59">
                  <c:v>31.132642999999998</c:v>
                </c:pt>
                <c:pt idx="60">
                  <c:v>18.7045815</c:v>
                </c:pt>
                <c:pt idx="61">
                  <c:v>22.804267500000002</c:v>
                </c:pt>
                <c:pt idx="62">
                  <c:v>27.310235666666671</c:v>
                </c:pt>
                <c:pt idx="63">
                  <c:v>19.768151500000002</c:v>
                </c:pt>
                <c:pt idx="64">
                  <c:v>21.779451666666663</c:v>
                </c:pt>
                <c:pt idx="65">
                  <c:v>31.084812714285711</c:v>
                </c:pt>
                <c:pt idx="66">
                  <c:v>28.814834666666666</c:v>
                </c:pt>
                <c:pt idx="67">
                  <c:v>29.642479666666663</c:v>
                </c:pt>
                <c:pt idx="68">
                  <c:v>31.845298857142861</c:v>
                </c:pt>
                <c:pt idx="69">
                  <c:v>33.035561999999999</c:v>
                </c:pt>
                <c:pt idx="70">
                  <c:v>31.334676333333334</c:v>
                </c:pt>
                <c:pt idx="71">
                  <c:v>31.245417285714286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A6-4A15-9D99-195E4E323CD0}"/>
            </c:ext>
          </c:extLst>
        </c:ser>
        <c:ser>
          <c:idx val="1"/>
          <c:order val="1"/>
          <c:tx>
            <c:strRef>
              <c:f>'speed-up IO'!$C$3:$C$6</c:f>
              <c:strCache>
                <c:ptCount val="1"/>
                <c:pt idx="0">
                  <c:v>e1 - 25000 - 100000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'speed-up IO'!$A$7:$A$78</c:f>
              <c:strCach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strCache>
            </c:strRef>
          </c:cat>
          <c:val>
            <c:numRef>
              <c:f>'speed-up IO'!$C$7:$C$78</c:f>
              <c:numCache>
                <c:formatCode>General</c:formatCode>
                <c:ptCount val="72"/>
                <c:pt idx="0">
                  <c:v>1.7890459999999999</c:v>
                </c:pt>
                <c:pt idx="1">
                  <c:v>1.9633769999999999</c:v>
                </c:pt>
                <c:pt idx="2">
                  <c:v>1.8491949999999999</c:v>
                </c:pt>
                <c:pt idx="3">
                  <c:v>1.673916</c:v>
                </c:pt>
                <c:pt idx="4">
                  <c:v>1.6587400000000001</c:v>
                </c:pt>
                <c:pt idx="5">
                  <c:v>1.688963</c:v>
                </c:pt>
                <c:pt idx="6">
                  <c:v>1.7436739999999999</c:v>
                </c:pt>
                <c:pt idx="7">
                  <c:v>1.630018</c:v>
                </c:pt>
                <c:pt idx="8">
                  <c:v>1.71018</c:v>
                </c:pt>
                <c:pt idx="9">
                  <c:v>1.6587695</c:v>
                </c:pt>
                <c:pt idx="10">
                  <c:v>2.0840585000000003</c:v>
                </c:pt>
                <c:pt idx="11">
                  <c:v>1.8105899999999999</c:v>
                </c:pt>
                <c:pt idx="12">
                  <c:v>1.6472053333333332</c:v>
                </c:pt>
                <c:pt idx="13">
                  <c:v>1.6739606666666667</c:v>
                </c:pt>
                <c:pt idx="14">
                  <c:v>1.6013892857142857</c:v>
                </c:pt>
                <c:pt idx="15">
                  <c:v>1.654852</c:v>
                </c:pt>
                <c:pt idx="16">
                  <c:v>1.6248453333333333</c:v>
                </c:pt>
                <c:pt idx="17">
                  <c:v>1.7411464285714284</c:v>
                </c:pt>
                <c:pt idx="18">
                  <c:v>1.6325476666666667</c:v>
                </c:pt>
                <c:pt idx="19">
                  <c:v>1.7525199999999999</c:v>
                </c:pt>
                <c:pt idx="20">
                  <c:v>1.6370290000000001</c:v>
                </c:pt>
                <c:pt idx="21">
                  <c:v>1.6438933333333334</c:v>
                </c:pt>
                <c:pt idx="22">
                  <c:v>1.5915426666666666</c:v>
                </c:pt>
                <c:pt idx="23">
                  <c:v>1.6912464285714288</c:v>
                </c:pt>
                <c:pt idx="24">
                  <c:v>3.7683496666666669</c:v>
                </c:pt>
                <c:pt idx="25">
                  <c:v>4.4974363333333329</c:v>
                </c:pt>
                <c:pt idx="26">
                  <c:v>5.9285531428571421</c:v>
                </c:pt>
                <c:pt idx="27">
                  <c:v>6.7769866666666667</c:v>
                </c:pt>
                <c:pt idx="28">
                  <c:v>8.5009050000000013</c:v>
                </c:pt>
                <c:pt idx="29">
                  <c:v>11.587163</c:v>
                </c:pt>
                <c:pt idx="30">
                  <c:v>11.776056000000001</c:v>
                </c:pt>
                <c:pt idx="31">
                  <c:v>21.512776500000001</c:v>
                </c:pt>
                <c:pt idx="32">
                  <c:v>15.126625666666664</c:v>
                </c:pt>
                <c:pt idx="33">
                  <c:v>24.2944295</c:v>
                </c:pt>
                <c:pt idx="34">
                  <c:v>24.8576485</c:v>
                </c:pt>
                <c:pt idx="35">
                  <c:v>23.829406500000001</c:v>
                </c:pt>
                <c:pt idx="36">
                  <c:v>24.532034666666664</c:v>
                </c:pt>
                <c:pt idx="37">
                  <c:v>26.525292666666669</c:v>
                </c:pt>
                <c:pt idx="38">
                  <c:v>24.242280571428569</c:v>
                </c:pt>
                <c:pt idx="39">
                  <c:v>23.232100333333335</c:v>
                </c:pt>
                <c:pt idx="40">
                  <c:v>24.084144666666663</c:v>
                </c:pt>
                <c:pt idx="41">
                  <c:v>25.488171857142856</c:v>
                </c:pt>
                <c:pt idx="42">
                  <c:v>22.440534666666668</c:v>
                </c:pt>
                <c:pt idx="43">
                  <c:v>30.133645999999999</c:v>
                </c:pt>
                <c:pt idx="44">
                  <c:v>30.121068142857144</c:v>
                </c:pt>
                <c:pt idx="45">
                  <c:v>26.038937666666666</c:v>
                </c:pt>
                <c:pt idx="46">
                  <c:v>31.987766666666669</c:v>
                </c:pt>
                <c:pt idx="47">
                  <c:v>31.669739285714286</c:v>
                </c:pt>
                <c:pt idx="48">
                  <c:v>32.745639666666669</c:v>
                </c:pt>
                <c:pt idx="49">
                  <c:v>23.365008</c:v>
                </c:pt>
                <c:pt idx="50">
                  <c:v>29.437490125</c:v>
                </c:pt>
                <c:pt idx="51">
                  <c:v>23.646957333333333</c:v>
                </c:pt>
                <c:pt idx="52">
                  <c:v>28.956348333333334</c:v>
                </c:pt>
                <c:pt idx="53">
                  <c:v>28.699100874999999</c:v>
                </c:pt>
                <c:pt idx="54">
                  <c:v>30.495639333333333</c:v>
                </c:pt>
                <c:pt idx="55">
                  <c:v>31.110845666666666</c:v>
                </c:pt>
                <c:pt idx="56">
                  <c:v>33.707170874999996</c:v>
                </c:pt>
                <c:pt idx="57">
                  <c:v>24.570345333333336</c:v>
                </c:pt>
                <c:pt idx="58">
                  <c:v>18.006084333333334</c:v>
                </c:pt>
                <c:pt idx="59">
                  <c:v>28.061278250000001</c:v>
                </c:pt>
                <c:pt idx="60">
                  <c:v>25.241840999999997</c:v>
                </c:pt>
                <c:pt idx="61">
                  <c:v>23.178897000000003</c:v>
                </c:pt>
                <c:pt idx="62">
                  <c:v>27.183953250000002</c:v>
                </c:pt>
                <c:pt idx="63">
                  <c:v>22.164171333333332</c:v>
                </c:pt>
                <c:pt idx="64">
                  <c:v>26.086589333333333</c:v>
                </c:pt>
                <c:pt idx="65">
                  <c:v>28.469303125</c:v>
                </c:pt>
                <c:pt idx="66">
                  <c:v>23.40571266666667</c:v>
                </c:pt>
                <c:pt idx="67">
                  <c:v>25.080433999999997</c:v>
                </c:pt>
                <c:pt idx="68">
                  <c:v>30.774437500000005</c:v>
                </c:pt>
                <c:pt idx="69">
                  <c:v>27.885450666666667</c:v>
                </c:pt>
                <c:pt idx="70">
                  <c:v>27.233581666666666</c:v>
                </c:pt>
                <c:pt idx="71">
                  <c:v>32.525529500000005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A6-4A15-9D99-195E4E323CD0}"/>
            </c:ext>
          </c:extLst>
        </c:ser>
        <c:ser>
          <c:idx val="2"/>
          <c:order val="2"/>
          <c:tx>
            <c:strRef>
              <c:f>'speed-up IO'!$D$3:$D$6</c:f>
              <c:strCache>
                <c:ptCount val="1"/>
                <c:pt idx="0">
                  <c:v>e1 - 20000 - 100000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'speed-up IO'!$A$7:$A$78</c:f>
              <c:strCach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strCache>
            </c:strRef>
          </c:cat>
          <c:val>
            <c:numRef>
              <c:f>'speed-up IO'!$D$7:$D$78</c:f>
              <c:numCache>
                <c:formatCode>General</c:formatCode>
                <c:ptCount val="72"/>
                <c:pt idx="0">
                  <c:v>1.044386</c:v>
                </c:pt>
                <c:pt idx="1">
                  <c:v>1.4071975000000001</c:v>
                </c:pt>
                <c:pt idx="2">
                  <c:v>1.1403975000000002</c:v>
                </c:pt>
                <c:pt idx="3">
                  <c:v>1.119937</c:v>
                </c:pt>
                <c:pt idx="4">
                  <c:v>1.136339</c:v>
                </c:pt>
                <c:pt idx="5">
                  <c:v>1.1023415000000001</c:v>
                </c:pt>
                <c:pt idx="6">
                  <c:v>1.0912809999999999</c:v>
                </c:pt>
                <c:pt idx="7">
                  <c:v>1.099421</c:v>
                </c:pt>
                <c:pt idx="8">
                  <c:v>1.1189624999999999</c:v>
                </c:pt>
                <c:pt idx="9">
                  <c:v>1.1639485000000001</c:v>
                </c:pt>
                <c:pt idx="10">
                  <c:v>1.2116685</c:v>
                </c:pt>
                <c:pt idx="11">
                  <c:v>1.0824825</c:v>
                </c:pt>
                <c:pt idx="12">
                  <c:v>1.0267273333333333</c:v>
                </c:pt>
                <c:pt idx="13">
                  <c:v>1.0662239999999998</c:v>
                </c:pt>
                <c:pt idx="14">
                  <c:v>1.0153926363636361</c:v>
                </c:pt>
                <c:pt idx="15">
                  <c:v>1.0066268</c:v>
                </c:pt>
                <c:pt idx="16">
                  <c:v>1.0061758000000001</c:v>
                </c:pt>
                <c:pt idx="17">
                  <c:v>1.0893452727272726</c:v>
                </c:pt>
                <c:pt idx="18">
                  <c:v>1.0377532</c:v>
                </c:pt>
                <c:pt idx="19">
                  <c:v>1.0740130000000001</c:v>
                </c:pt>
                <c:pt idx="20">
                  <c:v>1.0788481818181819</c:v>
                </c:pt>
                <c:pt idx="21">
                  <c:v>1.0660479999999999</c:v>
                </c:pt>
                <c:pt idx="22">
                  <c:v>1.0542092000000001</c:v>
                </c:pt>
                <c:pt idx="23">
                  <c:v>1.0729944545454546</c:v>
                </c:pt>
                <c:pt idx="24">
                  <c:v>2.5338320000000003</c:v>
                </c:pt>
                <c:pt idx="25">
                  <c:v>3.4030972500000001</c:v>
                </c:pt>
                <c:pt idx="26">
                  <c:v>4.2359162000000001</c:v>
                </c:pt>
                <c:pt idx="27">
                  <c:v>6.7621247499999999</c:v>
                </c:pt>
                <c:pt idx="28">
                  <c:v>5.8128357499999996</c:v>
                </c:pt>
                <c:pt idx="29">
                  <c:v>7.5171569999999992</c:v>
                </c:pt>
                <c:pt idx="30">
                  <c:v>7.1696349999999995</c:v>
                </c:pt>
                <c:pt idx="31">
                  <c:v>7.9953299999999992</c:v>
                </c:pt>
                <c:pt idx="32">
                  <c:v>12.1089076</c:v>
                </c:pt>
                <c:pt idx="33">
                  <c:v>11.28829</c:v>
                </c:pt>
                <c:pt idx="34">
                  <c:v>10.761863499999999</c:v>
                </c:pt>
                <c:pt idx="35">
                  <c:v>14.482454999999998</c:v>
                </c:pt>
                <c:pt idx="36">
                  <c:v>11.553300249999999</c:v>
                </c:pt>
                <c:pt idx="37">
                  <c:v>14.443854000000002</c:v>
                </c:pt>
                <c:pt idx="38">
                  <c:v>14.850960099999998</c:v>
                </c:pt>
                <c:pt idx="39">
                  <c:v>12.590545249999998</c:v>
                </c:pt>
                <c:pt idx="40">
                  <c:v>12.256171</c:v>
                </c:pt>
                <c:pt idx="41">
                  <c:v>18.727842800000001</c:v>
                </c:pt>
                <c:pt idx="42">
                  <c:v>15.920600499999999</c:v>
                </c:pt>
                <c:pt idx="43">
                  <c:v>16.299151250000001</c:v>
                </c:pt>
                <c:pt idx="44">
                  <c:v>25.952508299999998</c:v>
                </c:pt>
                <c:pt idx="45">
                  <c:v>21.199364500000001</c:v>
                </c:pt>
                <c:pt idx="46">
                  <c:v>26.182205499999998</c:v>
                </c:pt>
                <c:pt idx="47">
                  <c:v>25.101320099999999</c:v>
                </c:pt>
                <c:pt idx="48">
                  <c:v>14.773792499999999</c:v>
                </c:pt>
                <c:pt idx="49">
                  <c:v>14.022065250000001</c:v>
                </c:pt>
                <c:pt idx="50">
                  <c:v>21.871673899999998</c:v>
                </c:pt>
                <c:pt idx="51">
                  <c:v>19.446936749999999</c:v>
                </c:pt>
                <c:pt idx="52">
                  <c:v>17.799853249999998</c:v>
                </c:pt>
                <c:pt idx="53">
                  <c:v>23.692184181818185</c:v>
                </c:pt>
                <c:pt idx="54">
                  <c:v>17.553517500000002</c:v>
                </c:pt>
                <c:pt idx="55">
                  <c:v>18.157026500000001</c:v>
                </c:pt>
                <c:pt idx="56">
                  <c:v>24.563813636363637</c:v>
                </c:pt>
                <c:pt idx="57">
                  <c:v>20.399593500000002</c:v>
                </c:pt>
                <c:pt idx="58">
                  <c:v>18.3648895</c:v>
                </c:pt>
                <c:pt idx="59">
                  <c:v>21.943206545454544</c:v>
                </c:pt>
                <c:pt idx="60">
                  <c:v>23.291372750000001</c:v>
                </c:pt>
                <c:pt idx="61">
                  <c:v>23.37982375</c:v>
                </c:pt>
                <c:pt idx="62">
                  <c:v>22.210260272727272</c:v>
                </c:pt>
                <c:pt idx="63">
                  <c:v>22.487732999999999</c:v>
                </c:pt>
                <c:pt idx="64">
                  <c:v>18.416314499999999</c:v>
                </c:pt>
                <c:pt idx="65">
                  <c:v>23.786688181818182</c:v>
                </c:pt>
                <c:pt idx="66">
                  <c:v>22.786525599999997</c:v>
                </c:pt>
                <c:pt idx="67">
                  <c:v>20.093682999999999</c:v>
                </c:pt>
                <c:pt idx="68">
                  <c:v>23.204250833333333</c:v>
                </c:pt>
                <c:pt idx="69">
                  <c:v>18.988599800000003</c:v>
                </c:pt>
                <c:pt idx="70">
                  <c:v>23.086253599999999</c:v>
                </c:pt>
                <c:pt idx="71">
                  <c:v>21.779546249999999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4A6-4A15-9D99-195E4E323CD0}"/>
            </c:ext>
          </c:extLst>
        </c:ser>
        <c:ser>
          <c:idx val="3"/>
          <c:order val="3"/>
          <c:tx>
            <c:strRef>
              <c:f>'speed-up IO'!$E$3:$E$6</c:f>
              <c:strCache>
                <c:ptCount val="1"/>
                <c:pt idx="0">
                  <c:v>e1 - 15000 - 100000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'speed-up IO'!$A$7:$A$78</c:f>
              <c:strCach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strCache>
            </c:strRef>
          </c:cat>
          <c:val>
            <c:numRef>
              <c:f>'speed-up IO'!$E$7:$E$78</c:f>
              <c:numCache>
                <c:formatCode>General</c:formatCode>
                <c:ptCount val="72"/>
                <c:pt idx="0">
                  <c:v>0.78053099999999997</c:v>
                </c:pt>
                <c:pt idx="1">
                  <c:v>0.85867133333333323</c:v>
                </c:pt>
                <c:pt idx="2">
                  <c:v>0.9056913333333334</c:v>
                </c:pt>
                <c:pt idx="3">
                  <c:v>0.77372466666666673</c:v>
                </c:pt>
                <c:pt idx="4">
                  <c:v>0.83701599999999987</c:v>
                </c:pt>
                <c:pt idx="5">
                  <c:v>0.80457366666666663</c:v>
                </c:pt>
                <c:pt idx="6">
                  <c:v>0.88581966666666678</c:v>
                </c:pt>
                <c:pt idx="7">
                  <c:v>0.75413266666666667</c:v>
                </c:pt>
                <c:pt idx="8">
                  <c:v>0.72330533333333336</c:v>
                </c:pt>
                <c:pt idx="9">
                  <c:v>0.71982133333333331</c:v>
                </c:pt>
                <c:pt idx="10">
                  <c:v>0.74502424999999994</c:v>
                </c:pt>
                <c:pt idx="11">
                  <c:v>0.73282000000000003</c:v>
                </c:pt>
                <c:pt idx="12">
                  <c:v>0.60228117647058821</c:v>
                </c:pt>
                <c:pt idx="13">
                  <c:v>0.69346342857142851</c:v>
                </c:pt>
                <c:pt idx="14">
                  <c:v>0.79526487499999998</c:v>
                </c:pt>
                <c:pt idx="15">
                  <c:v>0.77679670588235306</c:v>
                </c:pt>
                <c:pt idx="16">
                  <c:v>0.72360442857142859</c:v>
                </c:pt>
                <c:pt idx="17">
                  <c:v>0.80686256249999988</c:v>
                </c:pt>
                <c:pt idx="18">
                  <c:v>0.77574517647058838</c:v>
                </c:pt>
                <c:pt idx="19">
                  <c:v>0.74619914285714284</c:v>
                </c:pt>
                <c:pt idx="20">
                  <c:v>0.76924687500000011</c:v>
                </c:pt>
                <c:pt idx="21">
                  <c:v>1.0827716470588236</c:v>
                </c:pt>
                <c:pt idx="22">
                  <c:v>0.81750428571428579</c:v>
                </c:pt>
                <c:pt idx="23">
                  <c:v>0.59607081250000005</c:v>
                </c:pt>
                <c:pt idx="24">
                  <c:v>1.8204028235294119</c:v>
                </c:pt>
                <c:pt idx="25">
                  <c:v>2.0859154285714285</c:v>
                </c:pt>
                <c:pt idx="26">
                  <c:v>3.0602288749999991</c:v>
                </c:pt>
                <c:pt idx="27">
                  <c:v>3.5547552352941172</c:v>
                </c:pt>
                <c:pt idx="28">
                  <c:v>3.3013038571428575</c:v>
                </c:pt>
                <c:pt idx="29">
                  <c:v>5.0358818125000013</c:v>
                </c:pt>
                <c:pt idx="30">
                  <c:v>4.9425277058823509</c:v>
                </c:pt>
                <c:pt idx="31">
                  <c:v>5.3649482857142861</c:v>
                </c:pt>
                <c:pt idx="32">
                  <c:v>6.5570632500000015</c:v>
                </c:pt>
                <c:pt idx="33">
                  <c:v>6.8920970000000006</c:v>
                </c:pt>
                <c:pt idx="34">
                  <c:v>6.1799047142857146</c:v>
                </c:pt>
                <c:pt idx="35">
                  <c:v>10.727576312500002</c:v>
                </c:pt>
                <c:pt idx="36">
                  <c:v>8.1073867647058826</c:v>
                </c:pt>
                <c:pt idx="37">
                  <c:v>7.6984604285714298</c:v>
                </c:pt>
                <c:pt idx="38">
                  <c:v>10.820256749999999</c:v>
                </c:pt>
                <c:pt idx="39">
                  <c:v>8.4748158888888891</c:v>
                </c:pt>
                <c:pt idx="40">
                  <c:v>10.294496125</c:v>
                </c:pt>
                <c:pt idx="41">
                  <c:v>14.668365235294118</c:v>
                </c:pt>
                <c:pt idx="42">
                  <c:v>11.16192061111111</c:v>
                </c:pt>
                <c:pt idx="43">
                  <c:v>10.314328375000001</c:v>
                </c:pt>
                <c:pt idx="44">
                  <c:v>15.353100058823529</c:v>
                </c:pt>
                <c:pt idx="45">
                  <c:v>13.186432333333336</c:v>
                </c:pt>
                <c:pt idx="46">
                  <c:v>13.001762124999999</c:v>
                </c:pt>
                <c:pt idx="47">
                  <c:v>20.002771125000002</c:v>
                </c:pt>
                <c:pt idx="48">
                  <c:v>13.569731470588236</c:v>
                </c:pt>
                <c:pt idx="49">
                  <c:v>11.494710285714287</c:v>
                </c:pt>
                <c:pt idx="50">
                  <c:v>17.378270000000001</c:v>
                </c:pt>
                <c:pt idx="51">
                  <c:v>14.319936235294117</c:v>
                </c:pt>
                <c:pt idx="52">
                  <c:v>12.814971000000002</c:v>
                </c:pt>
                <c:pt idx="53">
                  <c:v>19.17447470588235</c:v>
                </c:pt>
                <c:pt idx="54">
                  <c:v>14.705794764705884</c:v>
                </c:pt>
                <c:pt idx="55">
                  <c:v>11.764619428571431</c:v>
                </c:pt>
                <c:pt idx="56">
                  <c:v>18.373923529411762</c:v>
                </c:pt>
                <c:pt idx="57">
                  <c:v>12.788189411764703</c:v>
                </c:pt>
                <c:pt idx="58">
                  <c:v>14.190802285714286</c:v>
                </c:pt>
                <c:pt idx="59">
                  <c:v>19.834854411764709</c:v>
                </c:pt>
                <c:pt idx="60">
                  <c:v>15.033854176470587</c:v>
                </c:pt>
                <c:pt idx="61">
                  <c:v>14.882545857142858</c:v>
                </c:pt>
                <c:pt idx="62">
                  <c:v>16.20551094117647</c:v>
                </c:pt>
                <c:pt idx="63">
                  <c:v>16.979842294117645</c:v>
                </c:pt>
                <c:pt idx="64">
                  <c:v>16.591009000000003</c:v>
                </c:pt>
                <c:pt idx="65">
                  <c:v>17.359609176470588</c:v>
                </c:pt>
                <c:pt idx="66">
                  <c:v>19.696274470588229</c:v>
                </c:pt>
                <c:pt idx="67">
                  <c:v>17.528345714285713</c:v>
                </c:pt>
                <c:pt idx="68">
                  <c:v>21.546761058823531</c:v>
                </c:pt>
                <c:pt idx="69">
                  <c:v>18.715335882352935</c:v>
                </c:pt>
                <c:pt idx="70">
                  <c:v>18.326908428571425</c:v>
                </c:pt>
                <c:pt idx="71">
                  <c:v>19.537786705882354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4A6-4A15-9D99-195E4E323CD0}"/>
            </c:ext>
          </c:extLst>
        </c:ser>
        <c:ser>
          <c:idx val="4"/>
          <c:order val="4"/>
          <c:tx>
            <c:strRef>
              <c:f>'speed-up IO'!$F$3:$F$6</c:f>
              <c:strCache>
                <c:ptCount val="1"/>
                <c:pt idx="0">
                  <c:v>e1 - 10000 - 100000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'speed-up IO'!$A$7:$A$78</c:f>
              <c:strCach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strCache>
            </c:strRef>
          </c:cat>
          <c:val>
            <c:numRef>
              <c:f>'speed-up IO'!$F$7:$F$78</c:f>
              <c:numCache>
                <c:formatCode>General</c:formatCode>
                <c:ptCount val="72"/>
                <c:pt idx="0">
                  <c:v>0.37534316666666667</c:v>
                </c:pt>
                <c:pt idx="1">
                  <c:v>0.471661</c:v>
                </c:pt>
                <c:pt idx="2">
                  <c:v>0.39633849999999998</c:v>
                </c:pt>
                <c:pt idx="3">
                  <c:v>0.41808178571428567</c:v>
                </c:pt>
                <c:pt idx="4">
                  <c:v>0.37752907142857145</c:v>
                </c:pt>
                <c:pt idx="5">
                  <c:v>0.36990664285714286</c:v>
                </c:pt>
                <c:pt idx="6">
                  <c:v>0.35991849999999992</c:v>
                </c:pt>
                <c:pt idx="7">
                  <c:v>0.3924637857142857</c:v>
                </c:pt>
                <c:pt idx="8">
                  <c:v>0.376004</c:v>
                </c:pt>
                <c:pt idx="9">
                  <c:v>0.24001207142857139</c:v>
                </c:pt>
                <c:pt idx="10">
                  <c:v>0.16128200000000001</c:v>
                </c:pt>
                <c:pt idx="11">
                  <c:v>0.39564228571428572</c:v>
                </c:pt>
                <c:pt idx="12">
                  <c:v>0.35086337499999998</c:v>
                </c:pt>
                <c:pt idx="13">
                  <c:v>0.16131616666666668</c:v>
                </c:pt>
                <c:pt idx="14">
                  <c:v>0.17980843750000003</c:v>
                </c:pt>
                <c:pt idx="15">
                  <c:v>0.18119112500000001</c:v>
                </c:pt>
                <c:pt idx="16">
                  <c:v>0.164076</c:v>
                </c:pt>
                <c:pt idx="17">
                  <c:v>0.17158731250000001</c:v>
                </c:pt>
                <c:pt idx="18">
                  <c:v>0.19329737499999999</c:v>
                </c:pt>
                <c:pt idx="19">
                  <c:v>0.16727366666666665</c:v>
                </c:pt>
                <c:pt idx="20">
                  <c:v>0.1916975625</c:v>
                </c:pt>
                <c:pt idx="21">
                  <c:v>0.26509056250000002</c:v>
                </c:pt>
                <c:pt idx="22">
                  <c:v>0.17821383333333332</c:v>
                </c:pt>
                <c:pt idx="23">
                  <c:v>0.59957381249999986</c:v>
                </c:pt>
                <c:pt idx="24">
                  <c:v>0.81942912499999976</c:v>
                </c:pt>
                <c:pt idx="25">
                  <c:v>1.3167633333333333</c:v>
                </c:pt>
                <c:pt idx="26">
                  <c:v>1.3820863750000001</c:v>
                </c:pt>
                <c:pt idx="27">
                  <c:v>2.1860553749999996</c:v>
                </c:pt>
                <c:pt idx="28">
                  <c:v>2.1911013333333336</c:v>
                </c:pt>
                <c:pt idx="29">
                  <c:v>2.6971734999999999</c:v>
                </c:pt>
                <c:pt idx="30">
                  <c:v>2.9970980624999997</c:v>
                </c:pt>
                <c:pt idx="31">
                  <c:v>3.1335695000000001</c:v>
                </c:pt>
                <c:pt idx="32">
                  <c:v>4.2451245624999991</c:v>
                </c:pt>
                <c:pt idx="33">
                  <c:v>3.4743873125000002</c:v>
                </c:pt>
                <c:pt idx="34">
                  <c:v>3.0367329999999999</c:v>
                </c:pt>
                <c:pt idx="35">
                  <c:v>6.7268760624999997</c:v>
                </c:pt>
                <c:pt idx="36">
                  <c:v>4.5873521874999996</c:v>
                </c:pt>
                <c:pt idx="37">
                  <c:v>4.6454589999999998</c:v>
                </c:pt>
                <c:pt idx="38">
                  <c:v>5.8427048125000001</c:v>
                </c:pt>
                <c:pt idx="39">
                  <c:v>4.6450242499999996</c:v>
                </c:pt>
                <c:pt idx="40">
                  <c:v>8.4970425000000009</c:v>
                </c:pt>
                <c:pt idx="41">
                  <c:v>13.341190749999996</c:v>
                </c:pt>
                <c:pt idx="42">
                  <c:v>5.2085625000000011</c:v>
                </c:pt>
                <c:pt idx="43">
                  <c:v>5.4039763333333326</c:v>
                </c:pt>
                <c:pt idx="44">
                  <c:v>12.006145437500001</c:v>
                </c:pt>
                <c:pt idx="45">
                  <c:v>9.1924153124999979</c:v>
                </c:pt>
                <c:pt idx="46">
                  <c:v>6.2865380000000002</c:v>
                </c:pt>
                <c:pt idx="47">
                  <c:v>12.461843250000001</c:v>
                </c:pt>
                <c:pt idx="48">
                  <c:v>7.2724679375000001</c:v>
                </c:pt>
                <c:pt idx="49">
                  <c:v>11.800627499999999</c:v>
                </c:pt>
                <c:pt idx="50">
                  <c:v>9.694683812500001</c:v>
                </c:pt>
                <c:pt idx="51">
                  <c:v>7.0523366874999995</c:v>
                </c:pt>
                <c:pt idx="52">
                  <c:v>9.133362</c:v>
                </c:pt>
                <c:pt idx="53">
                  <c:v>9.4147922500000014</c:v>
                </c:pt>
                <c:pt idx="54">
                  <c:v>12.922749812499998</c:v>
                </c:pt>
                <c:pt idx="55">
                  <c:v>8.5789415000000009</c:v>
                </c:pt>
                <c:pt idx="56">
                  <c:v>14.053721749999999</c:v>
                </c:pt>
                <c:pt idx="57">
                  <c:v>11.3785206875</c:v>
                </c:pt>
                <c:pt idx="58">
                  <c:v>11.680195166666666</c:v>
                </c:pt>
                <c:pt idx="59">
                  <c:v>15.410749125000002</c:v>
                </c:pt>
                <c:pt idx="60">
                  <c:v>11.308517312500001</c:v>
                </c:pt>
                <c:pt idx="61">
                  <c:v>11.3219455</c:v>
                </c:pt>
                <c:pt idx="62">
                  <c:v>15.557705374999998</c:v>
                </c:pt>
                <c:pt idx="63">
                  <c:v>12.321923562500002</c:v>
                </c:pt>
                <c:pt idx="64">
                  <c:v>14.068695833333335</c:v>
                </c:pt>
                <c:pt idx="65">
                  <c:v>14.253982909090906</c:v>
                </c:pt>
                <c:pt idx="66">
                  <c:v>12.241296590909089</c:v>
                </c:pt>
                <c:pt idx="67">
                  <c:v>13.643967583333334</c:v>
                </c:pt>
                <c:pt idx="68">
                  <c:v>19.208152818181816</c:v>
                </c:pt>
                <c:pt idx="69">
                  <c:v>13.735234318181817</c:v>
                </c:pt>
                <c:pt idx="70">
                  <c:v>14.77272075</c:v>
                </c:pt>
                <c:pt idx="71">
                  <c:v>18.599881869565216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4A6-4A15-9D99-195E4E323C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0989119"/>
        <c:axId val="1880985279"/>
      </c:lineChart>
      <c:catAx>
        <c:axId val="1880989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80985279"/>
        <c:crosses val="autoZero"/>
        <c:auto val="1"/>
        <c:lblAlgn val="ctr"/>
        <c:lblOffset val="100"/>
        <c:noMultiLvlLbl val="0"/>
      </c:catAx>
      <c:valAx>
        <c:axId val="1880985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80989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r>
              <a:rPr lang="it-IT"/>
              <a:t>Strong MPI speed up</a:t>
            </a:r>
          </a:p>
        </c:rich>
      </c:tx>
      <c:layout>
        <c:manualLayout>
          <c:xMode val="edge"/>
          <c:yMode val="edge"/>
          <c:x val="0.43246232638888887"/>
          <c:y val="3.8585069444444446E-2"/>
        </c:manualLayout>
      </c:layout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'speed-up IO'!$L$6</c:f>
              <c:strCache>
                <c:ptCount val="1"/>
                <c:pt idx="0">
                  <c:v>Ideal = 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'speed-up IO'!$L$7:$L$31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55-4646-B8E9-EC881BA5E9AC}"/>
            </c:ext>
          </c:extLst>
        </c:ser>
        <c:ser>
          <c:idx val="1"/>
          <c:order val="1"/>
          <c:tx>
            <c:strRef>
              <c:f>'speed-up IO'!$M$6</c:f>
              <c:strCache>
                <c:ptCount val="1"/>
                <c:pt idx="0">
                  <c:v>size 30,000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'speed-up IO'!$M$7:$M$31</c:f>
              <c:numCache>
                <c:formatCode>#,##0.00</c:formatCode>
                <c:ptCount val="25"/>
                <c:pt idx="0" formatCode="General">
                  <c:v>1</c:v>
                </c:pt>
                <c:pt idx="1">
                  <c:v>0.91477239576647962</c:v>
                </c:pt>
                <c:pt idx="2">
                  <c:v>1.0288110770760186</c:v>
                </c:pt>
                <c:pt idx="3">
                  <c:v>1.0322456403123996</c:v>
                </c:pt>
                <c:pt idx="4">
                  <c:v>1.1028204397198134</c:v>
                </c:pt>
                <c:pt idx="5">
                  <c:v>1.1184740218194336</c:v>
                </c:pt>
                <c:pt idx="6">
                  <c:v>1.1356346461768849</c:v>
                </c:pt>
                <c:pt idx="7">
                  <c:v>1.1106042441060477</c:v>
                </c:pt>
                <c:pt idx="8">
                  <c:v>1.1124797556307284</c:v>
                </c:pt>
                <c:pt idx="9">
                  <c:v>1.1793019574769752</c:v>
                </c:pt>
                <c:pt idx="10">
                  <c:v>1.1149400970323184</c:v>
                </c:pt>
                <c:pt idx="11">
                  <c:v>1.0895451469631439</c:v>
                </c:pt>
                <c:pt idx="12">
                  <c:v>1.0423268449142165</c:v>
                </c:pt>
                <c:pt idx="13">
                  <c:v>0.95468981136326359</c:v>
                </c:pt>
                <c:pt idx="14">
                  <c:v>1.0727331941670584</c:v>
                </c:pt>
                <c:pt idx="15">
                  <c:v>1.0755879090559455</c:v>
                </c:pt>
                <c:pt idx="16">
                  <c:v>1.1146297307138524</c:v>
                </c:pt>
                <c:pt idx="17">
                  <c:v>0.99899804866393216</c:v>
                </c:pt>
                <c:pt idx="18">
                  <c:v>1.1301870118671293</c:v>
                </c:pt>
                <c:pt idx="19">
                  <c:v>1.1373695565586075</c:v>
                </c:pt>
                <c:pt idx="20">
                  <c:v>1.0659847312414641</c:v>
                </c:pt>
                <c:pt idx="21">
                  <c:v>1.1241290923919374</c:v>
                </c:pt>
                <c:pt idx="22">
                  <c:v>1.1098946995841075</c:v>
                </c:pt>
                <c:pt idx="23">
                  <c:v>1.0547262008171807</c:v>
                </c:pt>
                <c:pt idx="24">
                  <c:v>0.57949419254687073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3655-4646-B8E9-EC881BA5E9AC}"/>
            </c:ext>
          </c:extLst>
        </c:ser>
        <c:ser>
          <c:idx val="2"/>
          <c:order val="2"/>
          <c:tx>
            <c:strRef>
              <c:f>'speed-up IO'!$N$6</c:f>
              <c:strCache>
                <c:ptCount val="1"/>
                <c:pt idx="0">
                  <c:v>size 25,000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'speed-up IO'!$N$7:$N$31</c:f>
              <c:numCache>
                <c:formatCode>#,##0.00</c:formatCode>
                <c:ptCount val="25"/>
                <c:pt idx="0" formatCode="General">
                  <c:v>1</c:v>
                </c:pt>
                <c:pt idx="1">
                  <c:v>0.91120859620949002</c:v>
                </c:pt>
                <c:pt idx="2">
                  <c:v>0.96747287333136855</c:v>
                </c:pt>
                <c:pt idx="3">
                  <c:v>1.0687788395594522</c:v>
                </c:pt>
                <c:pt idx="4">
                  <c:v>1.0785572181294234</c:v>
                </c:pt>
                <c:pt idx="5">
                  <c:v>1.0592570707588029</c:v>
                </c:pt>
                <c:pt idx="6">
                  <c:v>1.0260209190479412</c:v>
                </c:pt>
                <c:pt idx="7">
                  <c:v>1.0975621128110242</c:v>
                </c:pt>
                <c:pt idx="8">
                  <c:v>1.0461156135611456</c:v>
                </c:pt>
                <c:pt idx="9">
                  <c:v>1.0785380367796731</c:v>
                </c:pt>
                <c:pt idx="10">
                  <c:v>0.85844327306551116</c:v>
                </c:pt>
                <c:pt idx="11">
                  <c:v>0.98810111621073793</c:v>
                </c:pt>
                <c:pt idx="12">
                  <c:v>1.0861098879394919</c:v>
                </c:pt>
                <c:pt idx="13">
                  <c:v>1.0687503210947609</c:v>
                </c:pt>
                <c:pt idx="14">
                  <c:v>1.117183695407336</c:v>
                </c:pt>
                <c:pt idx="15">
                  <c:v>1.0810912395791286</c:v>
                </c:pt>
                <c:pt idx="16">
                  <c:v>1.1010561825781982</c:v>
                </c:pt>
                <c:pt idx="17">
                  <c:v>1.0275103636561298</c:v>
                </c:pt>
                <c:pt idx="18">
                  <c:v>1.0958614174205836</c:v>
                </c:pt>
                <c:pt idx="19">
                  <c:v>1.0208419875379453</c:v>
                </c:pt>
                <c:pt idx="20">
                  <c:v>1.0928615192522551</c:v>
                </c:pt>
                <c:pt idx="21">
                  <c:v>1.088298105310969</c:v>
                </c:pt>
                <c:pt idx="22">
                  <c:v>1.124095531630946</c:v>
                </c:pt>
                <c:pt idx="23">
                  <c:v>1.0578269197063026</c:v>
                </c:pt>
                <c:pt idx="24">
                  <c:v>0.47475583697160439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655-4646-B8E9-EC881BA5E9AC}"/>
            </c:ext>
          </c:extLst>
        </c:ser>
        <c:ser>
          <c:idx val="7"/>
          <c:order val="3"/>
          <c:tx>
            <c:strRef>
              <c:f>'speed-up IO'!$O$6</c:f>
              <c:strCache>
                <c:ptCount val="1"/>
                <c:pt idx="0">
                  <c:v>size 20,000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'speed-up IO'!$O$7:$O$31</c:f>
              <c:numCache>
                <c:formatCode>#,##0.00</c:formatCode>
                <c:ptCount val="25"/>
                <c:pt idx="0" formatCode="General">
                  <c:v>1</c:v>
                </c:pt>
                <c:pt idx="1">
                  <c:v>0.74217442825189783</c:v>
                </c:pt>
                <c:pt idx="2">
                  <c:v>0.91580874212719676</c:v>
                </c:pt>
                <c:pt idx="3">
                  <c:v>0.93253995537248979</c:v>
                </c:pt>
                <c:pt idx="4">
                  <c:v>0.91907960564585045</c:v>
                </c:pt>
                <c:pt idx="5">
                  <c:v>0.94742509467347458</c:v>
                </c:pt>
                <c:pt idx="6">
                  <c:v>0.95702756668539091</c:v>
                </c:pt>
                <c:pt idx="7">
                  <c:v>0.94994183301938029</c:v>
                </c:pt>
                <c:pt idx="8">
                  <c:v>0.93335210071829944</c:v>
                </c:pt>
                <c:pt idx="9">
                  <c:v>0.89727853079410302</c:v>
                </c:pt>
                <c:pt idx="10">
                  <c:v>0.86194037395541767</c:v>
                </c:pt>
                <c:pt idx="11">
                  <c:v>0.96480635945615756</c:v>
                </c:pt>
                <c:pt idx="12">
                  <c:v>1.0171989836964179</c:v>
                </c:pt>
                <c:pt idx="13">
                  <c:v>0.9795183751256773</c:v>
                </c:pt>
                <c:pt idx="14">
                  <c:v>1.0285538446882934</c:v>
                </c:pt>
                <c:pt idx="15">
                  <c:v>1.0375106245929475</c:v>
                </c:pt>
                <c:pt idx="16">
                  <c:v>1.0379756698580904</c:v>
                </c:pt>
                <c:pt idx="17">
                  <c:v>0.95872817016526546</c:v>
                </c:pt>
                <c:pt idx="18">
                  <c:v>1.0063915004068404</c:v>
                </c:pt>
                <c:pt idx="19">
                  <c:v>0.97241467282053373</c:v>
                </c:pt>
                <c:pt idx="20">
                  <c:v>0.96805650470661886</c:v>
                </c:pt>
                <c:pt idx="21">
                  <c:v>0.97968008945188223</c:v>
                </c:pt>
                <c:pt idx="22">
                  <c:v>0.99068192537116917</c:v>
                </c:pt>
                <c:pt idx="23">
                  <c:v>0.97333774240466719</c:v>
                </c:pt>
                <c:pt idx="24">
                  <c:v>0.41217649788936278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3655-4646-B8E9-EC881BA5E9AC}"/>
            </c:ext>
          </c:extLst>
        </c:ser>
        <c:ser>
          <c:idx val="8"/>
          <c:order val="4"/>
          <c:tx>
            <c:strRef>
              <c:f>'speed-up IO'!$P$6</c:f>
              <c:strCache>
                <c:ptCount val="1"/>
                <c:pt idx="0">
                  <c:v>size 15,000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'speed-up IO'!$P$7:$P$31</c:f>
              <c:numCache>
                <c:formatCode>#,##0.00</c:formatCode>
                <c:ptCount val="25"/>
                <c:pt idx="0" formatCode="General">
                  <c:v>1</c:v>
                </c:pt>
                <c:pt idx="1">
                  <c:v>0.9089985535792896</c:v>
                </c:pt>
                <c:pt idx="2">
                  <c:v>0.86180685546289859</c:v>
                </c:pt>
                <c:pt idx="3">
                  <c:v>1.00879684159826</c:v>
                </c:pt>
                <c:pt idx="4">
                  <c:v>0.93251622430156667</c:v>
                </c:pt>
                <c:pt idx="5">
                  <c:v>0.97011750736725577</c:v>
                </c:pt>
                <c:pt idx="6">
                  <c:v>0.88113984072755203</c:v>
                </c:pt>
                <c:pt idx="7">
                  <c:v>1.0350048930382718</c:v>
                </c:pt>
                <c:pt idx="8">
                  <c:v>1.0791168874739852</c:v>
                </c:pt>
                <c:pt idx="9">
                  <c:v>1.084339910274031</c:v>
                </c:pt>
                <c:pt idx="10">
                  <c:v>1.0476585158134115</c:v>
                </c:pt>
                <c:pt idx="11">
                  <c:v>1.0651060287655905</c:v>
                </c:pt>
                <c:pt idx="12">
                  <c:v>1.2959578191933023</c:v>
                </c:pt>
                <c:pt idx="13">
                  <c:v>1.1255546692749685</c:v>
                </c:pt>
                <c:pt idx="14">
                  <c:v>0.98147299665410215</c:v>
                </c:pt>
                <c:pt idx="15">
                  <c:v>1.0048072991161892</c:v>
                </c:pt>
                <c:pt idx="16">
                  <c:v>1.0786708444294051</c:v>
                </c:pt>
                <c:pt idx="17">
                  <c:v>0.96736549231084212</c:v>
                </c:pt>
                <c:pt idx="18">
                  <c:v>1.0061693242505041</c:v>
                </c:pt>
                <c:pt idx="19">
                  <c:v>1.0460089742416521</c:v>
                </c:pt>
                <c:pt idx="20">
                  <c:v>1.0146690553666531</c:v>
                </c:pt>
                <c:pt idx="21">
                  <c:v>0.7208639071037628</c:v>
                </c:pt>
                <c:pt idx="22">
                  <c:v>0.9547729762884597</c:v>
                </c:pt>
                <c:pt idx="23">
                  <c:v>1.3094601910238641</c:v>
                </c:pt>
                <c:pt idx="24">
                  <c:v>0.42876828683812968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3655-4646-B8E9-EC881BA5E9AC}"/>
            </c:ext>
          </c:extLst>
        </c:ser>
        <c:ser>
          <c:idx val="3"/>
          <c:order val="5"/>
          <c:tx>
            <c:strRef>
              <c:f>'speed-up IO'!$Q$6</c:f>
              <c:strCache>
                <c:ptCount val="1"/>
                <c:pt idx="0">
                  <c:v>size 10,000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'speed-up IO'!$Q$7:$Q$31</c:f>
              <c:numCache>
                <c:formatCode>#,##0.00</c:formatCode>
                <c:ptCount val="25"/>
                <c:pt idx="0" formatCode="General">
                  <c:v>1</c:v>
                </c:pt>
                <c:pt idx="1">
                  <c:v>0.79579012610045496</c:v>
                </c:pt>
                <c:pt idx="2">
                  <c:v>0.94702676289754006</c:v>
                </c:pt>
                <c:pt idx="3">
                  <c:v>0.89777450128663039</c:v>
                </c:pt>
                <c:pt idx="4">
                  <c:v>0.99420996970211251</c:v>
                </c:pt>
                <c:pt idx="5">
                  <c:v>1.0146970158944222</c:v>
                </c:pt>
                <c:pt idx="6">
                  <c:v>1.0428559984181607</c:v>
                </c:pt>
                <c:pt idx="7">
                  <c:v>0.95637656346697208</c:v>
                </c:pt>
                <c:pt idx="8">
                  <c:v>0.99824248323599396</c:v>
                </c:pt>
                <c:pt idx="9">
                  <c:v>1.5638512031190497</c:v>
                </c:pt>
                <c:pt idx="10">
                  <c:v>2.32724771931565</c:v>
                </c:pt>
                <c:pt idx="11">
                  <c:v>0.94869325200927046</c:v>
                </c:pt>
                <c:pt idx="12">
                  <c:v>1.0697701538858728</c:v>
                </c:pt>
                <c:pt idx="13">
                  <c:v>2.3267548096543331</c:v>
                </c:pt>
                <c:pt idx="14">
                  <c:v>2.0874613665816799</c:v>
                </c:pt>
                <c:pt idx="15">
                  <c:v>2.0715317412299674</c:v>
                </c:pt>
                <c:pt idx="16">
                  <c:v>2.2876177299950431</c:v>
                </c:pt>
                <c:pt idx="17">
                  <c:v>2.1874762253570856</c:v>
                </c:pt>
                <c:pt idx="18">
                  <c:v>1.9417913288613811</c:v>
                </c:pt>
                <c:pt idx="19">
                  <c:v>2.2438867644040408</c:v>
                </c:pt>
                <c:pt idx="20">
                  <c:v>1.9579965533816668</c:v>
                </c:pt>
                <c:pt idx="21">
                  <c:v>1.4159054291744795</c:v>
                </c:pt>
                <c:pt idx="22">
                  <c:v>2.1061393475815104</c:v>
                </c:pt>
                <c:pt idx="23">
                  <c:v>0.62601661186906288</c:v>
                </c:pt>
                <c:pt idx="24">
                  <c:v>0.4580544615944262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655-4646-B8E9-EC881BA5E9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9737023"/>
        <c:axId val="1669737503"/>
        <c:extLst/>
      </c:lineChart>
      <c:catAx>
        <c:axId val="1669737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it-IT"/>
                  <a:t>Number of MPI tasks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it-IT"/>
            </a:p>
          </c:txPr>
        </c:title>
        <c:numFmt formatCode="#,##0" sourceLinked="0"/>
        <c:majorTickMark val="in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it-IT"/>
          </a:p>
        </c:txPr>
        <c:crossAx val="1669737503"/>
        <c:crosses val="autoZero"/>
        <c:auto val="1"/>
        <c:lblAlgn val="ctr"/>
        <c:lblOffset val="100"/>
        <c:tickLblSkip val="6"/>
        <c:tickMarkSkip val="6"/>
        <c:noMultiLvlLbl val="0"/>
      </c:catAx>
      <c:valAx>
        <c:axId val="1669737503"/>
        <c:scaling>
          <c:orientation val="minMax"/>
          <c:max val="25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it-IT"/>
                  <a:t>Speed 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it-IT"/>
            </a:p>
          </c:txPr>
        </c:title>
        <c:numFmt formatCode="#,##0" sourceLinked="0"/>
        <c:majorTickMark val="in"/>
        <c:minorTickMark val="none"/>
        <c:tickLblPos val="nextTo"/>
        <c:spPr>
          <a:noFill/>
          <a:ln w="2222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it-IT"/>
          </a:p>
        </c:txPr>
        <c:crossAx val="1669737023"/>
        <c:crosses val="autoZero"/>
        <c:crossBetween val="midCat"/>
        <c:majorUnit val="6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41120659722222225"/>
          <c:y val="9.0308854166666661E-2"/>
          <c:w val="9.5167361111111112E-2"/>
          <c:h val="0.14570624999999998"/>
        </c:manualLayout>
      </c:layout>
      <c:overlay val="1"/>
      <c:spPr>
        <a:solidFill>
          <a:schemeClr val="bg1"/>
        </a:solidFill>
        <a:ln w="22225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 baseline="0">
          <a:latin typeface="Palatino Linotype" panose="02040502050505030304" pitchFamily="18" charset="0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590550</xdr:colOff>
      <xdr:row>1</xdr:row>
      <xdr:rowOff>95250</xdr:rowOff>
    </xdr:from>
    <xdr:to>
      <xdr:col>30</xdr:col>
      <xdr:colOff>714375</xdr:colOff>
      <xdr:row>50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0C1E24-B6F3-833C-C516-9E77DD9793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142875</xdr:colOff>
      <xdr:row>3</xdr:row>
      <xdr:rowOff>104775</xdr:rowOff>
    </xdr:from>
    <xdr:to>
      <xdr:col>22</xdr:col>
      <xdr:colOff>742950</xdr:colOff>
      <xdr:row>52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76FFB7-238E-48B4-89B9-AC983F0F8B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476249</xdr:colOff>
      <xdr:row>6</xdr:row>
      <xdr:rowOff>180975</xdr:rowOff>
    </xdr:from>
    <xdr:to>
      <xdr:col>25</xdr:col>
      <xdr:colOff>104774</xdr:colOff>
      <xdr:row>40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D908C5-31B6-4207-9460-27DACD7701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35</xdr:col>
      <xdr:colOff>649940</xdr:colOff>
      <xdr:row>4</xdr:row>
      <xdr:rowOff>38100</xdr:rowOff>
    </xdr:from>
    <xdr:to>
      <xdr:col>47</xdr:col>
      <xdr:colOff>538442</xdr:colOff>
      <xdr:row>57</xdr:row>
      <xdr:rowOff>78441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C8F069-D366-4A2A-8DB5-4B6BF14B45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257174</xdr:colOff>
      <xdr:row>4</xdr:row>
      <xdr:rowOff>38099</xdr:rowOff>
    </xdr:from>
    <xdr:to>
      <xdr:col>35</xdr:col>
      <xdr:colOff>380792</xdr:colOff>
      <xdr:row>64</xdr:row>
      <xdr:rowOff>128099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57020B8-46D0-42B9-B573-EDC90BC7591C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68</xdr:row>
      <xdr:rowOff>0</xdr:rowOff>
    </xdr:from>
    <xdr:to>
      <xdr:col>35</xdr:col>
      <xdr:colOff>123618</xdr:colOff>
      <xdr:row>128</xdr:row>
      <xdr:rowOff>90000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D3F8B88-EDCD-4E95-9D15-506AE964D295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36</xdr:col>
      <xdr:colOff>0</xdr:colOff>
      <xdr:row>60</xdr:row>
      <xdr:rowOff>0</xdr:rowOff>
    </xdr:from>
    <xdr:to>
      <xdr:col>48</xdr:col>
      <xdr:colOff>1221794</xdr:colOff>
      <xdr:row>120</xdr:row>
      <xdr:rowOff>90000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74F5779-C798-4D1C-BE44-448AF133F4FE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37</xdr:col>
      <xdr:colOff>649940</xdr:colOff>
      <xdr:row>4</xdr:row>
      <xdr:rowOff>38100</xdr:rowOff>
    </xdr:from>
    <xdr:to>
      <xdr:col>49</xdr:col>
      <xdr:colOff>538442</xdr:colOff>
      <xdr:row>57</xdr:row>
      <xdr:rowOff>78441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BFE3B9-7C51-4A37-8511-F12B5B6976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100293</xdr:colOff>
      <xdr:row>4</xdr:row>
      <xdr:rowOff>60511</xdr:rowOff>
    </xdr:from>
    <xdr:to>
      <xdr:col>34</xdr:col>
      <xdr:colOff>481646</xdr:colOff>
      <xdr:row>64</xdr:row>
      <xdr:rowOff>150511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9F545E8-17A1-4B82-8B62-3BE40842A652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0</xdr:colOff>
      <xdr:row>68</xdr:row>
      <xdr:rowOff>0</xdr:rowOff>
    </xdr:from>
    <xdr:to>
      <xdr:col>37</xdr:col>
      <xdr:colOff>123618</xdr:colOff>
      <xdr:row>128</xdr:row>
      <xdr:rowOff>90000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64FA4F6-BD6B-4780-8FF9-D2C3B7FEC8C8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ke" refreshedDate="45104.440610300924" createdVersion="8" refreshedVersion="8" minRefreshableVersion="3" recordCount="3055" xr:uid="{8E86EB5A-5E84-4D03-A770-AC8FDED1C9B9}">
  <cacheSource type="worksheet">
    <worksheetSource name="TableMPI"/>
  </cacheSource>
  <cacheFields count="19">
    <cacheField name="action" numFmtId="0">
      <sharedItems containsBlank="1" count="6">
        <s v="e1"/>
        <m u="1"/>
        <s v="e0" u="1"/>
        <s v="e2" u="1"/>
        <s v="e3" u="1"/>
        <s v="i" u="1"/>
      </sharedItems>
    </cacheField>
    <cacheField name="world_size" numFmtId="0">
      <sharedItems containsSemiMixedTypes="0" containsString="0" containsNumber="1" containsInteger="1" minValue="100" maxValue="50000" count="8">
        <n v="10000"/>
        <n v="30000"/>
        <n v="25000"/>
        <n v="20000"/>
        <n v="15000"/>
        <n v="100" u="1"/>
        <n v="1000" u="1"/>
        <n v="50000" u="1"/>
      </sharedItems>
    </cacheField>
    <cacheField name="number_of_steps" numFmtId="0">
      <sharedItems containsSemiMixedTypes="0" containsString="0" containsNumber="1" containsInteger="1" minValue="100" maxValue="100"/>
    </cacheField>
    <cacheField name="number_of_steps_between_file_dumps" numFmtId="0">
      <sharedItems containsSemiMixedTypes="0" containsString="0" containsNumber="1" containsInteger="1" minValue="0" maxValue="100000" count="3">
        <n v="100000"/>
        <n v="0" u="1"/>
        <n v="1" u="1"/>
      </sharedItems>
    </cacheField>
    <cacheField name="mpi_size" numFmtId="0">
      <sharedItems containsSemiMixedTypes="0" containsString="0" containsNumber="1" containsInteger="1" minValue="1" maxValue="72" count="72">
        <n v="12"/>
        <n v="11"/>
        <n v="10"/>
        <n v="9"/>
        <n v="8"/>
        <n v="7"/>
        <n v="6"/>
        <n v="5"/>
        <n v="4"/>
        <n v="3"/>
        <n v="2"/>
        <n v="1"/>
        <n v="72"/>
        <n v="71"/>
        <n v="70"/>
        <n v="69"/>
        <n v="68"/>
        <n v="67"/>
        <n v="66"/>
        <n v="65"/>
        <n v="64"/>
        <n v="63"/>
        <n v="62"/>
        <n v="61"/>
        <n v="60"/>
        <n v="59"/>
        <n v="58"/>
        <n v="57"/>
        <n v="56"/>
        <n v="55"/>
        <n v="54"/>
        <n v="53"/>
        <n v="52"/>
        <n v="51"/>
        <n v="50"/>
        <n v="49"/>
        <n v="48"/>
        <n v="47"/>
        <n v="46"/>
        <n v="45"/>
        <n v="44"/>
        <n v="43"/>
        <n v="42"/>
        <n v="41"/>
        <n v="40"/>
        <n v="39"/>
        <n v="38"/>
        <n v="37"/>
        <n v="36"/>
        <n v="35"/>
        <n v="34"/>
        <n v="33"/>
        <n v="32"/>
        <n v="31"/>
        <n v="30"/>
        <n v="29"/>
        <n v="28"/>
        <n v="27"/>
        <n v="26"/>
        <n v="25"/>
        <n v="24"/>
        <n v="23"/>
        <n v="22"/>
        <n v="21"/>
        <n v="20"/>
        <n v="19"/>
        <n v="18"/>
        <n v="17"/>
        <n v="16"/>
        <n v="15"/>
        <n v="14"/>
        <n v="13"/>
      </sharedItems>
    </cacheField>
    <cacheField name="omp_get_max_threads" numFmtId="0">
      <sharedItems containsSemiMixedTypes="0" containsString="0" containsNumber="1" containsInteger="1" minValue="1" maxValue="1"/>
    </cacheField>
    <cacheField name="total_time" numFmtId="0">
      <sharedItems containsSemiMixedTypes="0" containsString="0" containsNumber="1" minValue="10.935834" maxValue="3008.7228239999999"/>
    </cacheField>
    <cacheField name="t_io" numFmtId="0">
      <sharedItems containsSemiMixedTypes="0" containsString="0" containsNumber="1" minValue="0.14990400000000001" maxValue="39.784824"/>
    </cacheField>
    <cacheField name="t_io_accumulator" numFmtId="0">
      <sharedItems containsSemiMixedTypes="0" containsString="0" containsNumber="1" minValue="0" maxValue="314.21191299999998"/>
    </cacheField>
    <cacheField name="t_io_accumulator_average" numFmtId="0">
      <sharedItems containsSemiMixedTypes="0" containsString="0" containsNumber="1" minValue="0" maxValue="5.1836140000000004"/>
    </cacheField>
    <cacheField name="node" numFmtId="0">
      <sharedItems/>
    </cacheField>
    <cacheField name="out" numFmtId="0">
      <sharedItems/>
    </cacheField>
    <cacheField name="csv" numFmtId="0">
      <sharedItems/>
    </cacheField>
    <cacheField name="Label" numFmtId="0">
      <sharedItems/>
    </cacheField>
    <cacheField name="Avg" numFmtId="0">
      <sharedItems containsMixedTypes="1" containsNumber="1" minValue="54.831403666666667" maxValue="2083.919367"/>
    </cacheField>
    <cacheField name="StdDev" numFmtId="0">
      <sharedItems containsMixedTypes="1" containsNumber="1" minValue="0" maxValue="10.581841719321696"/>
    </cacheField>
    <cacheField name="Low" numFmtId="0">
      <sharedItems containsMixedTypes="1" containsNumber="1" minValue="37.53087090000804" maxValue="2083.919367"/>
    </cacheField>
    <cacheField name="High" numFmtId="0">
      <sharedItems containsMixedTypes="1" containsNumber="1" minValue="63.835169892177653" maxValue="2083.919367"/>
    </cacheField>
    <cacheField name="Pick" numFmtId="0">
      <sharedItems containsMixedTypes="1" containsNumber="1" containsInteger="1" minValue="0" maxValue="1" count="3">
        <n v="1"/>
        <e v="#N/A"/>
        <n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55">
  <r>
    <x v="0"/>
    <x v="0"/>
    <n v="100"/>
    <x v="0"/>
    <x v="0"/>
    <n v="1"/>
    <n v="28.837140000000002"/>
    <n v="0.501251"/>
    <n v="3.568587"/>
    <n v="0.32441700000000001"/>
    <s v="7"/>
    <s v="scale_mpi_thin_job_13586.out "/>
    <s v="scale_mpi_thin_thin007_2023-06-23_06-18-13.csv "/>
    <s v="e1 10000 100 100000 1 12"/>
    <n v="174.82682649999998"/>
    <n v="5.3027500048680586E-2"/>
    <n v="174.72077149990261"/>
    <n v="174.93288150009735"/>
    <x v="0"/>
  </r>
  <r>
    <x v="0"/>
    <x v="0"/>
    <n v="100"/>
    <x v="0"/>
    <x v="1"/>
    <n v="1"/>
    <n v="31.019898000000001"/>
    <n v="0.16833400000000001"/>
    <n v="0.473889"/>
    <n v="4.7389000000000001E-2"/>
    <s v="7"/>
    <s v="scale_mpi_thin_job_13586.out "/>
    <s v="scale_mpi_thin_thin007_2023-06-23_06-18-13.csv "/>
    <s v="e1 10000 100 100000 1 11"/>
    <n v="190.876362"/>
    <n v="0.50633999999848645"/>
    <n v="189.86368200000302"/>
    <n v="191.88904199999698"/>
    <x v="0"/>
  </r>
  <r>
    <x v="0"/>
    <x v="0"/>
    <n v="100"/>
    <x v="0"/>
    <x v="2"/>
    <n v="1"/>
    <n v="34.003537000000001"/>
    <n v="0.16492999999999999"/>
    <n v="0.362815"/>
    <n v="4.0313000000000002E-2"/>
    <s v="7"/>
    <s v="scale_mpi_thin_job_13586.out "/>
    <s v="scale_mpi_thin_thin007_2023-06-23_06-18-13.csv "/>
    <s v="e1 10000 100 100000 1 10"/>
    <n v="209.11237700000001"/>
    <n v="0.13501800000346789"/>
    <n v="208.84234099999307"/>
    <n v="209.38241300000695"/>
    <x v="0"/>
  </r>
  <r>
    <x v="0"/>
    <x v="0"/>
    <n v="100"/>
    <x v="0"/>
    <x v="3"/>
    <n v="1"/>
    <n v="37.690033999999997"/>
    <n v="0.28943799999999997"/>
    <n v="1.2002330000000001"/>
    <n v="0.150029"/>
    <s v="7"/>
    <s v="scale_mpi_thin_job_13586.out "/>
    <s v="scale_mpi_thin_thin007_2023-06-23_06-18-13.csv "/>
    <s v="e1 10000 100 100000 1 9"/>
    <n v="232.02580399999999"/>
    <n v="0"/>
    <n v="232.02580399999999"/>
    <n v="232.02580399999999"/>
    <x v="0"/>
  </r>
  <r>
    <x v="0"/>
    <x v="0"/>
    <n v="100"/>
    <x v="0"/>
    <x v="4"/>
    <n v="1"/>
    <n v="42.239783000000003"/>
    <n v="0.31244300000000003"/>
    <n v="1.2070149999999999"/>
    <n v="0.172431"/>
    <s v="7"/>
    <s v="scale_mpi_thin_job_13586.out "/>
    <s v="scale_mpi_thin_thin007_2023-06-23_06-18-13.csv "/>
    <s v="e1 10000 100 100000 1 8"/>
    <n v="260.09294599999998"/>
    <n v="0"/>
    <n v="260.09294599999998"/>
    <n v="260.09294599999998"/>
    <x v="0"/>
  </r>
  <r>
    <x v="0"/>
    <x v="0"/>
    <n v="100"/>
    <x v="0"/>
    <x v="5"/>
    <n v="1"/>
    <n v="48.053851000000002"/>
    <n v="0.31462200000000001"/>
    <n v="1.0620959999999999"/>
    <n v="0.17701600000000001"/>
    <s v="7"/>
    <s v="scale_mpi_thin_job_13586.out "/>
    <s v="scale_mpi_thin_thin007_2023-06-23_06-18-13.csv "/>
    <s v="e1 10000 100 100000 1 7"/>
    <n v="297.04386299999999"/>
    <n v="0"/>
    <n v="297.04386299999999"/>
    <n v="297.04386299999999"/>
    <x v="0"/>
  </r>
  <r>
    <x v="0"/>
    <x v="0"/>
    <n v="100"/>
    <x v="0"/>
    <x v="6"/>
    <n v="1"/>
    <n v="55.884562000000003"/>
    <n v="0.355215"/>
    <n v="0.88785199999999997"/>
    <n v="0.17757000000000001"/>
    <s v="7"/>
    <s v="scale_mpi_thin_job_13586.out "/>
    <s v="scale_mpi_thin_thin007_2023-06-23_06-18-13.csv "/>
    <s v="e1 10000 100 100000 1 6"/>
    <n v="346.274833"/>
    <n v="0"/>
    <n v="346.274833"/>
    <n v="346.274833"/>
    <x v="0"/>
  </r>
  <r>
    <x v="0"/>
    <x v="0"/>
    <n v="100"/>
    <x v="0"/>
    <x v="7"/>
    <n v="1"/>
    <n v="67.341579999999993"/>
    <n v="0.38187700000000002"/>
    <n v="0.84855100000000006"/>
    <n v="0.21213799999999999"/>
    <s v="7"/>
    <s v="scale_mpi_thin_job_13586.out "/>
    <s v="scale_mpi_thin_thin007_2023-06-23_06-18-13.csv "/>
    <s v="e1 10000 100 100000 1 5"/>
    <n v="414.10621800000001"/>
    <n v="0"/>
    <n v="414.10621800000001"/>
    <n v="414.10621800000001"/>
    <x v="0"/>
  </r>
  <r>
    <x v="0"/>
    <x v="0"/>
    <n v="100"/>
    <x v="0"/>
    <x v="8"/>
    <n v="1"/>
    <n v="83.739096000000004"/>
    <n v="0.39300200000000002"/>
    <n v="0.63536000000000004"/>
    <n v="0.211787"/>
    <s v="7"/>
    <s v="scale_mpi_thin_job_13586.out "/>
    <s v="scale_mpi_thin_thin007_2023-06-23_06-18-13.csv "/>
    <s v="e1 10000 100 100000 1 4"/>
    <n v="517.03048899999999"/>
    <n v="0"/>
    <n v="517.03048899999999"/>
    <n v="517.03048899999999"/>
    <x v="0"/>
  </r>
  <r>
    <x v="0"/>
    <x v="0"/>
    <n v="100"/>
    <x v="0"/>
    <x v="9"/>
    <n v="1"/>
    <n v="111.228379"/>
    <n v="0.29778199999999999"/>
    <n v="0.31930199999999997"/>
    <n v="0.15965099999999999"/>
    <s v="7"/>
    <s v="scale_mpi_thin_job_13586.out "/>
    <s v="scale_mpi_thin_thin007_2023-06-23_06-18-13.csv "/>
    <s v="e1 10000 100 100000 1 3"/>
    <n v="689.58723399999997"/>
    <n v="0"/>
    <n v="689.58723399999997"/>
    <n v="689.58723399999997"/>
    <x v="0"/>
  </r>
  <r>
    <x v="0"/>
    <x v="0"/>
    <n v="100"/>
    <x v="0"/>
    <x v="10"/>
    <n v="1"/>
    <n v="166.09921700000001"/>
    <n v="0.41311700000000001"/>
    <n v="0.23621"/>
    <n v="0.23621"/>
    <s v="7"/>
    <s v="scale_mpi_thin_job_13586.out "/>
    <s v="scale_mpi_thin_thin007_2023-06-23_06-18-13.csv "/>
    <s v="e1 10000 100 100000 1 2"/>
    <n v="1033.768284"/>
    <n v="0"/>
    <n v="1033.768284"/>
    <n v="1033.768284"/>
    <x v="0"/>
  </r>
  <r>
    <x v="0"/>
    <x v="0"/>
    <n v="100"/>
    <x v="0"/>
    <x v="11"/>
    <n v="1"/>
    <n v="333.03837299999998"/>
    <n v="0.33484700000000001"/>
    <n v="0"/>
    <n v="0"/>
    <s v="7"/>
    <s v="scale_mpi_thin_job_13586.out "/>
    <s v="scale_mpi_thin_thin007_2023-06-23_06-18-13.csv "/>
    <s v="e1 10000 100 100000 1 1"/>
    <n v="2083.919367"/>
    <n v="0"/>
    <n v="2083.919367"/>
    <n v="2083.919367"/>
    <x v="0"/>
  </r>
  <r>
    <x v="0"/>
    <x v="0"/>
    <n v="100"/>
    <x v="0"/>
    <x v="0"/>
    <n v="1"/>
    <n v="28.636112000000001"/>
    <n v="0.33742499999999997"/>
    <n v="1.8951229999999999"/>
    <n v="0.17228399999999999"/>
    <s v="7"/>
    <s v="scale_mpi_thin_job_13586.out "/>
    <s v="scale_mpi_thin_thin007_2023-06-23_06-18-13.csv "/>
    <s v="e1 10000 100 100000 1 12"/>
    <n v="174.82682649999998"/>
    <n v="5.3027500048680586E-2"/>
    <n v="174.72077149990261"/>
    <n v="174.93288150009735"/>
    <x v="0"/>
  </r>
  <r>
    <x v="0"/>
    <x v="0"/>
    <n v="100"/>
    <x v="0"/>
    <x v="1"/>
    <n v="1"/>
    <n v="31.032018000000001"/>
    <n v="0.14990400000000001"/>
    <n v="0.31012099999999998"/>
    <n v="3.1012000000000001E-2"/>
    <s v="7"/>
    <s v="scale_mpi_thin_job_13586.out "/>
    <s v="scale_mpi_thin_thin007_2023-06-23_06-18-13.csv "/>
    <s v="e1 10000 100 100000 1 11"/>
    <n v="190.876362"/>
    <n v="0.50633999999848645"/>
    <n v="189.86368200000302"/>
    <n v="191.88904199999698"/>
    <x v="0"/>
  </r>
  <r>
    <x v="0"/>
    <x v="0"/>
    <n v="100"/>
    <x v="0"/>
    <x v="2"/>
    <n v="1"/>
    <n v="33.986358000000003"/>
    <n v="0.16370999999999999"/>
    <n v="0.31683800000000001"/>
    <n v="3.5203999999999999E-2"/>
    <s v="7"/>
    <s v="scale_mpi_thin_job_13586.out "/>
    <s v="scale_mpi_thin_thin007_2023-06-23_06-18-13.csv "/>
    <s v="e1 10000 100 100000 1 10"/>
    <n v="209.11237700000001"/>
    <n v="0.13501800000346789"/>
    <n v="208.84234099999307"/>
    <n v="209.38241300000695"/>
    <x v="0"/>
  </r>
  <r>
    <x v="0"/>
    <x v="0"/>
    <n v="100"/>
    <x v="0"/>
    <x v="3"/>
    <n v="1"/>
    <n v="37.775432000000002"/>
    <n v="0.348275"/>
    <n v="1.4337489999999999"/>
    <n v="0.17921899999999999"/>
    <s v="7"/>
    <s v="scale_mpi_thin_job_13586.out "/>
    <s v="scale_mpi_thin_thin007_2023-06-23_06-18-13.csv "/>
    <s v="e1 10000 100 100000 1 9"/>
    <n v="232.02580399999999"/>
    <n v="0"/>
    <n v="232.02580399999999"/>
    <n v="232.02580399999999"/>
    <x v="0"/>
  </r>
  <r>
    <x v="0"/>
    <x v="0"/>
    <n v="100"/>
    <x v="0"/>
    <x v="4"/>
    <n v="1"/>
    <n v="42.292529999999999"/>
    <n v="0.35232599999999997"/>
    <n v="1.2837879999999999"/>
    <n v="0.18339800000000001"/>
    <s v="7"/>
    <s v="scale_mpi_thin_job_13586.out "/>
    <s v="scale_mpi_thin_thin007_2023-06-23_06-18-13.csv "/>
    <s v="e1 10000 100 100000 1 8"/>
    <n v="260.09294599999998"/>
    <n v="0"/>
    <n v="260.09294599999998"/>
    <n v="260.09294599999998"/>
    <x v="0"/>
  </r>
  <r>
    <x v="0"/>
    <x v="0"/>
    <n v="100"/>
    <x v="0"/>
    <x v="5"/>
    <n v="1"/>
    <n v="48.082828999999997"/>
    <n v="0.32340000000000002"/>
    <n v="1.0333319999999999"/>
    <n v="0.17222199999999999"/>
    <s v="7"/>
    <s v="scale_mpi_thin_job_13586.out "/>
    <s v="scale_mpi_thin_thin007_2023-06-23_06-18-13.csv "/>
    <s v="e1 10000 100 100000 1 7"/>
    <n v="297.04386299999999"/>
    <n v="0"/>
    <n v="297.04386299999999"/>
    <n v="297.04386299999999"/>
    <x v="0"/>
  </r>
  <r>
    <x v="0"/>
    <x v="0"/>
    <n v="100"/>
    <x v="0"/>
    <x v="6"/>
    <n v="1"/>
    <n v="55.949992000000002"/>
    <n v="0.36142000000000002"/>
    <n v="0.95519200000000004"/>
    <n v="0.19103800000000001"/>
    <s v="7"/>
    <s v="scale_mpi_thin_job_13586.out "/>
    <s v="scale_mpi_thin_thin007_2023-06-23_06-18-13.csv "/>
    <s v="e1 10000 100 100000 1 6"/>
    <n v="346.274833"/>
    <n v="0"/>
    <n v="346.274833"/>
    <n v="346.274833"/>
    <x v="0"/>
  </r>
  <r>
    <x v="0"/>
    <x v="0"/>
    <n v="100"/>
    <x v="0"/>
    <x v="7"/>
    <n v="1"/>
    <n v="67.246474000000006"/>
    <n v="0.27869699999999997"/>
    <n v="0.60714500000000005"/>
    <n v="0.151786"/>
    <s v="7"/>
    <s v="scale_mpi_thin_job_13586.out "/>
    <s v="scale_mpi_thin_thin007_2023-06-23_06-18-13.csv "/>
    <s v="e1 10000 100 100000 1 5"/>
    <n v="414.10621800000001"/>
    <n v="0"/>
    <n v="414.10621800000001"/>
    <n v="414.10621800000001"/>
    <x v="0"/>
  </r>
  <r>
    <x v="0"/>
    <x v="0"/>
    <n v="100"/>
    <x v="0"/>
    <x v="8"/>
    <n v="1"/>
    <n v="83.805282000000005"/>
    <n v="0.36067500000000002"/>
    <n v="0.58223199999999997"/>
    <n v="0.194077"/>
    <s v="7"/>
    <s v="scale_mpi_thin_job_13586.out "/>
    <s v="scale_mpi_thin_thin007_2023-06-23_06-18-13.csv "/>
    <s v="e1 10000 100 100000 1 4"/>
    <n v="517.03048899999999"/>
    <n v="0"/>
    <n v="517.03048899999999"/>
    <n v="517.03048899999999"/>
    <x v="0"/>
  </r>
  <r>
    <x v="0"/>
    <x v="0"/>
    <n v="100"/>
    <x v="0"/>
    <x v="9"/>
    <n v="1"/>
    <n v="111.05902399999999"/>
    <n v="0.31011"/>
    <n v="0.36377100000000001"/>
    <n v="0.18188499999999999"/>
    <s v="7"/>
    <s v="scale_mpi_thin_job_13586.out "/>
    <s v="scale_mpi_thin_thin007_2023-06-23_06-18-13.csv "/>
    <s v="e1 10000 100 100000 1 3"/>
    <n v="689.58723399999997"/>
    <n v="0"/>
    <n v="689.58723399999997"/>
    <n v="689.58723399999997"/>
    <x v="0"/>
  </r>
  <r>
    <x v="0"/>
    <x v="0"/>
    <n v="100"/>
    <x v="0"/>
    <x v="10"/>
    <n v="1"/>
    <n v="166.064832"/>
    <n v="0.40229900000000002"/>
    <n v="0.224607"/>
    <n v="0.224607"/>
    <s v="7"/>
    <s v="scale_mpi_thin_job_13586.out "/>
    <s v="scale_mpi_thin_thin007_2023-06-23_06-18-13.csv "/>
    <s v="e1 10000 100 100000 1 2"/>
    <n v="1033.768284"/>
    <n v="0"/>
    <n v="1033.768284"/>
    <n v="1033.768284"/>
    <x v="0"/>
  </r>
  <r>
    <x v="0"/>
    <x v="0"/>
    <n v="100"/>
    <x v="0"/>
    <x v="11"/>
    <n v="1"/>
    <n v="333.258307"/>
    <n v="0.332119"/>
    <n v="0"/>
    <n v="0"/>
    <s v="7"/>
    <s v="scale_mpi_thin_job_13586.out "/>
    <s v="scale_mpi_thin_thin007_2023-06-23_06-18-13.csv "/>
    <s v="e1 10000 100 100000 1 1"/>
    <n v="2083.919367"/>
    <n v="0"/>
    <n v="2083.919367"/>
    <n v="2083.919367"/>
    <x v="0"/>
  </r>
  <r>
    <x v="0"/>
    <x v="0"/>
    <n v="100"/>
    <x v="0"/>
    <x v="0"/>
    <n v="1"/>
    <n v="28.689824999999999"/>
    <n v="0.37291600000000003"/>
    <n v="2.2355339999999999"/>
    <n v="0.20322999999999999"/>
    <s v="7"/>
    <s v="scale_mpi_thin_job_13586.out "/>
    <s v="scale_mpi_thin_thin007_2023-06-23_06-18-13.csv "/>
    <s v="e1 10000 100 100000 1 12"/>
    <n v="174.82682649999998"/>
    <n v="5.3027500048680586E-2"/>
    <n v="174.72077149990261"/>
    <n v="174.93288150009735"/>
    <x v="0"/>
  </r>
  <r>
    <x v="0"/>
    <x v="0"/>
    <n v="100"/>
    <x v="0"/>
    <x v="1"/>
    <n v="1"/>
    <n v="31.059605000000001"/>
    <n v="0.164546"/>
    <n v="0.42582799999999998"/>
    <n v="4.2583000000000003E-2"/>
    <s v="7"/>
    <s v="scale_mpi_thin_job_13586.out "/>
    <s v="scale_mpi_thin_thin007_2023-06-23_06-18-13.csv "/>
    <s v="e1 10000 100 100000 1 11"/>
    <n v="190.876362"/>
    <n v="0.50633999999848645"/>
    <n v="189.86368200000302"/>
    <n v="191.88904199999698"/>
    <x v="0"/>
  </r>
  <r>
    <x v="0"/>
    <x v="0"/>
    <n v="100"/>
    <x v="0"/>
    <x v="2"/>
    <n v="1"/>
    <n v="33.993122"/>
    <n v="0.168547"/>
    <n v="0.37315700000000002"/>
    <n v="4.1461999999999999E-2"/>
    <s v="7"/>
    <s v="scale_mpi_thin_job_13586.out "/>
    <s v="scale_mpi_thin_thin007_2023-06-23_06-18-13.csv "/>
    <s v="e1 10000 100 100000 1 10"/>
    <n v="209.11237700000001"/>
    <n v="0.13501800000346789"/>
    <n v="208.84234099999307"/>
    <n v="209.38241300000695"/>
    <x v="0"/>
  </r>
  <r>
    <x v="0"/>
    <x v="0"/>
    <n v="100"/>
    <x v="0"/>
    <x v="3"/>
    <n v="1"/>
    <n v="37.773211000000003"/>
    <n v="0.33348899999999998"/>
    <n v="1.4285890000000001"/>
    <n v="0.17857400000000001"/>
    <s v="7"/>
    <s v="scale_mpi_thin_job_13586.out "/>
    <s v="scale_mpi_thin_thin007_2023-06-23_06-18-13.csv "/>
    <s v="e1 10000 100 100000 1 9"/>
    <n v="232.02580399999999"/>
    <n v="0"/>
    <n v="232.02580399999999"/>
    <n v="232.02580399999999"/>
    <x v="0"/>
  </r>
  <r>
    <x v="0"/>
    <x v="0"/>
    <n v="100"/>
    <x v="0"/>
    <x v="4"/>
    <n v="1"/>
    <n v="42.272311999999999"/>
    <n v="0.37015900000000002"/>
    <n v="1.366703"/>
    <n v="0.195243"/>
    <s v="7"/>
    <s v="scale_mpi_thin_job_13586.out "/>
    <s v="scale_mpi_thin_thin007_2023-06-23_06-18-13.csv "/>
    <s v="e1 10000 100 100000 1 8"/>
    <n v="260.09294599999998"/>
    <n v="0"/>
    <n v="260.09294599999998"/>
    <n v="260.09294599999998"/>
    <x v="0"/>
  </r>
  <r>
    <x v="0"/>
    <x v="0"/>
    <n v="100"/>
    <x v="0"/>
    <x v="5"/>
    <n v="1"/>
    <n v="48.053975000000001"/>
    <n v="0.298323"/>
    <n v="1.015506"/>
    <n v="0.16925100000000001"/>
    <s v="7"/>
    <s v="scale_mpi_thin_job_13586.out "/>
    <s v="scale_mpi_thin_thin007_2023-06-23_06-18-13.csv "/>
    <s v="e1 10000 100 100000 1 7"/>
    <n v="297.04386299999999"/>
    <n v="0"/>
    <n v="297.04386299999999"/>
    <n v="297.04386299999999"/>
    <x v="0"/>
  </r>
  <r>
    <x v="0"/>
    <x v="0"/>
    <n v="100"/>
    <x v="0"/>
    <x v="6"/>
    <n v="1"/>
    <n v="55.890574999999998"/>
    <n v="0.35176000000000002"/>
    <n v="0.87127900000000003"/>
    <n v="0.17425599999999999"/>
    <s v="7"/>
    <s v="scale_mpi_thin_job_13586.out "/>
    <s v="scale_mpi_thin_thin007_2023-06-23_06-18-13.csv "/>
    <s v="e1 10000 100 100000 1 6"/>
    <n v="346.274833"/>
    <n v="0"/>
    <n v="346.274833"/>
    <n v="346.274833"/>
    <x v="0"/>
  </r>
  <r>
    <x v="0"/>
    <x v="0"/>
    <n v="100"/>
    <x v="0"/>
    <x v="7"/>
    <n v="1"/>
    <n v="67.258801000000005"/>
    <n v="0.29368100000000003"/>
    <n v="0.66151499999999996"/>
    <n v="0.165379"/>
    <s v="7"/>
    <s v="scale_mpi_thin_job_13586.out "/>
    <s v="scale_mpi_thin_thin007_2023-06-23_06-18-13.csv "/>
    <s v="e1 10000 100 100000 1 5"/>
    <n v="414.10621800000001"/>
    <n v="0"/>
    <n v="414.10621800000001"/>
    <n v="414.10621800000001"/>
    <x v="0"/>
  </r>
  <r>
    <x v="0"/>
    <x v="0"/>
    <n v="100"/>
    <x v="0"/>
    <x v="8"/>
    <n v="1"/>
    <n v="83.819049000000007"/>
    <n v="0.34585500000000002"/>
    <n v="0.527644"/>
    <n v="0.17588100000000001"/>
    <s v="7"/>
    <s v="scale_mpi_thin_job_13586.out "/>
    <s v="scale_mpi_thin_thin007_2023-06-23_06-18-13.csv "/>
    <s v="e1 10000 100 100000 1 4"/>
    <n v="517.03048899999999"/>
    <n v="0"/>
    <n v="517.03048899999999"/>
    <n v="517.03048899999999"/>
    <x v="0"/>
  </r>
  <r>
    <x v="0"/>
    <x v="0"/>
    <n v="100"/>
    <x v="0"/>
    <x v="9"/>
    <n v="1"/>
    <n v="111.23429400000001"/>
    <n v="0.32342500000000002"/>
    <n v="0.37829800000000002"/>
    <n v="0.18914900000000001"/>
    <s v="7"/>
    <s v="scale_mpi_thin_job_13586.out "/>
    <s v="scale_mpi_thin_thin007_2023-06-23_06-18-13.csv "/>
    <s v="e1 10000 100 100000 1 3"/>
    <n v="689.58723399999997"/>
    <n v="0"/>
    <n v="689.58723399999997"/>
    <n v="689.58723399999997"/>
    <x v="0"/>
  </r>
  <r>
    <x v="0"/>
    <x v="0"/>
    <n v="100"/>
    <x v="0"/>
    <x v="10"/>
    <n v="1"/>
    <n v="166.05735000000001"/>
    <n v="0.39657500000000001"/>
    <n v="0.21288799999999999"/>
    <n v="0.21288799999999999"/>
    <s v="7"/>
    <s v="scale_mpi_thin_job_13586.out "/>
    <s v="scale_mpi_thin_thin007_2023-06-23_06-18-13.csv "/>
    <s v="e1 10000 100 100000 1 2"/>
    <n v="1033.768284"/>
    <n v="0"/>
    <n v="1033.768284"/>
    <n v="1033.768284"/>
    <x v="0"/>
  </r>
  <r>
    <x v="0"/>
    <x v="0"/>
    <n v="100"/>
    <x v="0"/>
    <x v="11"/>
    <n v="1"/>
    <n v="333.01312999999999"/>
    <n v="0.33607100000000001"/>
    <n v="0"/>
    <n v="0"/>
    <s v="7"/>
    <s v="scale_mpi_thin_job_13586.out "/>
    <s v="scale_mpi_thin_thin007_2023-06-23_06-18-13.csv "/>
    <s v="e1 10000 100 100000 1 1"/>
    <n v="2083.919367"/>
    <n v="0"/>
    <n v="2083.919367"/>
    <n v="2083.919367"/>
    <x v="0"/>
  </r>
  <r>
    <x v="0"/>
    <x v="0"/>
    <n v="100"/>
    <x v="0"/>
    <x v="0"/>
    <n v="1"/>
    <n v="28.660754000000001"/>
    <n v="0.374724"/>
    <n v="2.2747109999999999"/>
    <n v="0.206792"/>
    <s v="7"/>
    <s v="scale_mpi_thin_job_13586.out "/>
    <s v="scale_mpi_thin_thin007_2023-06-23_06-18-13.csv "/>
    <s v="e1 10000 100 100000 1 12"/>
    <n v="174.82682649999998"/>
    <n v="5.3027500048680586E-2"/>
    <n v="174.72077149990261"/>
    <n v="174.93288150009735"/>
    <x v="0"/>
  </r>
  <r>
    <x v="0"/>
    <x v="0"/>
    <n v="100"/>
    <x v="0"/>
    <x v="1"/>
    <n v="1"/>
    <n v="31.045998999999998"/>
    <n v="0.15414800000000001"/>
    <n v="0.35694199999999998"/>
    <n v="3.5693999999999997E-2"/>
    <s v="7"/>
    <s v="scale_mpi_thin_job_13586.out "/>
    <s v="scale_mpi_thin_thin007_2023-06-23_06-18-13.csv "/>
    <s v="e1 10000 100 100000 1 11"/>
    <n v="190.876362"/>
    <n v="0.50633999999848645"/>
    <n v="189.86368200000302"/>
    <n v="191.88904199999698"/>
    <x v="0"/>
  </r>
  <r>
    <x v="0"/>
    <x v="0"/>
    <n v="100"/>
    <x v="0"/>
    <x v="2"/>
    <n v="1"/>
    <n v="34.109020000000001"/>
    <n v="0.34030300000000002"/>
    <n v="1.5462260000000001"/>
    <n v="0.17180300000000001"/>
    <s v="7"/>
    <s v="scale_mpi_thin_job_13586.out "/>
    <s v="scale_mpi_thin_thin007_2023-06-23_06-18-13.csv "/>
    <s v="e1 10000 100 100000 1 10"/>
    <n v="209.11237700000001"/>
    <n v="0.13501800000346789"/>
    <n v="208.84234099999307"/>
    <n v="209.38241300000695"/>
    <x v="0"/>
  </r>
  <r>
    <x v="0"/>
    <x v="0"/>
    <n v="100"/>
    <x v="0"/>
    <x v="3"/>
    <n v="1"/>
    <n v="37.740912000000002"/>
    <n v="0.33711799999999997"/>
    <n v="1.2789740000000001"/>
    <n v="0.15987199999999999"/>
    <s v="7"/>
    <s v="scale_mpi_thin_job_13586.out "/>
    <s v="scale_mpi_thin_thin007_2023-06-23_06-18-13.csv "/>
    <s v="e1 10000 100 100000 1 9"/>
    <n v="232.02580399999999"/>
    <n v="0"/>
    <n v="232.02580399999999"/>
    <n v="232.02580399999999"/>
    <x v="0"/>
  </r>
  <r>
    <x v="0"/>
    <x v="0"/>
    <n v="100"/>
    <x v="0"/>
    <x v="4"/>
    <n v="1"/>
    <n v="42.295786999999997"/>
    <n v="0.405032"/>
    <n v="1.360746"/>
    <n v="0.19439200000000001"/>
    <s v="7"/>
    <s v="scale_mpi_thin_job_13586.out "/>
    <s v="scale_mpi_thin_thin007_2023-06-23_06-18-13.csv "/>
    <s v="e1 10000 100 100000 1 8"/>
    <n v="260.09294599999998"/>
    <n v="0"/>
    <n v="260.09294599999998"/>
    <n v="260.09294599999998"/>
    <x v="0"/>
  </r>
  <r>
    <x v="0"/>
    <x v="0"/>
    <n v="100"/>
    <x v="0"/>
    <x v="5"/>
    <n v="1"/>
    <n v="48.137535"/>
    <n v="0.35797000000000001"/>
    <n v="1.0820939999999999"/>
    <n v="0.18034900000000001"/>
    <s v="7"/>
    <s v="scale_mpi_thin_job_13586.out "/>
    <s v="scale_mpi_thin_thin007_2023-06-23_06-18-13.csv "/>
    <s v="e1 10000 100 100000 1 7"/>
    <n v="297.04386299999999"/>
    <n v="0"/>
    <n v="297.04386299999999"/>
    <n v="297.04386299999999"/>
    <x v="0"/>
  </r>
  <r>
    <x v="0"/>
    <x v="0"/>
    <n v="100"/>
    <x v="0"/>
    <x v="6"/>
    <n v="1"/>
    <n v="55.880234000000002"/>
    <n v="0.339671"/>
    <n v="0.96221500000000004"/>
    <n v="0.192443"/>
    <s v="7"/>
    <s v="scale_mpi_thin_job_13586.out "/>
    <s v="scale_mpi_thin_thin007_2023-06-23_06-18-13.csv "/>
    <s v="e1 10000 100 100000 1 6"/>
    <n v="346.274833"/>
    <n v="0"/>
    <n v="346.274833"/>
    <n v="346.274833"/>
    <x v="0"/>
  </r>
  <r>
    <x v="0"/>
    <x v="0"/>
    <n v="100"/>
    <x v="0"/>
    <x v="7"/>
    <n v="1"/>
    <n v="67.322282000000001"/>
    <n v="0.34498800000000002"/>
    <n v="0.67019600000000001"/>
    <n v="0.167549"/>
    <s v="7"/>
    <s v="scale_mpi_thin_job_13586.out "/>
    <s v="scale_mpi_thin_thin007_2023-06-23_06-18-13.csv "/>
    <s v="e1 10000 100 100000 1 5"/>
    <n v="414.10621800000001"/>
    <n v="0"/>
    <n v="414.10621800000001"/>
    <n v="414.10621800000001"/>
    <x v="0"/>
  </r>
  <r>
    <x v="0"/>
    <x v="0"/>
    <n v="100"/>
    <x v="0"/>
    <x v="8"/>
    <n v="1"/>
    <n v="83.645087000000004"/>
    <n v="0.34062599999999998"/>
    <n v="0.60805799999999999"/>
    <n v="0.20268600000000001"/>
    <s v="7"/>
    <s v="scale_mpi_thin_job_13586.out "/>
    <s v="scale_mpi_thin_thin007_2023-06-23_06-18-13.csv "/>
    <s v="e1 10000 100 100000 1 4"/>
    <n v="517.03048899999999"/>
    <n v="0"/>
    <n v="517.03048899999999"/>
    <n v="517.03048899999999"/>
    <x v="0"/>
  </r>
  <r>
    <x v="0"/>
    <x v="0"/>
    <n v="100"/>
    <x v="0"/>
    <x v="9"/>
    <n v="1"/>
    <n v="111.344964"/>
    <n v="0.42468"/>
    <n v="0.51309400000000005"/>
    <n v="0.25654700000000003"/>
    <s v="7"/>
    <s v="scale_mpi_thin_job_13586.out "/>
    <s v="scale_mpi_thin_thin007_2023-06-23_06-18-13.csv "/>
    <s v="e1 10000 100 100000 1 3"/>
    <n v="689.58723399999997"/>
    <n v="0"/>
    <n v="689.58723399999997"/>
    <n v="689.58723399999997"/>
    <x v="0"/>
  </r>
  <r>
    <x v="0"/>
    <x v="0"/>
    <n v="100"/>
    <x v="0"/>
    <x v="10"/>
    <n v="1"/>
    <n v="166.080217"/>
    <n v="0.45560800000000001"/>
    <n v="0.27993400000000002"/>
    <n v="0.27993400000000002"/>
    <s v="7"/>
    <s v="scale_mpi_thin_job_13586.out "/>
    <s v="scale_mpi_thin_thin007_2023-06-23_06-18-13.csv "/>
    <s v="e1 10000 100 100000 1 2"/>
    <n v="1033.768284"/>
    <n v="0"/>
    <n v="1033.768284"/>
    <n v="1033.768284"/>
    <x v="0"/>
  </r>
  <r>
    <x v="0"/>
    <x v="0"/>
    <n v="100"/>
    <x v="0"/>
    <x v="11"/>
    <n v="1"/>
    <n v="333.11317600000001"/>
    <n v="0.42906100000000003"/>
    <n v="0"/>
    <n v="0"/>
    <s v="7"/>
    <s v="scale_mpi_thin_job_13586.out "/>
    <s v="scale_mpi_thin_thin007_2023-06-23_06-18-13.csv "/>
    <s v="e1 10000 100 100000 1 1"/>
    <n v="2083.919367"/>
    <n v="0"/>
    <n v="2083.919367"/>
    <n v="2083.919367"/>
    <x v="0"/>
  </r>
  <r>
    <x v="0"/>
    <x v="0"/>
    <n v="100"/>
    <x v="0"/>
    <x v="0"/>
    <n v="1"/>
    <n v="28.674344999999999"/>
    <n v="0.37160700000000002"/>
    <n v="2.3494269999999999"/>
    <n v="0.213584"/>
    <s v="7"/>
    <s v="scale_mpi_thin_job_13586.out "/>
    <s v="scale_mpi_thin_thin007_2023-06-23_06-18-13.csv "/>
    <s v="e1 10000 100 100000 1 12"/>
    <n v="174.82682649999998"/>
    <n v="5.3027500048680586E-2"/>
    <n v="174.72077149990261"/>
    <n v="174.93288150009735"/>
    <x v="0"/>
  </r>
  <r>
    <x v="0"/>
    <x v="0"/>
    <n v="100"/>
    <x v="0"/>
    <x v="1"/>
    <n v="1"/>
    <n v="31.058275999999999"/>
    <n v="0.17280699999999999"/>
    <n v="0.51811600000000002"/>
    <n v="5.1811999999999997E-2"/>
    <s v="7"/>
    <s v="scale_mpi_thin_job_13586.out "/>
    <s v="scale_mpi_thin_thin007_2023-06-23_06-18-13.csv "/>
    <s v="e1 10000 100 100000 1 11"/>
    <n v="190.876362"/>
    <n v="0.50633999999848645"/>
    <n v="189.86368200000302"/>
    <n v="191.88904199999698"/>
    <x v="0"/>
  </r>
  <r>
    <x v="0"/>
    <x v="0"/>
    <n v="100"/>
    <x v="0"/>
    <x v="2"/>
    <n v="1"/>
    <n v="34.084366000000003"/>
    <n v="0.32059700000000002"/>
    <n v="1.4582630000000001"/>
    <n v="0.16202900000000001"/>
    <s v="7"/>
    <s v="scale_mpi_thin_job_13586.out "/>
    <s v="scale_mpi_thin_thin007_2023-06-23_06-18-13.csv "/>
    <s v="e1 10000 100 100000 1 10"/>
    <n v="209.11237700000001"/>
    <n v="0.13501800000346789"/>
    <n v="208.84234099999307"/>
    <n v="209.38241300000695"/>
    <x v="0"/>
  </r>
  <r>
    <x v="0"/>
    <x v="0"/>
    <n v="100"/>
    <x v="0"/>
    <x v="3"/>
    <n v="1"/>
    <n v="37.758772"/>
    <n v="0.332395"/>
    <n v="1.326695"/>
    <n v="0.16583700000000001"/>
    <s v="7"/>
    <s v="scale_mpi_thin_job_13586.out "/>
    <s v="scale_mpi_thin_thin007_2023-06-23_06-18-13.csv "/>
    <s v="e1 10000 100 100000 1 9"/>
    <n v="232.02580399999999"/>
    <n v="0"/>
    <n v="232.02580399999999"/>
    <n v="232.02580399999999"/>
    <x v="0"/>
  </r>
  <r>
    <x v="0"/>
    <x v="0"/>
    <n v="100"/>
    <x v="0"/>
    <x v="4"/>
    <n v="1"/>
    <n v="42.262636999999998"/>
    <n v="0.33649600000000002"/>
    <n v="1.1975020000000001"/>
    <n v="0.171072"/>
    <s v="7"/>
    <s v="scale_mpi_thin_job_13586.out "/>
    <s v="scale_mpi_thin_thin007_2023-06-23_06-18-13.csv "/>
    <s v="e1 10000 100 100000 1 8"/>
    <n v="260.09294599999998"/>
    <n v="0"/>
    <n v="260.09294599999998"/>
    <n v="260.09294599999998"/>
    <x v="0"/>
  </r>
  <r>
    <x v="0"/>
    <x v="0"/>
    <n v="100"/>
    <x v="0"/>
    <x v="5"/>
    <n v="1"/>
    <n v="48.027405999999999"/>
    <n v="0.30577599999999999"/>
    <n v="1.0692349999999999"/>
    <n v="0.178206"/>
    <s v="7"/>
    <s v="scale_mpi_thin_job_13586.out "/>
    <s v="scale_mpi_thin_thin007_2023-06-23_06-18-13.csv "/>
    <s v="e1 10000 100 100000 1 7"/>
    <n v="297.04386299999999"/>
    <n v="0"/>
    <n v="297.04386299999999"/>
    <n v="297.04386299999999"/>
    <x v="0"/>
  </r>
  <r>
    <x v="0"/>
    <x v="0"/>
    <n v="100"/>
    <x v="0"/>
    <x v="6"/>
    <n v="1"/>
    <n v="55.848762999999998"/>
    <n v="0.31217"/>
    <n v="0.91891500000000004"/>
    <n v="0.183783"/>
    <s v="7"/>
    <s v="scale_mpi_thin_job_13586.out "/>
    <s v="scale_mpi_thin_thin007_2023-06-23_06-18-13.csv "/>
    <s v="e1 10000 100 100000 1 6"/>
    <n v="346.274833"/>
    <n v="0"/>
    <n v="346.274833"/>
    <n v="346.274833"/>
    <x v="0"/>
  </r>
  <r>
    <x v="0"/>
    <x v="0"/>
    <n v="100"/>
    <x v="0"/>
    <x v="7"/>
    <n v="1"/>
    <n v="67.307905000000005"/>
    <n v="0.32469700000000001"/>
    <n v="0.65807199999999999"/>
    <n v="0.164518"/>
    <s v="7"/>
    <s v="scale_mpi_thin_job_13586.out "/>
    <s v="scale_mpi_thin_thin007_2023-06-23_06-18-13.csv "/>
    <s v="e1 10000 100 100000 1 5"/>
    <n v="414.10621800000001"/>
    <n v="0"/>
    <n v="414.10621800000001"/>
    <n v="414.10621800000001"/>
    <x v="0"/>
  </r>
  <r>
    <x v="0"/>
    <x v="0"/>
    <n v="100"/>
    <x v="0"/>
    <x v="8"/>
    <n v="1"/>
    <n v="83.756314000000003"/>
    <n v="0.31321500000000002"/>
    <n v="0.55187200000000003"/>
    <n v="0.18395700000000001"/>
    <s v="7"/>
    <s v="scale_mpi_thin_job_13586.out "/>
    <s v="scale_mpi_thin_thin007_2023-06-23_06-18-13.csv "/>
    <s v="e1 10000 100 100000 1 4"/>
    <n v="517.03048899999999"/>
    <n v="0"/>
    <n v="517.03048899999999"/>
    <n v="517.03048899999999"/>
    <x v="0"/>
  </r>
  <r>
    <x v="0"/>
    <x v="0"/>
    <n v="100"/>
    <x v="0"/>
    <x v="9"/>
    <n v="1"/>
    <n v="111.04281400000001"/>
    <n v="0.32779799999999998"/>
    <n v="0.38431300000000002"/>
    <n v="0.19215599999999999"/>
    <s v="7"/>
    <s v="scale_mpi_thin_job_13586.out "/>
    <s v="scale_mpi_thin_thin007_2023-06-23_06-18-13.csv "/>
    <s v="e1 10000 100 100000 1 3"/>
    <n v="689.58723399999997"/>
    <n v="0"/>
    <n v="689.58723399999997"/>
    <n v="689.58723399999997"/>
    <x v="0"/>
  </r>
  <r>
    <x v="0"/>
    <x v="0"/>
    <n v="100"/>
    <x v="0"/>
    <x v="10"/>
    <n v="1"/>
    <n v="165.97702799999999"/>
    <n v="0.36660300000000001"/>
    <n v="0.23221700000000001"/>
    <n v="0.23221700000000001"/>
    <s v="7"/>
    <s v="scale_mpi_thin_job_13586.out "/>
    <s v="scale_mpi_thin_thin007_2023-06-23_06-18-13.csv "/>
    <s v="e1 10000 100 100000 1 2"/>
    <n v="1033.768284"/>
    <n v="0"/>
    <n v="1033.768284"/>
    <n v="1033.768284"/>
    <x v="0"/>
  </r>
  <r>
    <x v="0"/>
    <x v="0"/>
    <n v="100"/>
    <x v="0"/>
    <x v="11"/>
    <n v="1"/>
    <n v="333.03387700000002"/>
    <n v="0.35742000000000002"/>
    <n v="0"/>
    <n v="0"/>
    <s v="7"/>
    <s v="scale_mpi_thin_job_13586.out "/>
    <s v="scale_mpi_thin_thin007_2023-06-23_06-18-13.csv "/>
    <s v="e1 10000 100 100000 1 1"/>
    <n v="2083.919367"/>
    <n v="0"/>
    <n v="2083.919367"/>
    <n v="2083.919367"/>
    <x v="0"/>
  </r>
  <r>
    <x v="0"/>
    <x v="0"/>
    <n v="100"/>
    <x v="0"/>
    <x v="0"/>
    <n v="1"/>
    <n v="28.696332999999999"/>
    <n v="0.388071"/>
    <n v="2.2947690000000001"/>
    <n v="0.20861499999999999"/>
    <s v="7"/>
    <s v="scale_mpi_thin_job_13586.out "/>
    <s v="scale_mpi_thin_thin007_2023-06-23_06-18-13.csv "/>
    <s v="e1 10000 100 100000 1 12"/>
    <n v="174.82682649999998"/>
    <n v="5.3027500048680586E-2"/>
    <n v="174.72077149990261"/>
    <n v="174.93288150009735"/>
    <x v="0"/>
  </r>
  <r>
    <x v="0"/>
    <x v="0"/>
    <n v="100"/>
    <x v="0"/>
    <x v="1"/>
    <n v="1"/>
    <n v="30.968781"/>
    <n v="0.15953300000000001"/>
    <n v="0.38901200000000002"/>
    <n v="3.8900999999999998E-2"/>
    <s v="7"/>
    <s v="scale_mpi_thin_job_13586.out "/>
    <s v="scale_mpi_thin_thin007_2023-06-23_06-18-13.csv "/>
    <s v="e1 10000 100 100000 1 11"/>
    <n v="190.876362"/>
    <n v="0.50633999999848645"/>
    <n v="189.86368200000302"/>
    <n v="191.88904199999698"/>
    <x v="0"/>
  </r>
  <r>
    <x v="0"/>
    <x v="0"/>
    <n v="100"/>
    <x v="0"/>
    <x v="2"/>
    <n v="1"/>
    <n v="34.108716000000001"/>
    <n v="0.361016"/>
    <n v="1.6717299999999999"/>
    <n v="0.185748"/>
    <s v="7"/>
    <s v="scale_mpi_thin_job_13586.out "/>
    <s v="scale_mpi_thin_thin007_2023-06-23_06-18-13.csv "/>
    <s v="e1 10000 100 100000 1 10"/>
    <n v="209.11237700000001"/>
    <n v="0.13501800000346789"/>
    <n v="208.84234099999307"/>
    <n v="209.38241300000695"/>
    <x v="0"/>
  </r>
  <r>
    <x v="0"/>
    <x v="0"/>
    <n v="100"/>
    <x v="0"/>
    <x v="3"/>
    <n v="1"/>
    <n v="37.753880000000002"/>
    <n v="0.33428400000000003"/>
    <n v="1.3727180000000001"/>
    <n v="0.17158999999999999"/>
    <s v="7"/>
    <s v="scale_mpi_thin_job_13586.out "/>
    <s v="scale_mpi_thin_thin007_2023-06-23_06-18-13.csv "/>
    <s v="e1 10000 100 100000 1 9"/>
    <n v="232.02580399999999"/>
    <n v="0"/>
    <n v="232.02580399999999"/>
    <n v="232.02580399999999"/>
    <x v="0"/>
  </r>
  <r>
    <x v="0"/>
    <x v="0"/>
    <n v="100"/>
    <x v="0"/>
    <x v="4"/>
    <n v="1"/>
    <n v="42.287146"/>
    <n v="0.33219700000000002"/>
    <n v="1.36016"/>
    <n v="0.19430900000000001"/>
    <s v="7"/>
    <s v="scale_mpi_thin_job_13586.out "/>
    <s v="scale_mpi_thin_thin007_2023-06-23_06-18-13.csv "/>
    <s v="e1 10000 100 100000 1 8"/>
    <n v="260.09294599999998"/>
    <n v="0"/>
    <n v="260.09294599999998"/>
    <n v="260.09294599999998"/>
    <x v="0"/>
  </r>
  <r>
    <x v="0"/>
    <x v="0"/>
    <n v="100"/>
    <x v="0"/>
    <x v="5"/>
    <n v="1"/>
    <n v="48.060521999999999"/>
    <n v="0.319631"/>
    <n v="1.0942499999999999"/>
    <n v="0.18237500000000001"/>
    <s v="7"/>
    <s v="scale_mpi_thin_job_13586.out "/>
    <s v="scale_mpi_thin_thin007_2023-06-23_06-18-13.csv "/>
    <s v="e1 10000 100 100000 1 7"/>
    <n v="297.04386299999999"/>
    <n v="0"/>
    <n v="297.04386299999999"/>
    <n v="297.04386299999999"/>
    <x v="0"/>
  </r>
  <r>
    <x v="0"/>
    <x v="0"/>
    <n v="100"/>
    <x v="0"/>
    <x v="6"/>
    <n v="1"/>
    <n v="55.867415000000001"/>
    <n v="0.32014799999999999"/>
    <n v="0.91105000000000003"/>
    <n v="0.18221000000000001"/>
    <s v="7"/>
    <s v="scale_mpi_thin_job_13586.out "/>
    <s v="scale_mpi_thin_thin007_2023-06-23_06-18-13.csv "/>
    <s v="e1 10000 100 100000 1 6"/>
    <n v="346.274833"/>
    <n v="0"/>
    <n v="346.274833"/>
    <n v="346.274833"/>
    <x v="0"/>
  </r>
  <r>
    <x v="0"/>
    <x v="0"/>
    <n v="100"/>
    <x v="0"/>
    <x v="7"/>
    <n v="1"/>
    <n v="67.321562999999998"/>
    <n v="0.33625500000000003"/>
    <n v="0.80536700000000006"/>
    <n v="0.20134199999999999"/>
    <s v="7"/>
    <s v="scale_mpi_thin_job_13586.out "/>
    <s v="scale_mpi_thin_thin007_2023-06-23_06-18-13.csv "/>
    <s v="e1 10000 100 100000 1 5"/>
    <n v="414.10621800000001"/>
    <n v="0"/>
    <n v="414.10621800000001"/>
    <n v="414.10621800000001"/>
    <x v="0"/>
  </r>
  <r>
    <x v="0"/>
    <x v="0"/>
    <n v="100"/>
    <x v="0"/>
    <x v="8"/>
    <n v="1"/>
    <n v="84.275752999999995"/>
    <n v="0.80491100000000004"/>
    <n v="0.93054599999999998"/>
    <n v="0.31018200000000001"/>
    <s v="7"/>
    <s v="scale_mpi_thin_job_13586.out "/>
    <s v="scale_mpi_thin_thin007_2023-06-23_06-18-13.csv "/>
    <s v="e1 10000 100 100000 1 4"/>
    <n v="517.03048899999999"/>
    <n v="0"/>
    <n v="517.03048899999999"/>
    <n v="517.03048899999999"/>
    <x v="0"/>
  </r>
  <r>
    <x v="0"/>
    <x v="0"/>
    <n v="100"/>
    <x v="0"/>
    <x v="9"/>
    <n v="1"/>
    <n v="111.025007"/>
    <n v="0.318521"/>
    <n v="0.37198999999999999"/>
    <n v="0.18599499999999999"/>
    <s v="7"/>
    <s v="scale_mpi_thin_job_13586.out "/>
    <s v="scale_mpi_thin_thin007_2023-06-23_06-18-13.csv "/>
    <s v="e1 10000 100 100000 1 3"/>
    <n v="689.58723399999997"/>
    <n v="0"/>
    <n v="689.58723399999997"/>
    <n v="689.58723399999997"/>
    <x v="0"/>
  </r>
  <r>
    <x v="0"/>
    <x v="0"/>
    <n v="100"/>
    <x v="0"/>
    <x v="10"/>
    <n v="1"/>
    <n v="166.80300600000001"/>
    <n v="0.94153799999999999"/>
    <n v="0.29186800000000002"/>
    <n v="0.29186800000000002"/>
    <s v="7"/>
    <s v="scale_mpi_thin_job_13586.out "/>
    <s v="scale_mpi_thin_thin007_2023-06-23_06-18-13.csv "/>
    <s v="e1 10000 100 100000 1 2"/>
    <n v="1033.768284"/>
    <n v="0"/>
    <n v="1033.768284"/>
    <n v="1033.768284"/>
    <x v="0"/>
  </r>
  <r>
    <x v="0"/>
    <x v="0"/>
    <n v="100"/>
    <x v="0"/>
    <x v="11"/>
    <n v="1"/>
    <n v="332.81581799999998"/>
    <n v="0.317"/>
    <n v="0"/>
    <n v="0"/>
    <s v="7"/>
    <s v="scale_mpi_thin_job_13586.out "/>
    <s v="scale_mpi_thin_thin007_2023-06-23_06-18-13.csv "/>
    <s v="e1 10000 100 100000 1 1"/>
    <n v="2083.919367"/>
    <n v="0"/>
    <n v="2083.919367"/>
    <n v="2083.919367"/>
    <x v="0"/>
  </r>
  <r>
    <x v="0"/>
    <x v="0"/>
    <n v="100"/>
    <x v="0"/>
    <x v="0"/>
    <n v="1"/>
    <n v="28.662519"/>
    <n v="0.36854199999999998"/>
    <n v="2.2591380000000001"/>
    <n v="0.205376"/>
    <s v="7"/>
    <s v="scale_mpi_thin_job_13586.out "/>
    <s v="scale_mpi_thin_thin007_2023-06-23_06-18-13.csv "/>
    <s v="e1 10000 100 100000 1 12"/>
    <n v="174.82682649999998"/>
    <n v="5.3027500048680586E-2"/>
    <n v="174.72077149990261"/>
    <n v="174.93288150009735"/>
    <x v="0"/>
  </r>
  <r>
    <x v="0"/>
    <x v="0"/>
    <n v="100"/>
    <x v="0"/>
    <x v="1"/>
    <n v="1"/>
    <n v="31.041566"/>
    <n v="0.16666700000000001"/>
    <n v="0.42096800000000001"/>
    <n v="4.2097000000000002E-2"/>
    <s v="7"/>
    <s v="scale_mpi_thin_job_13586.out "/>
    <s v="scale_mpi_thin_thin007_2023-06-23_06-18-13.csv "/>
    <s v="e1 10000 100 100000 1 11"/>
    <n v="190.876362"/>
    <n v="0.50633999999848645"/>
    <n v="189.86368200000302"/>
    <n v="191.88904199999698"/>
    <x v="0"/>
  </r>
  <r>
    <x v="0"/>
    <x v="0"/>
    <n v="100"/>
    <x v="0"/>
    <x v="2"/>
    <n v="1"/>
    <n v="33.976529999999997"/>
    <n v="0.16151399999999999"/>
    <n v="0.34904400000000002"/>
    <n v="3.8782999999999998E-2"/>
    <s v="7"/>
    <s v="scale_mpi_thin_job_13586.out "/>
    <s v="scale_mpi_thin_thin007_2023-06-23_06-18-13.csv "/>
    <s v="e1 10000 100 100000 1 10"/>
    <n v="209.11237700000001"/>
    <n v="0.13501800000346789"/>
    <n v="208.84234099999307"/>
    <n v="209.38241300000695"/>
    <x v="0"/>
  </r>
  <r>
    <x v="0"/>
    <x v="0"/>
    <n v="100"/>
    <x v="0"/>
    <x v="3"/>
    <n v="1"/>
    <n v="37.767439000000003"/>
    <n v="0.351711"/>
    <n v="1.522305"/>
    <n v="0.19028800000000001"/>
    <s v="7"/>
    <s v="scale_mpi_thin_job_13586.out "/>
    <s v="scale_mpi_thin_thin007_2023-06-23_06-18-13.csv "/>
    <s v="e1 10000 100 100000 1 9"/>
    <n v="232.02580399999999"/>
    <n v="0"/>
    <n v="232.02580399999999"/>
    <n v="232.02580399999999"/>
    <x v="0"/>
  </r>
  <r>
    <x v="0"/>
    <x v="0"/>
    <n v="100"/>
    <x v="0"/>
    <x v="4"/>
    <n v="1"/>
    <n v="42.492967"/>
    <n v="0.56453900000000001"/>
    <n v="2.7213980000000002"/>
    <n v="0.38877099999999998"/>
    <s v="7"/>
    <s v="scale_mpi_thin_job_13586.out "/>
    <s v="scale_mpi_thin_thin007_2023-06-23_06-18-13.csv "/>
    <s v="e1 10000 100 100000 1 8"/>
    <n v="260.09294599999998"/>
    <n v="0"/>
    <n v="260.09294599999998"/>
    <n v="260.09294599999998"/>
    <x v="0"/>
  </r>
  <r>
    <x v="0"/>
    <x v="0"/>
    <n v="100"/>
    <x v="0"/>
    <x v="5"/>
    <n v="1"/>
    <n v="48.062612000000001"/>
    <n v="0.33570299999999997"/>
    <n v="1.109918"/>
    <n v="0.18498600000000001"/>
    <s v="7"/>
    <s v="scale_mpi_thin_job_13586.out "/>
    <s v="scale_mpi_thin_thin007_2023-06-23_06-18-13.csv "/>
    <s v="e1 10000 100 100000 1 7"/>
    <n v="297.04386299999999"/>
    <n v="0"/>
    <n v="297.04386299999999"/>
    <n v="297.04386299999999"/>
    <x v="0"/>
  </r>
  <r>
    <x v="0"/>
    <x v="0"/>
    <n v="100"/>
    <x v="0"/>
    <x v="6"/>
    <n v="1"/>
    <n v="55.903986000000003"/>
    <n v="0.353995"/>
    <n v="0.95549899999999999"/>
    <n v="0.19109999999999999"/>
    <s v="7"/>
    <s v="scale_mpi_thin_job_13586.out "/>
    <s v="scale_mpi_thin_thin007_2023-06-23_06-18-13.csv "/>
    <s v="e1 10000 100 100000 1 6"/>
    <n v="346.274833"/>
    <n v="0"/>
    <n v="346.274833"/>
    <n v="346.274833"/>
    <x v="0"/>
  </r>
  <r>
    <x v="0"/>
    <x v="0"/>
    <n v="100"/>
    <x v="0"/>
    <x v="7"/>
    <n v="1"/>
    <n v="67.302493999999996"/>
    <n v="0.321187"/>
    <n v="0.64941599999999999"/>
    <n v="0.162354"/>
    <s v="7"/>
    <s v="scale_mpi_thin_job_13586.out "/>
    <s v="scale_mpi_thin_thin007_2023-06-23_06-18-13.csv "/>
    <s v="e1 10000 100 100000 1 5"/>
    <n v="414.10621800000001"/>
    <n v="0"/>
    <n v="414.10621800000001"/>
    <n v="414.10621800000001"/>
    <x v="0"/>
  </r>
  <r>
    <x v="0"/>
    <x v="0"/>
    <n v="100"/>
    <x v="0"/>
    <x v="8"/>
    <n v="1"/>
    <n v="83.815907999999993"/>
    <n v="0.34890900000000002"/>
    <n v="0.58280699999999996"/>
    <n v="0.194269"/>
    <s v="7"/>
    <s v="scale_mpi_thin_job_13586.out "/>
    <s v="scale_mpi_thin_thin007_2023-06-23_06-18-13.csv "/>
    <s v="e1 10000 100 100000 1 4"/>
    <n v="517.03048899999999"/>
    <n v="0"/>
    <n v="517.03048899999999"/>
    <n v="517.03048899999999"/>
    <x v="0"/>
  </r>
  <r>
    <x v="0"/>
    <x v="0"/>
    <n v="100"/>
    <x v="0"/>
    <x v="9"/>
    <n v="1"/>
    <n v="111.38833700000001"/>
    <n v="0.44866"/>
    <n v="0.54368700000000003"/>
    <n v="0.27184399999999997"/>
    <s v="7"/>
    <s v="scale_mpi_thin_job_13586.out "/>
    <s v="scale_mpi_thin_thin007_2023-06-23_06-18-13.csv "/>
    <s v="e1 10000 100 100000 1 3"/>
    <n v="689.58723399999997"/>
    <n v="0"/>
    <n v="689.58723399999997"/>
    <n v="689.58723399999997"/>
    <x v="0"/>
  </r>
  <r>
    <x v="0"/>
    <x v="0"/>
    <n v="100"/>
    <x v="0"/>
    <x v="10"/>
    <n v="1"/>
    <n v="166.06651500000001"/>
    <n v="0.39968700000000001"/>
    <n v="0.22878499999999999"/>
    <n v="0.22878499999999999"/>
    <s v="7"/>
    <s v="scale_mpi_thin_job_13586.out "/>
    <s v="scale_mpi_thin_thin007_2023-06-23_06-18-13.csv "/>
    <s v="e1 10000 100 100000 1 2"/>
    <n v="1033.768284"/>
    <n v="0"/>
    <n v="1033.768284"/>
    <n v="1033.768284"/>
    <x v="0"/>
  </r>
  <r>
    <x v="0"/>
    <x v="1"/>
    <n v="100"/>
    <x v="0"/>
    <x v="0"/>
    <n v="1"/>
    <n v="250.28523799999999"/>
    <n v="2.3024140000000002"/>
    <n v="13.497597000000001"/>
    <n v="1.2270540000000001"/>
    <s v="7"/>
    <s v="scale_mpi_thin_job_13889.out "/>
    <s v="scale_mpi_thin_thin007_2023-06-25_12-09-40.csv "/>
    <s v="e1 30000 100 100000 1 12"/>
    <e v="#N/A"/>
    <e v="#N/A"/>
    <e v="#N/A"/>
    <e v="#N/A"/>
    <x v="1"/>
  </r>
  <r>
    <x v="0"/>
    <x v="1"/>
    <n v="100"/>
    <x v="0"/>
    <x v="1"/>
    <n v="1"/>
    <n v="273.46989000000002"/>
    <n v="2.2499720000000001"/>
    <n v="11.792316"/>
    <n v="1.1792320000000001"/>
    <s v="7"/>
    <s v="scale_mpi_thin_job_13889.out "/>
    <s v="scale_mpi_thin_thin007_2023-06-25_12-09-40.csv "/>
    <s v="e1 30000 100 100000 1 11"/>
    <e v="#N/A"/>
    <e v="#N/A"/>
    <e v="#N/A"/>
    <e v="#N/A"/>
    <x v="1"/>
  </r>
  <r>
    <x v="0"/>
    <x v="1"/>
    <n v="100"/>
    <x v="0"/>
    <x v="2"/>
    <n v="1"/>
    <n v="299.678247"/>
    <n v="2.1271770000000001"/>
    <n v="9.5283080000000009"/>
    <n v="1.0587009999999999"/>
    <s v="7"/>
    <s v="scale_mpi_thin_job_13889.out "/>
    <s v="scale_mpi_thin_thin007_2023-06-25_12-09-40.csv "/>
    <s v="e1 30000 100 100000 1 10"/>
    <e v="#N/A"/>
    <e v="#N/A"/>
    <e v="#N/A"/>
    <e v="#N/A"/>
    <x v="1"/>
  </r>
  <r>
    <x v="0"/>
    <x v="1"/>
    <n v="100"/>
    <x v="0"/>
    <x v="3"/>
    <n v="1"/>
    <n v="333.39829800000001"/>
    <n v="2.2549480000000002"/>
    <n v="9.4542310000000001"/>
    <n v="1.1817789999999999"/>
    <s v="7"/>
    <s v="scale_mpi_thin_job_13889.out "/>
    <s v="scale_mpi_thin_thin007_2023-06-25_12-09-40.csv "/>
    <s v="e1 30000 100 100000 1 9"/>
    <e v="#N/A"/>
    <e v="#N/A"/>
    <e v="#N/A"/>
    <e v="#N/A"/>
    <x v="1"/>
  </r>
  <r>
    <x v="0"/>
    <x v="1"/>
    <n v="100"/>
    <x v="0"/>
    <x v="4"/>
    <n v="1"/>
    <n v="374.34934800000002"/>
    <n v="2.258756"/>
    <n v="8.0942290000000003"/>
    <n v="1.156318"/>
    <s v="7"/>
    <s v="scale_mpi_thin_job_13889.out "/>
    <s v="scale_mpi_thin_thin007_2023-06-25_12-09-40.csv "/>
    <s v="e1 30000 100 100000 1 8"/>
    <e v="#N/A"/>
    <e v="#N/A"/>
    <e v="#N/A"/>
    <e v="#N/A"/>
    <x v="1"/>
  </r>
  <r>
    <x v="0"/>
    <x v="1"/>
    <n v="100"/>
    <x v="0"/>
    <x v="5"/>
    <n v="1"/>
    <n v="426.45756299999999"/>
    <n v="2.208971"/>
    <n v="6.7417699999999998"/>
    <n v="1.1236280000000001"/>
    <s v="7"/>
    <s v="scale_mpi_thin_job_13889.out "/>
    <s v="scale_mpi_thin_thin007_2023-06-25_12-09-40.csv "/>
    <s v="e1 30000 100 100000 1 7"/>
    <e v="#N/A"/>
    <e v="#N/A"/>
    <e v="#N/A"/>
    <e v="#N/A"/>
    <x v="1"/>
  </r>
  <r>
    <x v="0"/>
    <x v="1"/>
    <n v="100"/>
    <x v="0"/>
    <x v="6"/>
    <n v="1"/>
    <n v="496.76903199999998"/>
    <n v="2.2428629999999998"/>
    <n v="5.8400499999999997"/>
    <n v="1.16801"/>
    <s v="7"/>
    <s v="scale_mpi_thin_job_13889.out "/>
    <s v="scale_mpi_thin_thin007_2023-06-25_12-09-40.csv "/>
    <s v="e1 30000 100 100000 1 6"/>
    <e v="#N/A"/>
    <e v="#N/A"/>
    <e v="#N/A"/>
    <e v="#N/A"/>
    <x v="1"/>
  </r>
  <r>
    <x v="0"/>
    <x v="1"/>
    <n v="100"/>
    <x v="0"/>
    <x v="7"/>
    <n v="1"/>
    <n v="596.09577300000001"/>
    <n v="2.247916"/>
    <n v="4.694566"/>
    <n v="1.1736409999999999"/>
    <s v="7"/>
    <s v="scale_mpi_thin_job_13889.out "/>
    <s v="scale_mpi_thin_thin007_2023-06-25_12-09-40.csv "/>
    <s v="e1 30000 100 100000 1 5"/>
    <e v="#N/A"/>
    <e v="#N/A"/>
    <e v="#N/A"/>
    <e v="#N/A"/>
    <x v="1"/>
  </r>
  <r>
    <x v="0"/>
    <x v="1"/>
    <n v="100"/>
    <x v="0"/>
    <x v="8"/>
    <n v="1"/>
    <n v="745.03925100000004"/>
    <n v="2.5099640000000001"/>
    <n v="4.3108000000000004"/>
    <n v="1.436933"/>
    <s v="7"/>
    <s v="scale_mpi_thin_job_13889.out "/>
    <s v="scale_mpi_thin_thin007_2023-06-25_12-09-40.csv "/>
    <s v="e1 30000 100 100000 1 4"/>
    <e v="#N/A"/>
    <e v="#N/A"/>
    <e v="#N/A"/>
    <e v="#N/A"/>
    <x v="1"/>
  </r>
  <r>
    <x v="0"/>
    <x v="1"/>
    <n v="100"/>
    <x v="0"/>
    <x v="9"/>
    <n v="1"/>
    <n v="991.57324200000005"/>
    <n v="2.481198"/>
    <n v="2.8443399999999999"/>
    <n v="1.4221699999999999"/>
    <s v="7"/>
    <s v="scale_mpi_thin_job_13889.out "/>
    <s v="scale_mpi_thin_thin007_2023-06-25_12-09-40.csv "/>
    <s v="e1 30000 100 100000 1 3"/>
    <e v="#N/A"/>
    <e v="#N/A"/>
    <e v="#N/A"/>
    <e v="#N/A"/>
    <x v="1"/>
  </r>
  <r>
    <x v="0"/>
    <x v="1"/>
    <n v="100"/>
    <x v="0"/>
    <x v="10"/>
    <n v="1"/>
    <n v="1489.396203"/>
    <n v="2.6447189999999998"/>
    <n v="1.566125"/>
    <n v="1.566125"/>
    <s v="7"/>
    <s v="scale_mpi_thin_job_13889.out "/>
    <s v="scale_mpi_thin_thin007_2023-06-25_12-09-40.csv "/>
    <s v="e1 30000 100 100000 1 2"/>
    <e v="#N/A"/>
    <e v="#N/A"/>
    <e v="#N/A"/>
    <e v="#N/A"/>
    <x v="1"/>
  </r>
  <r>
    <x v="0"/>
    <x v="2"/>
    <n v="100"/>
    <x v="0"/>
    <x v="0"/>
    <n v="1"/>
    <n v="174.87985399999999"/>
    <n v="1.959738"/>
    <n v="12.453495"/>
    <n v="1.132136"/>
    <s v="0"/>
    <s v="scale_mpi_thin_job_13890.out "/>
    <s v="scale_mpi_thin_thin010_2023-06-25_12-12-35.csv "/>
    <s v="e1 25000 100 100000 1 12"/>
    <e v="#N/A"/>
    <e v="#N/A"/>
    <e v="#N/A"/>
    <e v="#N/A"/>
    <x v="1"/>
  </r>
  <r>
    <x v="0"/>
    <x v="2"/>
    <n v="100"/>
    <x v="0"/>
    <x v="1"/>
    <n v="1"/>
    <n v="190.37002200000001"/>
    <n v="1.6206320000000001"/>
    <n v="8.2537330000000004"/>
    <n v="0.82537300000000002"/>
    <s v="0"/>
    <s v="scale_mpi_thin_job_13890.out "/>
    <s v="scale_mpi_thin_thin010_2023-06-25_12-12-35.csv "/>
    <s v="e1 25000 100 100000 1 11"/>
    <e v="#N/A"/>
    <e v="#N/A"/>
    <e v="#N/A"/>
    <e v="#N/A"/>
    <x v="1"/>
  </r>
  <r>
    <x v="0"/>
    <x v="2"/>
    <n v="100"/>
    <x v="0"/>
    <x v="2"/>
    <n v="1"/>
    <n v="208.97735900000001"/>
    <n v="1.6165799999999999"/>
    <n v="7.3996050000000002"/>
    <n v="0.82217799999999996"/>
    <s v="0"/>
    <s v="scale_mpi_thin_job_13890.out "/>
    <s v="scale_mpi_thin_thin010_2023-06-25_12-12-35.csv "/>
    <s v="e1 25000 100 100000 1 10"/>
    <e v="#N/A"/>
    <e v="#N/A"/>
    <e v="#N/A"/>
    <e v="#N/A"/>
    <x v="1"/>
  </r>
  <r>
    <x v="0"/>
    <x v="2"/>
    <n v="100"/>
    <x v="0"/>
    <x v="3"/>
    <n v="1"/>
    <n v="232.02580399999999"/>
    <n v="1.71018"/>
    <n v="7.3676519999999996"/>
    <n v="0.920956"/>
    <s v="0"/>
    <s v="scale_mpi_thin_job_13890.out "/>
    <s v="scale_mpi_thin_thin010_2023-06-25_12-12-35.csv "/>
    <s v="e1 25000 100 100000 1 9"/>
    <e v="#N/A"/>
    <e v="#N/A"/>
    <e v="#N/A"/>
    <e v="#N/A"/>
    <x v="1"/>
  </r>
  <r>
    <x v="0"/>
    <x v="2"/>
    <n v="100"/>
    <x v="0"/>
    <x v="4"/>
    <n v="1"/>
    <n v="260.09294599999998"/>
    <n v="1.630018"/>
    <n v="5.7924239999999996"/>
    <n v="0.82748900000000003"/>
    <s v="0"/>
    <s v="scale_mpi_thin_job_13890.out "/>
    <s v="scale_mpi_thin_thin010_2023-06-25_12-12-35.csv "/>
    <s v="e1 25000 100 100000 1 8"/>
    <e v="#N/A"/>
    <e v="#N/A"/>
    <e v="#N/A"/>
    <e v="#N/A"/>
    <x v="1"/>
  </r>
  <r>
    <x v="0"/>
    <x v="2"/>
    <n v="100"/>
    <x v="0"/>
    <x v="5"/>
    <n v="1"/>
    <n v="297.04386299999999"/>
    <n v="1.7436739999999999"/>
    <n v="5.769787"/>
    <n v="0.96163100000000001"/>
    <s v="0"/>
    <s v="scale_mpi_thin_job_13890.out "/>
    <s v="scale_mpi_thin_thin010_2023-06-25_12-12-35.csv "/>
    <s v="e1 25000 100 100000 1 7"/>
    <e v="#N/A"/>
    <e v="#N/A"/>
    <e v="#N/A"/>
    <e v="#N/A"/>
    <x v="1"/>
  </r>
  <r>
    <x v="0"/>
    <x v="2"/>
    <n v="100"/>
    <x v="0"/>
    <x v="6"/>
    <n v="1"/>
    <n v="346.274833"/>
    <n v="1.688963"/>
    <n v="4.4350560000000003"/>
    <n v="0.88701099999999999"/>
    <s v="0"/>
    <s v="scale_mpi_thin_job_13890.out "/>
    <s v="scale_mpi_thin_thin010_2023-06-25_12-12-35.csv "/>
    <s v="e1 25000 100 100000 1 6"/>
    <e v="#N/A"/>
    <e v="#N/A"/>
    <e v="#N/A"/>
    <e v="#N/A"/>
    <x v="1"/>
  </r>
  <r>
    <x v="0"/>
    <x v="2"/>
    <n v="100"/>
    <x v="0"/>
    <x v="7"/>
    <n v="1"/>
    <n v="414.10621800000001"/>
    <n v="1.6587400000000001"/>
    <n v="3.477833"/>
    <n v="0.86945799999999995"/>
    <s v="0"/>
    <s v="scale_mpi_thin_job_13890.out "/>
    <s v="scale_mpi_thin_thin010_2023-06-25_12-12-35.csv "/>
    <s v="e1 25000 100 100000 1 5"/>
    <e v="#N/A"/>
    <e v="#N/A"/>
    <e v="#N/A"/>
    <e v="#N/A"/>
    <x v="1"/>
  </r>
  <r>
    <x v="0"/>
    <x v="2"/>
    <n v="100"/>
    <x v="0"/>
    <x v="8"/>
    <n v="1"/>
    <n v="517.03048899999999"/>
    <n v="1.673916"/>
    <n v="2.6705549999999998"/>
    <n v="0.890185"/>
    <s v="0"/>
    <s v="scale_mpi_thin_job_13890.out "/>
    <s v="scale_mpi_thin_thin010_2023-06-25_12-12-35.csv "/>
    <s v="e1 25000 100 100000 1 4"/>
    <e v="#N/A"/>
    <e v="#N/A"/>
    <e v="#N/A"/>
    <e v="#N/A"/>
    <x v="1"/>
  </r>
  <r>
    <x v="0"/>
    <x v="2"/>
    <n v="100"/>
    <x v="0"/>
    <x v="9"/>
    <n v="1"/>
    <n v="689.58723399999997"/>
    <n v="1.8491949999999999"/>
    <n v="2.1084179999999999"/>
    <n v="1.054209"/>
    <s v="0"/>
    <s v="scale_mpi_thin_job_13890.out "/>
    <s v="scale_mpi_thin_thin010_2023-06-25_12-12-35.csv "/>
    <s v="e1 25000 100 100000 1 3"/>
    <e v="#N/A"/>
    <e v="#N/A"/>
    <e v="#N/A"/>
    <e v="#N/A"/>
    <x v="1"/>
  </r>
  <r>
    <x v="0"/>
    <x v="2"/>
    <n v="100"/>
    <x v="0"/>
    <x v="10"/>
    <n v="1"/>
    <n v="1033.768284"/>
    <n v="1.9633769999999999"/>
    <n v="1.197254"/>
    <n v="1.197254"/>
    <s v="0"/>
    <s v="scale_mpi_thin_job_13890.out "/>
    <s v="scale_mpi_thin_thin010_2023-06-25_12-12-35.csv "/>
    <s v="e1 25000 100 100000 1 2"/>
    <e v="#N/A"/>
    <e v="#N/A"/>
    <e v="#N/A"/>
    <e v="#N/A"/>
    <x v="1"/>
  </r>
  <r>
    <x v="0"/>
    <x v="2"/>
    <n v="100"/>
    <x v="0"/>
    <x v="11"/>
    <n v="1"/>
    <n v="2083.919367"/>
    <n v="1.7890459999999999"/>
    <n v="0"/>
    <n v="0"/>
    <s v="0"/>
    <s v="scale_mpi_thin_job_13890.out "/>
    <s v="scale_mpi_thin_thin010_2023-06-25_12-12-35.csv "/>
    <s v="e1 25000 100 100000 1 1"/>
    <e v="#N/A"/>
    <e v="#N/A"/>
    <e v="#N/A"/>
    <e v="#N/A"/>
    <x v="1"/>
  </r>
  <r>
    <x v="0"/>
    <x v="2"/>
    <n v="100"/>
    <x v="0"/>
    <x v="0"/>
    <n v="1"/>
    <n v="174.773799"/>
    <n v="1.6614420000000001"/>
    <n v="9.8379689999999993"/>
    <n v="0.89436099999999996"/>
    <s v="0"/>
    <s v="scale_mpi_thin_job_13890.out "/>
    <s v="scale_mpi_thin_thin010_2023-06-25_12-12-35.csv "/>
    <s v="e1 25000 100 100000 1 12"/>
    <e v="#N/A"/>
    <e v="#N/A"/>
    <e v="#N/A"/>
    <e v="#N/A"/>
    <x v="1"/>
  </r>
  <r>
    <x v="0"/>
    <x v="2"/>
    <n v="100"/>
    <x v="0"/>
    <x v="1"/>
    <n v="1"/>
    <n v="191.38270199999999"/>
    <n v="2.547485"/>
    <n v="18.086653999999999"/>
    <n v="1.808665"/>
    <s v="0"/>
    <s v="scale_mpi_thin_job_13890.out "/>
    <s v="scale_mpi_thin_thin010_2023-06-25_12-12-35.csv "/>
    <s v="e1 25000 100 100000 1 11"/>
    <e v="#N/A"/>
    <e v="#N/A"/>
    <e v="#N/A"/>
    <e v="#N/A"/>
    <x v="1"/>
  </r>
  <r>
    <x v="0"/>
    <x v="2"/>
    <n v="100"/>
    <x v="0"/>
    <x v="2"/>
    <n v="1"/>
    <n v="209.24739500000001"/>
    <n v="1.7009590000000001"/>
    <n v="8.0980380000000007"/>
    <n v="0.89978199999999997"/>
    <s v="0"/>
    <s v="scale_mpi_thin_job_13890.out "/>
    <s v="scale_mpi_thin_thin010_2023-06-25_12-12-35.csv "/>
    <s v="e1 25000 100 100000 1 10"/>
    <e v="#N/A"/>
    <e v="#N/A"/>
    <e v="#N/A"/>
    <e v="#N/A"/>
    <x v="1"/>
  </r>
  <r>
    <x v="0"/>
    <x v="3"/>
    <n v="100"/>
    <x v="0"/>
    <x v="0"/>
    <n v="1"/>
    <n v="112.090598"/>
    <n v="1.107094"/>
    <n v="6.1681119999999998"/>
    <n v="0.56073700000000004"/>
    <s v="8"/>
    <s v="scale_mpi_thin_job_13891.out "/>
    <s v="scale_mpi_thin_thin008_2023-06-25_12-12-42.csv "/>
    <s v="e1 20000 100 100000 1 12"/>
    <e v="#N/A"/>
    <e v="#N/A"/>
    <e v="#N/A"/>
    <e v="#N/A"/>
    <x v="1"/>
  </r>
  <r>
    <x v="0"/>
    <x v="3"/>
    <n v="100"/>
    <x v="0"/>
    <x v="1"/>
    <n v="1"/>
    <n v="122.01280300000001"/>
    <n v="1.0845229999999999"/>
    <n v="5.1833429999999998"/>
    <n v="0.51833399999999996"/>
    <s v="8"/>
    <s v="scale_mpi_thin_job_13891.out "/>
    <s v="scale_mpi_thin_thin008_2023-06-25_12-12-42.csv "/>
    <s v="e1 20000 100 100000 1 11"/>
    <e v="#N/A"/>
    <e v="#N/A"/>
    <e v="#N/A"/>
    <e v="#N/A"/>
    <x v="1"/>
  </r>
  <r>
    <x v="0"/>
    <x v="3"/>
    <n v="100"/>
    <x v="0"/>
    <x v="2"/>
    <n v="1"/>
    <n v="133.84437"/>
    <n v="1.027925"/>
    <n v="4.5331910000000004"/>
    <n v="0.50368800000000002"/>
    <s v="8"/>
    <s v="scale_mpi_thin_job_13891.out "/>
    <s v="scale_mpi_thin_thin008_2023-06-25_12-12-42.csv "/>
    <s v="e1 20000 100 100000 1 10"/>
    <e v="#N/A"/>
    <e v="#N/A"/>
    <e v="#N/A"/>
    <e v="#N/A"/>
    <x v="1"/>
  </r>
  <r>
    <x v="0"/>
    <x v="3"/>
    <n v="100"/>
    <x v="0"/>
    <x v="3"/>
    <n v="1"/>
    <n v="148.64705599999999"/>
    <n v="1.203505"/>
    <n v="5.4078030000000004"/>
    <n v="0.67597499999999999"/>
    <s v="8"/>
    <s v="scale_mpi_thin_job_13891.out "/>
    <s v="scale_mpi_thin_thin008_2023-06-25_12-12-42.csv "/>
    <s v="e1 20000 100 100000 1 9"/>
    <e v="#N/A"/>
    <e v="#N/A"/>
    <e v="#N/A"/>
    <e v="#N/A"/>
    <x v="1"/>
  </r>
  <r>
    <x v="0"/>
    <x v="3"/>
    <n v="100"/>
    <x v="0"/>
    <x v="4"/>
    <n v="1"/>
    <n v="166.70779200000001"/>
    <n v="1.113407"/>
    <n v="4.0008929999999996"/>
    <n v="0.57155599999999995"/>
    <s v="8"/>
    <s v="scale_mpi_thin_job_13891.out "/>
    <s v="scale_mpi_thin_thin008_2023-06-25_12-12-42.csv "/>
    <s v="e1 20000 100 100000 1 8"/>
    <e v="#N/A"/>
    <e v="#N/A"/>
    <e v="#N/A"/>
    <e v="#N/A"/>
    <x v="1"/>
  </r>
  <r>
    <x v="0"/>
    <x v="3"/>
    <n v="100"/>
    <x v="0"/>
    <x v="5"/>
    <n v="1"/>
    <n v="190.21880400000001"/>
    <n v="1.0548029999999999"/>
    <n v="3.1371669999999998"/>
    <n v="0.52286100000000002"/>
    <s v="8"/>
    <s v="scale_mpi_thin_job_13891.out "/>
    <s v="scale_mpi_thin_thin008_2023-06-25_12-12-42.csv "/>
    <s v="e1 20000 100 100000 1 7"/>
    <e v="#N/A"/>
    <e v="#N/A"/>
    <e v="#N/A"/>
    <e v="#N/A"/>
    <x v="1"/>
  </r>
  <r>
    <x v="0"/>
    <x v="3"/>
    <n v="100"/>
    <x v="0"/>
    <x v="6"/>
    <n v="1"/>
    <n v="221.52852999999999"/>
    <n v="1.0776840000000001"/>
    <n v="2.6769099999999999"/>
    <n v="0.53538200000000002"/>
    <s v="8"/>
    <s v="scale_mpi_thin_job_13891.out "/>
    <s v="scale_mpi_thin_thin008_2023-06-25_12-12-42.csv "/>
    <s v="e1 20000 100 100000 1 6"/>
    <e v="#N/A"/>
    <e v="#N/A"/>
    <e v="#N/A"/>
    <e v="#N/A"/>
    <x v="1"/>
  </r>
  <r>
    <x v="0"/>
    <x v="3"/>
    <n v="100"/>
    <x v="0"/>
    <x v="7"/>
    <n v="1"/>
    <n v="265.47931299999999"/>
    <n v="1.138066"/>
    <n v="2.4023059999999998"/>
    <n v="0.600576"/>
    <s v="8"/>
    <s v="scale_mpi_thin_job_13891.out "/>
    <s v="scale_mpi_thin_thin008_2023-06-25_12-12-42.csv "/>
    <s v="e1 20000 100 100000 1 5"/>
    <e v="#N/A"/>
    <e v="#N/A"/>
    <e v="#N/A"/>
    <e v="#N/A"/>
    <x v="1"/>
  </r>
  <r>
    <x v="0"/>
    <x v="3"/>
    <n v="100"/>
    <x v="0"/>
    <x v="8"/>
    <n v="1"/>
    <n v="331.66394200000002"/>
    <n v="1.054095"/>
    <n v="1.5860259999999999"/>
    <n v="0.52867500000000001"/>
    <s v="8"/>
    <s v="scale_mpi_thin_job_13891.out "/>
    <s v="scale_mpi_thin_thin008_2023-06-25_12-12-42.csv "/>
    <s v="e1 20000 100 100000 1 4"/>
    <e v="#N/A"/>
    <e v="#N/A"/>
    <e v="#N/A"/>
    <e v="#N/A"/>
    <x v="1"/>
  </r>
  <r>
    <x v="0"/>
    <x v="3"/>
    <n v="100"/>
    <x v="0"/>
    <x v="9"/>
    <n v="1"/>
    <n v="440.74057599999998"/>
    <n v="1.130414"/>
    <n v="1.1998690000000001"/>
    <n v="0.599935"/>
    <s v="8"/>
    <s v="scale_mpi_thin_job_13891.out "/>
    <s v="scale_mpi_thin_thin008_2023-06-25_12-12-42.csv "/>
    <s v="e1 20000 100 100000 1 3"/>
    <e v="#N/A"/>
    <e v="#N/A"/>
    <e v="#N/A"/>
    <e v="#N/A"/>
    <x v="1"/>
  </r>
  <r>
    <x v="0"/>
    <x v="3"/>
    <n v="100"/>
    <x v="0"/>
    <x v="10"/>
    <n v="1"/>
    <n v="660.91788899999995"/>
    <n v="1.1765810000000001"/>
    <n v="0.63987799999999995"/>
    <n v="0.63987799999999995"/>
    <s v="8"/>
    <s v="scale_mpi_thin_job_13891.out "/>
    <s v="scale_mpi_thin_thin008_2023-06-25_12-12-42.csv "/>
    <s v="e1 20000 100 100000 1 2"/>
    <e v="#N/A"/>
    <e v="#N/A"/>
    <e v="#N/A"/>
    <e v="#N/A"/>
    <x v="1"/>
  </r>
  <r>
    <x v="0"/>
    <x v="3"/>
    <n v="100"/>
    <x v="0"/>
    <x v="11"/>
    <n v="1"/>
    <n v="1327.9632320000001"/>
    <n v="1.044386"/>
    <n v="0"/>
    <n v="0"/>
    <s v="8"/>
    <s v="scale_mpi_thin_job_13891.out "/>
    <s v="scale_mpi_thin_thin008_2023-06-25_12-12-42.csv "/>
    <s v="e1 20000 100 100000 1 1"/>
    <e v="#N/A"/>
    <e v="#N/A"/>
    <e v="#N/A"/>
    <e v="#N/A"/>
    <x v="1"/>
  </r>
  <r>
    <x v="0"/>
    <x v="3"/>
    <n v="100"/>
    <x v="0"/>
    <x v="0"/>
    <n v="1"/>
    <n v="112.125495"/>
    <n v="1.057871"/>
    <n v="5.7380170000000001"/>
    <n v="0.52163800000000005"/>
    <s v="8"/>
    <s v="scale_mpi_thin_job_13891.out "/>
    <s v="scale_mpi_thin_thin008_2023-06-25_12-12-42.csv "/>
    <s v="e1 20000 100 100000 1 12"/>
    <e v="#N/A"/>
    <e v="#N/A"/>
    <e v="#N/A"/>
    <e v="#N/A"/>
    <x v="1"/>
  </r>
  <r>
    <x v="0"/>
    <x v="3"/>
    <n v="100"/>
    <x v="0"/>
    <x v="1"/>
    <n v="1"/>
    <n v="122.469656"/>
    <n v="1.3388139999999999"/>
    <n v="8.1831340000000008"/>
    <n v="0.81831299999999996"/>
    <s v="8"/>
    <s v="scale_mpi_thin_job_13891.out "/>
    <s v="scale_mpi_thin_thin008_2023-06-25_12-12-42.csv "/>
    <s v="e1 20000 100 100000 1 11"/>
    <e v="#N/A"/>
    <e v="#N/A"/>
    <e v="#N/A"/>
    <e v="#N/A"/>
    <x v="1"/>
  </r>
  <r>
    <x v="0"/>
    <x v="3"/>
    <n v="100"/>
    <x v="0"/>
    <x v="2"/>
    <n v="1"/>
    <n v="134.369181"/>
    <n v="1.2999719999999999"/>
    <n v="6.9367099999999997"/>
    <n v="0.77074600000000004"/>
    <s v="8"/>
    <s v="scale_mpi_thin_job_13891.out "/>
    <s v="scale_mpi_thin_thin008_2023-06-25_12-12-42.csv "/>
    <s v="e1 20000 100 100000 1 10"/>
    <e v="#N/A"/>
    <e v="#N/A"/>
    <e v="#N/A"/>
    <e v="#N/A"/>
    <x v="1"/>
  </r>
  <r>
    <x v="0"/>
    <x v="3"/>
    <n v="100"/>
    <x v="0"/>
    <x v="3"/>
    <n v="1"/>
    <n v="148.37838099999999"/>
    <n v="1.0344199999999999"/>
    <n v="4.0334289999999999"/>
    <n v="0.50417900000000004"/>
    <s v="8"/>
    <s v="scale_mpi_thin_job_13891.out "/>
    <s v="scale_mpi_thin_thin008_2023-06-25_12-12-42.csv "/>
    <s v="e1 20000 100 100000 1 9"/>
    <e v="#N/A"/>
    <e v="#N/A"/>
    <e v="#N/A"/>
    <e v="#N/A"/>
    <x v="1"/>
  </r>
  <r>
    <x v="0"/>
    <x v="3"/>
    <n v="100"/>
    <x v="0"/>
    <x v="4"/>
    <n v="1"/>
    <n v="166.71628000000001"/>
    <n v="1.0854349999999999"/>
    <n v="3.966618"/>
    <n v="0.56666000000000005"/>
    <s v="8"/>
    <s v="scale_mpi_thin_job_13891.out "/>
    <s v="scale_mpi_thin_thin008_2023-06-25_12-12-42.csv "/>
    <s v="e1 20000 100 100000 1 8"/>
    <e v="#N/A"/>
    <e v="#N/A"/>
    <e v="#N/A"/>
    <e v="#N/A"/>
    <x v="1"/>
  </r>
  <r>
    <x v="0"/>
    <x v="3"/>
    <n v="100"/>
    <x v="0"/>
    <x v="5"/>
    <n v="1"/>
    <n v="190.25153"/>
    <n v="1.127759"/>
    <n v="3.62914"/>
    <n v="0.60485699999999998"/>
    <s v="8"/>
    <s v="scale_mpi_thin_job_13891.out "/>
    <s v="scale_mpi_thin_thin008_2023-06-25_12-12-42.csv "/>
    <s v="e1 20000 100 100000 1 7"/>
    <e v="#N/A"/>
    <e v="#N/A"/>
    <e v="#N/A"/>
    <e v="#N/A"/>
    <x v="1"/>
  </r>
  <r>
    <x v="0"/>
    <x v="3"/>
    <n v="100"/>
    <x v="0"/>
    <x v="6"/>
    <n v="1"/>
    <n v="221.62670800000001"/>
    <n v="1.1269990000000001"/>
    <n v="3.0596739999999998"/>
    <n v="0.61193500000000001"/>
    <s v="8"/>
    <s v="scale_mpi_thin_job_13891.out "/>
    <s v="scale_mpi_thin_thin008_2023-06-25_12-12-42.csv "/>
    <s v="e1 20000 100 100000 1 6"/>
    <e v="#N/A"/>
    <e v="#N/A"/>
    <e v="#N/A"/>
    <e v="#N/A"/>
    <x v="1"/>
  </r>
  <r>
    <x v="0"/>
    <x v="3"/>
    <n v="100"/>
    <x v="0"/>
    <x v="7"/>
    <n v="1"/>
    <n v="265.48445600000002"/>
    <n v="1.134612"/>
    <n v="2.4334210000000001"/>
    <n v="0.60835499999999998"/>
    <s v="8"/>
    <s v="scale_mpi_thin_job_13891.out "/>
    <s v="scale_mpi_thin_thin008_2023-06-25_12-12-42.csv "/>
    <s v="e1 20000 100 100000 1 5"/>
    <e v="#N/A"/>
    <e v="#N/A"/>
    <e v="#N/A"/>
    <e v="#N/A"/>
    <x v="1"/>
  </r>
  <r>
    <x v="0"/>
    <x v="3"/>
    <n v="100"/>
    <x v="0"/>
    <x v="8"/>
    <n v="1"/>
    <n v="331.67536999999999"/>
    <n v="1.1857789999999999"/>
    <n v="1.9679120000000001"/>
    <n v="0.65597099999999997"/>
    <s v="8"/>
    <s v="scale_mpi_thin_job_13891.out "/>
    <s v="scale_mpi_thin_thin008_2023-06-25_12-12-42.csv "/>
    <s v="e1 20000 100 100000 1 4"/>
    <e v="#N/A"/>
    <e v="#N/A"/>
    <e v="#N/A"/>
    <e v="#N/A"/>
    <x v="1"/>
  </r>
  <r>
    <x v="0"/>
    <x v="3"/>
    <n v="100"/>
    <x v="0"/>
    <x v="9"/>
    <n v="1"/>
    <n v="440.88680099999999"/>
    <n v="1.1503810000000001"/>
    <n v="1.2626740000000001"/>
    <n v="0.63133700000000004"/>
    <s v="8"/>
    <s v="scale_mpi_thin_job_13891.out "/>
    <s v="scale_mpi_thin_thin008_2023-06-25_12-12-42.csv "/>
    <s v="e1 20000 100 100000 1 3"/>
    <e v="#N/A"/>
    <e v="#N/A"/>
    <e v="#N/A"/>
    <e v="#N/A"/>
    <x v="1"/>
  </r>
  <r>
    <x v="0"/>
    <x v="3"/>
    <n v="100"/>
    <x v="0"/>
    <x v="10"/>
    <n v="1"/>
    <n v="661.28946499999995"/>
    <n v="1.6378140000000001"/>
    <n v="1.121928"/>
    <n v="1.121928"/>
    <s v="8"/>
    <s v="scale_mpi_thin_job_13891.out "/>
    <s v="scale_mpi_thin_thin008_2023-06-25_12-12-42.csv "/>
    <s v="e1 20000 100 100000 1 2"/>
    <e v="#N/A"/>
    <e v="#N/A"/>
    <e v="#N/A"/>
    <e v="#N/A"/>
    <x v="1"/>
  </r>
  <r>
    <x v="0"/>
    <x v="4"/>
    <n v="100"/>
    <x v="0"/>
    <x v="0"/>
    <n v="1"/>
    <n v="63.647257000000003"/>
    <n v="0.75073900000000005"/>
    <n v="4.718788"/>
    <n v="0.428981"/>
    <s v="7"/>
    <s v="scale_mpi_thin_job_13892.out "/>
    <s v="scale_mpi_thin_thin007_2023-06-25_14-10-02.csv "/>
    <s v="e1 15000 100 100000 1 12"/>
    <e v="#N/A"/>
    <e v="#N/A"/>
    <e v="#N/A"/>
    <e v="#N/A"/>
    <x v="1"/>
  </r>
  <r>
    <x v="0"/>
    <x v="4"/>
    <n v="100"/>
    <x v="0"/>
    <x v="1"/>
    <n v="1"/>
    <n v="69.282742999999996"/>
    <n v="0.72019599999999995"/>
    <n v="3.9716320000000001"/>
    <n v="0.39716299999999999"/>
    <s v="7"/>
    <s v="scale_mpi_thin_job_13892.out "/>
    <s v="scale_mpi_thin_thin007_2023-06-25_14-10-02.csv "/>
    <s v="e1 15000 100 100000 1 11"/>
    <e v="#N/A"/>
    <e v="#N/A"/>
    <e v="#N/A"/>
    <e v="#N/A"/>
    <x v="1"/>
  </r>
  <r>
    <x v="0"/>
    <x v="4"/>
    <n v="100"/>
    <x v="0"/>
    <x v="2"/>
    <n v="1"/>
    <n v="76.029518999999993"/>
    <n v="0.75750700000000004"/>
    <n v="3.9947219999999999"/>
    <n v="0.44385799999999997"/>
    <s v="7"/>
    <s v="scale_mpi_thin_job_13892.out "/>
    <s v="scale_mpi_thin_thin007_2023-06-25_14-10-02.csv "/>
    <s v="e1 15000 100 100000 1 10"/>
    <e v="#N/A"/>
    <e v="#N/A"/>
    <e v="#N/A"/>
    <e v="#N/A"/>
    <x v="1"/>
  </r>
  <r>
    <x v="0"/>
    <x v="4"/>
    <n v="100"/>
    <x v="0"/>
    <x v="3"/>
    <n v="1"/>
    <n v="84.210616000000002"/>
    <n v="0.69301400000000002"/>
    <n v="3.0136419999999999"/>
    <n v="0.37670500000000001"/>
    <s v="7"/>
    <s v="scale_mpi_thin_job_13892.out "/>
    <s v="scale_mpi_thin_thin007_2023-06-25_14-10-02.csv "/>
    <s v="e1 15000 100 100000 1 9"/>
    <e v="#N/A"/>
    <e v="#N/A"/>
    <e v="#N/A"/>
    <e v="#N/A"/>
    <x v="1"/>
  </r>
  <r>
    <x v="0"/>
    <x v="4"/>
    <n v="100"/>
    <x v="0"/>
    <x v="4"/>
    <n v="1"/>
    <n v="94.729451999999995"/>
    <n v="0.88112599999999996"/>
    <n v="3.94069"/>
    <n v="0.56295600000000001"/>
    <s v="7"/>
    <s v="scale_mpi_thin_job_13892.out "/>
    <s v="scale_mpi_thin_thin007_2023-06-25_14-10-02.csv "/>
    <s v="e1 15000 100 100000 1 8"/>
    <e v="#N/A"/>
    <e v="#N/A"/>
    <e v="#N/A"/>
    <e v="#N/A"/>
    <x v="1"/>
  </r>
  <r>
    <x v="0"/>
    <x v="4"/>
    <n v="100"/>
    <x v="0"/>
    <x v="5"/>
    <n v="1"/>
    <n v="107.872383"/>
    <n v="0.81456700000000004"/>
    <n v="2.8946610000000002"/>
    <n v="0.48244399999999998"/>
    <s v="7"/>
    <s v="scale_mpi_thin_job_13892.out "/>
    <s v="scale_mpi_thin_thin007_2023-06-25_14-10-02.csv "/>
    <s v="e1 15000 100 100000 1 7"/>
    <e v="#N/A"/>
    <e v="#N/A"/>
    <e v="#N/A"/>
    <e v="#N/A"/>
    <x v="1"/>
  </r>
  <r>
    <x v="0"/>
    <x v="4"/>
    <n v="100"/>
    <x v="0"/>
    <x v="6"/>
    <n v="1"/>
    <n v="125.21723299999999"/>
    <n v="0.72794000000000003"/>
    <n v="2.0234079999999999"/>
    <n v="0.40468199999999999"/>
    <s v="7"/>
    <s v="scale_mpi_thin_job_13892.out "/>
    <s v="scale_mpi_thin_thin007_2023-06-25_14-10-02.csv "/>
    <s v="e1 15000 100 100000 1 6"/>
    <e v="#N/A"/>
    <e v="#N/A"/>
    <e v="#N/A"/>
    <e v="#N/A"/>
    <x v="1"/>
  </r>
  <r>
    <x v="0"/>
    <x v="4"/>
    <n v="100"/>
    <x v="0"/>
    <x v="7"/>
    <n v="1"/>
    <n v="150.001395"/>
    <n v="0.821326"/>
    <n v="1.9949410000000001"/>
    <n v="0.49873499999999998"/>
    <s v="7"/>
    <s v="scale_mpi_thin_job_13892.out "/>
    <s v="scale_mpi_thin_thin007_2023-06-25_14-10-02.csv "/>
    <s v="e1 15000 100 100000 1 5"/>
    <e v="#N/A"/>
    <e v="#N/A"/>
    <e v="#N/A"/>
    <e v="#N/A"/>
    <x v="1"/>
  </r>
  <r>
    <x v="0"/>
    <x v="4"/>
    <n v="100"/>
    <x v="0"/>
    <x v="8"/>
    <n v="1"/>
    <n v="187.28791000000001"/>
    <n v="0.79975099999999999"/>
    <n v="1.4046160000000001"/>
    <n v="0.46820499999999998"/>
    <s v="7"/>
    <s v="scale_mpi_thin_job_13892.out "/>
    <s v="scale_mpi_thin_thin007_2023-06-25_14-10-02.csv "/>
    <s v="e1 15000 100 100000 1 4"/>
    <e v="#N/A"/>
    <e v="#N/A"/>
    <e v="#N/A"/>
    <e v="#N/A"/>
    <x v="1"/>
  </r>
  <r>
    <x v="0"/>
    <x v="4"/>
    <n v="100"/>
    <x v="0"/>
    <x v="9"/>
    <n v="1"/>
    <n v="248.934968"/>
    <n v="0.96450400000000003"/>
    <n v="1.273712"/>
    <n v="0.63685599999999998"/>
    <s v="7"/>
    <s v="scale_mpi_thin_job_13892.out "/>
    <s v="scale_mpi_thin_thin007_2023-06-25_14-10-02.csv "/>
    <s v="e1 15000 100 100000 1 3"/>
    <e v="#N/A"/>
    <e v="#N/A"/>
    <e v="#N/A"/>
    <e v="#N/A"/>
    <x v="1"/>
  </r>
  <r>
    <x v="0"/>
    <x v="4"/>
    <n v="100"/>
    <x v="0"/>
    <x v="10"/>
    <n v="1"/>
    <n v="372.78839699999997"/>
    <n v="0.84537300000000004"/>
    <n v="0.50827900000000004"/>
    <n v="0.50827900000000004"/>
    <s v="7"/>
    <s v="scale_mpi_thin_job_13892.out "/>
    <s v="scale_mpi_thin_thin007_2023-06-25_14-10-02.csv "/>
    <s v="e1 15000 100 100000 1 2"/>
    <e v="#N/A"/>
    <e v="#N/A"/>
    <e v="#N/A"/>
    <e v="#N/A"/>
    <x v="1"/>
  </r>
  <r>
    <x v="0"/>
    <x v="4"/>
    <n v="100"/>
    <x v="0"/>
    <x v="11"/>
    <n v="1"/>
    <n v="748.35875299999998"/>
    <n v="0.80066800000000005"/>
    <n v="0"/>
    <n v="0"/>
    <s v="7"/>
    <s v="scale_mpi_thin_job_13892.out "/>
    <s v="scale_mpi_thin_thin007_2023-06-25_14-10-02.csv "/>
    <s v="e1 15000 100 100000 1 1"/>
    <e v="#N/A"/>
    <e v="#N/A"/>
    <e v="#N/A"/>
    <e v="#N/A"/>
    <x v="1"/>
  </r>
  <r>
    <x v="0"/>
    <x v="4"/>
    <n v="100"/>
    <x v="0"/>
    <x v="0"/>
    <n v="1"/>
    <n v="63.677934"/>
    <n v="0.72780400000000001"/>
    <n v="4.425319"/>
    <n v="0.40230199999999999"/>
    <s v="7"/>
    <s v="scale_mpi_thin_job_13892.out "/>
    <s v="scale_mpi_thin_thin007_2023-06-25_14-10-02.csv "/>
    <s v="e1 15000 100 100000 1 12"/>
    <e v="#N/A"/>
    <e v="#N/A"/>
    <e v="#N/A"/>
    <e v="#N/A"/>
    <x v="1"/>
  </r>
  <r>
    <x v="0"/>
    <x v="4"/>
    <n v="100"/>
    <x v="0"/>
    <x v="1"/>
    <n v="1"/>
    <n v="69.324301000000006"/>
    <n v="0.72217900000000002"/>
    <n v="4.0255280000000004"/>
    <n v="0.40255299999999999"/>
    <s v="7"/>
    <s v="scale_mpi_thin_job_13892.out "/>
    <s v="scale_mpi_thin_thin007_2023-06-25_14-10-02.csv "/>
    <s v="e1 15000 100 100000 1 11"/>
    <e v="#N/A"/>
    <e v="#N/A"/>
    <e v="#N/A"/>
    <e v="#N/A"/>
    <x v="1"/>
  </r>
  <r>
    <x v="0"/>
    <x v="4"/>
    <n v="100"/>
    <x v="0"/>
    <x v="2"/>
    <n v="1"/>
    <n v="76.032658999999995"/>
    <n v="0.71612500000000001"/>
    <n v="3.4839989999999998"/>
    <n v="0.38711099999999998"/>
    <s v="7"/>
    <s v="scale_mpi_thin_job_13892.out "/>
    <s v="scale_mpi_thin_thin007_2023-06-25_14-10-02.csv "/>
    <s v="e1 15000 100 100000 1 10"/>
    <e v="#N/A"/>
    <e v="#N/A"/>
    <e v="#N/A"/>
    <e v="#N/A"/>
    <x v="1"/>
  </r>
  <r>
    <x v="0"/>
    <x v="4"/>
    <n v="100"/>
    <x v="0"/>
    <x v="3"/>
    <n v="1"/>
    <n v="84.245012000000003"/>
    <n v="0.74690800000000002"/>
    <n v="3.3833890000000002"/>
    <n v="0.42292400000000002"/>
    <s v="7"/>
    <s v="scale_mpi_thin_job_13892.out "/>
    <s v="scale_mpi_thin_thin007_2023-06-25_14-10-02.csv "/>
    <s v="e1 15000 100 100000 1 9"/>
    <e v="#N/A"/>
    <e v="#N/A"/>
    <e v="#N/A"/>
    <e v="#N/A"/>
    <x v="1"/>
  </r>
  <r>
    <x v="0"/>
    <x v="4"/>
    <n v="100"/>
    <x v="0"/>
    <x v="4"/>
    <n v="1"/>
    <n v="94.518929"/>
    <n v="0.68192600000000003"/>
    <n v="2.4807109999999999"/>
    <n v="0.35438700000000001"/>
    <s v="7"/>
    <s v="scale_mpi_thin_job_13892.out "/>
    <s v="scale_mpi_thin_thin007_2023-06-25_14-10-02.csv "/>
    <s v="e1 15000 100 100000 1 8"/>
    <e v="#N/A"/>
    <e v="#N/A"/>
    <e v="#N/A"/>
    <e v="#N/A"/>
    <x v="1"/>
  </r>
  <r>
    <x v="0"/>
    <x v="4"/>
    <n v="100"/>
    <x v="0"/>
    <x v="5"/>
    <n v="1"/>
    <n v="108.129336"/>
    <n v="1.0702240000000001"/>
    <n v="4.4553880000000001"/>
    <n v="0.74256500000000003"/>
    <s v="7"/>
    <s v="scale_mpi_thin_job_13892.out "/>
    <s v="scale_mpi_thin_thin007_2023-06-25_14-10-02.csv "/>
    <s v="e1 15000 100 100000 1 7"/>
    <e v="#N/A"/>
    <e v="#N/A"/>
    <e v="#N/A"/>
    <e v="#N/A"/>
    <x v="1"/>
  </r>
  <r>
    <x v="0"/>
    <x v="4"/>
    <n v="100"/>
    <x v="0"/>
    <x v="6"/>
    <n v="1"/>
    <n v="125.40236899999999"/>
    <n v="0.87749900000000003"/>
    <n v="2.6057739999999998"/>
    <n v="0.52115500000000003"/>
    <s v="7"/>
    <s v="scale_mpi_thin_job_13892.out "/>
    <s v="scale_mpi_thin_thin007_2023-06-25_14-10-02.csv "/>
    <s v="e1 15000 100 100000 1 6"/>
    <e v="#N/A"/>
    <e v="#N/A"/>
    <e v="#N/A"/>
    <e v="#N/A"/>
    <x v="1"/>
  </r>
  <r>
    <x v="0"/>
    <x v="4"/>
    <n v="100"/>
    <x v="0"/>
    <x v="7"/>
    <n v="1"/>
    <n v="149.99707000000001"/>
    <n v="0.83594299999999999"/>
    <n v="2.0927859999999998"/>
    <n v="0.52319700000000002"/>
    <s v="7"/>
    <s v="scale_mpi_thin_job_13892.out "/>
    <s v="scale_mpi_thin_thin007_2023-06-25_14-10-02.csv "/>
    <s v="e1 15000 100 100000 1 5"/>
    <e v="#N/A"/>
    <e v="#N/A"/>
    <e v="#N/A"/>
    <e v="#N/A"/>
    <x v="1"/>
  </r>
  <r>
    <x v="0"/>
    <x v="4"/>
    <n v="100"/>
    <x v="0"/>
    <x v="8"/>
    <n v="1"/>
    <n v="186.96413200000001"/>
    <n v="0.772702"/>
    <n v="1.3789260000000001"/>
    <n v="0.459642"/>
    <s v="7"/>
    <s v="scale_mpi_thin_job_13892.out "/>
    <s v="scale_mpi_thin_thin007_2023-06-25_14-10-02.csv "/>
    <s v="e1 15000 100 100000 1 4"/>
    <e v="#N/A"/>
    <e v="#N/A"/>
    <e v="#N/A"/>
    <e v="#N/A"/>
    <x v="1"/>
  </r>
  <r>
    <x v="0"/>
    <x v="4"/>
    <n v="100"/>
    <x v="0"/>
    <x v="9"/>
    <n v="1"/>
    <n v="248.856166"/>
    <n v="0.81580299999999994"/>
    <n v="0.97820700000000005"/>
    <n v="0.48910399999999998"/>
    <s v="7"/>
    <s v="scale_mpi_thin_job_13892.out "/>
    <s v="scale_mpi_thin_thin007_2023-06-25_14-10-02.csv "/>
    <s v="e1 15000 100 100000 1 3"/>
    <e v="#N/A"/>
    <e v="#N/A"/>
    <e v="#N/A"/>
    <e v="#N/A"/>
    <x v="1"/>
  </r>
  <r>
    <x v="0"/>
    <x v="4"/>
    <n v="100"/>
    <x v="0"/>
    <x v="10"/>
    <n v="1"/>
    <n v="372.005064"/>
    <n v="0.86716099999999996"/>
    <n v="0.54313"/>
    <n v="0.54313"/>
    <s v="7"/>
    <s v="scale_mpi_thin_job_13892.out "/>
    <s v="scale_mpi_thin_thin007_2023-06-25_14-10-02.csv "/>
    <s v="e1 15000 100 100000 1 2"/>
    <e v="#N/A"/>
    <e v="#N/A"/>
    <e v="#N/A"/>
    <e v="#N/A"/>
    <x v="1"/>
  </r>
  <r>
    <x v="0"/>
    <x v="4"/>
    <n v="100"/>
    <x v="0"/>
    <x v="11"/>
    <n v="1"/>
    <n v="748.20587699999999"/>
    <n v="0.80955500000000002"/>
    <n v="0"/>
    <n v="0"/>
    <s v="7"/>
    <s v="scale_mpi_thin_job_13892.out "/>
    <s v="scale_mpi_thin_thin007_2023-06-25_14-10-02.csv "/>
    <s v="e1 15000 100 100000 1 1"/>
    <e v="#N/A"/>
    <e v="#N/A"/>
    <e v="#N/A"/>
    <e v="#N/A"/>
    <x v="1"/>
  </r>
  <r>
    <x v="0"/>
    <x v="4"/>
    <n v="100"/>
    <x v="0"/>
    <x v="0"/>
    <n v="1"/>
    <n v="63.710208000000002"/>
    <n v="0.750444"/>
    <n v="4.7882389999999999"/>
    <n v="0.43529400000000001"/>
    <s v="7"/>
    <s v="scale_mpi_thin_job_13892.out "/>
    <s v="scale_mpi_thin_thin007_2023-06-25_14-10-02.csv "/>
    <s v="e1 15000 100 100000 1 12"/>
    <e v="#N/A"/>
    <e v="#N/A"/>
    <e v="#N/A"/>
    <e v="#N/A"/>
    <x v="1"/>
  </r>
  <r>
    <x v="0"/>
    <x v="4"/>
    <n v="100"/>
    <x v="0"/>
    <x v="1"/>
    <n v="1"/>
    <n v="69.279736"/>
    <n v="0.74124699999999999"/>
    <n v="4.0889449999999998"/>
    <n v="0.40889500000000001"/>
    <s v="7"/>
    <s v="scale_mpi_thin_job_13892.out "/>
    <s v="scale_mpi_thin_thin007_2023-06-25_14-10-02.csv "/>
    <s v="e1 15000 100 100000 1 11"/>
    <e v="#N/A"/>
    <e v="#N/A"/>
    <e v="#N/A"/>
    <e v="#N/A"/>
    <x v="1"/>
  </r>
  <r>
    <x v="0"/>
    <x v="4"/>
    <n v="100"/>
    <x v="0"/>
    <x v="2"/>
    <n v="1"/>
    <n v="75.996630999999994"/>
    <n v="0.685832"/>
    <n v="3.2567249999999999"/>
    <n v="0.36185800000000001"/>
    <s v="7"/>
    <s v="scale_mpi_thin_job_13892.out "/>
    <s v="scale_mpi_thin_thin007_2023-06-25_14-10-02.csv "/>
    <s v="e1 15000 100 100000 1 10"/>
    <e v="#N/A"/>
    <e v="#N/A"/>
    <e v="#N/A"/>
    <e v="#N/A"/>
    <x v="1"/>
  </r>
  <r>
    <x v="0"/>
    <x v="4"/>
    <n v="100"/>
    <x v="0"/>
    <x v="3"/>
    <n v="1"/>
    <n v="84.239825999999994"/>
    <n v="0.72999400000000003"/>
    <n v="3.2554090000000002"/>
    <n v="0.40692600000000001"/>
    <s v="7"/>
    <s v="scale_mpi_thin_job_13892.out "/>
    <s v="scale_mpi_thin_thin007_2023-06-25_14-10-02.csv "/>
    <s v="e1 15000 100 100000 1 9"/>
    <e v="#N/A"/>
    <e v="#N/A"/>
    <e v="#N/A"/>
    <e v="#N/A"/>
    <x v="1"/>
  </r>
  <r>
    <x v="0"/>
    <x v="4"/>
    <n v="100"/>
    <x v="0"/>
    <x v="4"/>
    <n v="1"/>
    <n v="94.542985000000002"/>
    <n v="0.69934600000000002"/>
    <n v="2.6644299999999999"/>
    <n v="0.380633"/>
    <s v="7"/>
    <s v="scale_mpi_thin_job_13892.out "/>
    <s v="scale_mpi_thin_thin007_2023-06-25_14-10-02.csv "/>
    <s v="e1 15000 100 100000 1 8"/>
    <e v="#N/A"/>
    <e v="#N/A"/>
    <e v="#N/A"/>
    <e v="#N/A"/>
    <x v="1"/>
  </r>
  <r>
    <x v="0"/>
    <x v="4"/>
    <n v="100"/>
    <x v="0"/>
    <x v="5"/>
    <n v="1"/>
    <n v="107.76008400000001"/>
    <n v="0.77266800000000002"/>
    <n v="2.578881"/>
    <n v="0.42981399999999997"/>
    <s v="7"/>
    <s v="scale_mpi_thin_job_13892.out "/>
    <s v="scale_mpi_thin_thin007_2023-06-25_14-10-02.csv "/>
    <s v="e1 15000 100 100000 1 7"/>
    <e v="#N/A"/>
    <e v="#N/A"/>
    <e v="#N/A"/>
    <e v="#N/A"/>
    <x v="1"/>
  </r>
  <r>
    <x v="0"/>
    <x v="4"/>
    <n v="100"/>
    <x v="0"/>
    <x v="6"/>
    <n v="1"/>
    <n v="125.274522"/>
    <n v="0.80828199999999994"/>
    <n v="2.447568"/>
    <n v="0.489514"/>
    <s v="7"/>
    <s v="scale_mpi_thin_job_13892.out "/>
    <s v="scale_mpi_thin_thin007_2023-06-25_14-10-02.csv "/>
    <s v="e1 15000 100 100000 1 6"/>
    <e v="#N/A"/>
    <e v="#N/A"/>
    <e v="#N/A"/>
    <e v="#N/A"/>
    <x v="1"/>
  </r>
  <r>
    <x v="0"/>
    <x v="4"/>
    <n v="100"/>
    <x v="0"/>
    <x v="7"/>
    <n v="1"/>
    <n v="149.999584"/>
    <n v="0.85377899999999995"/>
    <n v="2.1529090000000002"/>
    <n v="0.53822700000000001"/>
    <s v="7"/>
    <s v="scale_mpi_thin_job_13892.out "/>
    <s v="scale_mpi_thin_thin007_2023-06-25_14-10-02.csv "/>
    <s v="e1 15000 100 100000 1 5"/>
    <e v="#N/A"/>
    <e v="#N/A"/>
    <e v="#N/A"/>
    <e v="#N/A"/>
    <x v="1"/>
  </r>
  <r>
    <x v="0"/>
    <x v="4"/>
    <n v="100"/>
    <x v="0"/>
    <x v="8"/>
    <n v="1"/>
    <n v="186.85764499999999"/>
    <n v="0.74872099999999997"/>
    <n v="1.307355"/>
    <n v="0.43578499999999998"/>
    <s v="7"/>
    <s v="scale_mpi_thin_job_13892.out "/>
    <s v="scale_mpi_thin_thin007_2023-06-25_14-10-02.csv "/>
    <s v="e1 15000 100 100000 1 4"/>
    <e v="#N/A"/>
    <e v="#N/A"/>
    <e v="#N/A"/>
    <e v="#N/A"/>
    <x v="1"/>
  </r>
  <r>
    <x v="0"/>
    <x v="4"/>
    <n v="100"/>
    <x v="0"/>
    <x v="9"/>
    <n v="1"/>
    <n v="248.88679200000001"/>
    <n v="0.93676700000000002"/>
    <n v="1.217252"/>
    <n v="0.608626"/>
    <s v="7"/>
    <s v="scale_mpi_thin_job_13892.out "/>
    <s v="scale_mpi_thin_thin007_2023-06-25_14-10-02.csv "/>
    <s v="e1 15000 100 100000 1 3"/>
    <e v="#N/A"/>
    <e v="#N/A"/>
    <e v="#N/A"/>
    <e v="#N/A"/>
    <x v="1"/>
  </r>
  <r>
    <x v="0"/>
    <x v="4"/>
    <n v="100"/>
    <x v="0"/>
    <x v="10"/>
    <n v="1"/>
    <n v="372.72415000000001"/>
    <n v="0.86348000000000003"/>
    <n v="0.53729400000000005"/>
    <n v="0.53729400000000005"/>
    <s v="7"/>
    <s v="scale_mpi_thin_job_13892.out "/>
    <s v="scale_mpi_thin_thin007_2023-06-25_14-10-02.csv "/>
    <s v="e1 15000 100 100000 1 2"/>
    <e v="#N/A"/>
    <e v="#N/A"/>
    <e v="#N/A"/>
    <e v="#N/A"/>
    <x v="1"/>
  </r>
  <r>
    <x v="0"/>
    <x v="4"/>
    <n v="100"/>
    <x v="0"/>
    <x v="11"/>
    <n v="1"/>
    <n v="748.11405300000001"/>
    <n v="0.73136999999999996"/>
    <n v="0"/>
    <n v="0"/>
    <s v="7"/>
    <s v="scale_mpi_thin_job_13892.out "/>
    <s v="scale_mpi_thin_thin007_2023-06-25_14-10-02.csv "/>
    <s v="e1 15000 100 100000 1 1"/>
    <e v="#N/A"/>
    <e v="#N/A"/>
    <e v="#N/A"/>
    <e v="#N/A"/>
    <x v="1"/>
  </r>
  <r>
    <x v="0"/>
    <x v="4"/>
    <n v="100"/>
    <x v="0"/>
    <x v="0"/>
    <n v="1"/>
    <n v="63.653674000000002"/>
    <n v="0.70229299999999995"/>
    <n v="4.2684559999999996"/>
    <n v="0.38804100000000002"/>
    <s v="7"/>
    <s v="scale_mpi_thin_job_13892.out "/>
    <s v="scale_mpi_thin_thin007_2023-06-25_14-10-02.csv "/>
    <s v="e1 15000 100 100000 1 12"/>
    <e v="#N/A"/>
    <e v="#N/A"/>
    <e v="#N/A"/>
    <e v="#N/A"/>
    <x v="1"/>
  </r>
  <r>
    <x v="0"/>
    <x v="4"/>
    <n v="100"/>
    <x v="0"/>
    <x v="1"/>
    <n v="1"/>
    <n v="69.362504000000001"/>
    <n v="0.79647500000000004"/>
    <n v="4.772265"/>
    <n v="0.47722700000000001"/>
    <s v="7"/>
    <s v="scale_mpi_thin_job_13892.out "/>
    <s v="scale_mpi_thin_thin007_2023-06-25_14-10-02.csv "/>
    <s v="e1 15000 100 100000 1 11"/>
    <e v="#N/A"/>
    <e v="#N/A"/>
    <e v="#N/A"/>
    <e v="#N/A"/>
    <x v="1"/>
  </r>
  <r>
    <x v="0"/>
    <x v="0"/>
    <n v="100"/>
    <x v="0"/>
    <x v="0"/>
    <n v="1"/>
    <n v="28.728828"/>
    <n v="0.38972200000000001"/>
    <n v="2.4102209999999999"/>
    <n v="0.219111"/>
    <s v="0"/>
    <s v="scale_mpi_thin_job_13893.out "/>
    <s v="scale_mpi_thin_thin010_2023-06-25_14-13-04.csv "/>
    <s v="e1 10000 100 100000 1 12"/>
    <n v="174.82682649999998"/>
    <n v="5.3027500048680586E-2"/>
    <n v="174.72077149990261"/>
    <n v="174.93288150009735"/>
    <x v="0"/>
  </r>
  <r>
    <x v="0"/>
    <x v="0"/>
    <n v="100"/>
    <x v="0"/>
    <x v="1"/>
    <n v="1"/>
    <n v="31.111304000000001"/>
    <n v="0.16952400000000001"/>
    <n v="0.45892300000000003"/>
    <n v="4.5892000000000002E-2"/>
    <s v="0"/>
    <s v="scale_mpi_thin_job_13893.out "/>
    <s v="scale_mpi_thin_thin010_2023-06-25_14-13-04.csv "/>
    <s v="e1 10000 100 100000 1 11"/>
    <n v="190.876362"/>
    <n v="0.50633999999848645"/>
    <n v="189.86368200000302"/>
    <n v="191.88904199999698"/>
    <x v="0"/>
  </r>
  <r>
    <x v="0"/>
    <x v="0"/>
    <n v="100"/>
    <x v="0"/>
    <x v="2"/>
    <n v="1"/>
    <n v="34.228538"/>
    <n v="0.43195699999999998"/>
    <n v="2.4026169999999998"/>
    <n v="0.266957"/>
    <s v="0"/>
    <s v="scale_mpi_thin_job_13893.out "/>
    <s v="scale_mpi_thin_thin010_2023-06-25_14-13-04.csv "/>
    <s v="e1 10000 100 100000 1 10"/>
    <n v="209.11237700000001"/>
    <n v="0.13501800000346789"/>
    <n v="208.84234099999307"/>
    <n v="209.38241300000695"/>
    <x v="0"/>
  </r>
  <r>
    <x v="0"/>
    <x v="0"/>
    <n v="100"/>
    <x v="0"/>
    <x v="3"/>
    <n v="1"/>
    <n v="37.808267999999998"/>
    <n v="0.39437"/>
    <n v="1.8219129999999999"/>
    <n v="0.227739"/>
    <s v="0"/>
    <s v="scale_mpi_thin_job_13893.out "/>
    <s v="scale_mpi_thin_thin010_2023-06-25_14-13-04.csv "/>
    <s v="e1 10000 100 100000 1 9"/>
    <n v="232.02580399999999"/>
    <n v="0"/>
    <n v="232.02580399999999"/>
    <n v="232.02580399999999"/>
    <x v="0"/>
  </r>
  <r>
    <x v="0"/>
    <x v="0"/>
    <n v="100"/>
    <x v="0"/>
    <x v="4"/>
    <n v="1"/>
    <n v="42.314611999999997"/>
    <n v="0.39472299999999999"/>
    <n v="1.582613"/>
    <n v="0.22608800000000001"/>
    <s v="0"/>
    <s v="scale_mpi_thin_job_13893.out "/>
    <s v="scale_mpi_thin_thin010_2023-06-25_14-13-04.csv "/>
    <s v="e1 10000 100 100000 1 8"/>
    <n v="260.09294599999998"/>
    <n v="0"/>
    <n v="260.09294599999998"/>
    <n v="260.09294599999998"/>
    <x v="0"/>
  </r>
  <r>
    <x v="0"/>
    <x v="0"/>
    <n v="100"/>
    <x v="0"/>
    <x v="5"/>
    <n v="1"/>
    <n v="48.180221000000003"/>
    <n v="0.39926299999999998"/>
    <n v="1.362628"/>
    <n v="0.227105"/>
    <s v="0"/>
    <s v="scale_mpi_thin_job_13893.out "/>
    <s v="scale_mpi_thin_thin010_2023-06-25_14-13-04.csv "/>
    <s v="e1 10000 100 100000 1 7"/>
    <n v="297.04386299999999"/>
    <n v="0"/>
    <n v="297.04386299999999"/>
    <n v="297.04386299999999"/>
    <x v="0"/>
  </r>
  <r>
    <x v="0"/>
    <x v="0"/>
    <n v="100"/>
    <x v="0"/>
    <x v="6"/>
    <n v="1"/>
    <n v="55.990797999999998"/>
    <n v="0.402084"/>
    <n v="1.1568320000000001"/>
    <n v="0.23136599999999999"/>
    <s v="0"/>
    <s v="scale_mpi_thin_job_13893.out "/>
    <s v="scale_mpi_thin_thin010_2023-06-25_14-13-04.csv "/>
    <s v="e1 10000 100 100000 1 6"/>
    <n v="346.274833"/>
    <n v="0"/>
    <n v="346.274833"/>
    <n v="346.274833"/>
    <x v="0"/>
  </r>
  <r>
    <x v="0"/>
    <x v="0"/>
    <n v="100"/>
    <x v="0"/>
    <x v="7"/>
    <n v="1"/>
    <n v="67.419809000000001"/>
    <n v="0.42325800000000002"/>
    <n v="0.99687199999999998"/>
    <n v="0.249218"/>
    <s v="0"/>
    <s v="scale_mpi_thin_job_13893.out "/>
    <s v="scale_mpi_thin_thin010_2023-06-25_14-13-04.csv "/>
    <s v="e1 10000 100 100000 1 5"/>
    <n v="414.10621800000001"/>
    <n v="0"/>
    <n v="414.10621800000001"/>
    <n v="414.10621800000001"/>
    <x v="0"/>
  </r>
  <r>
    <x v="0"/>
    <x v="0"/>
    <n v="100"/>
    <x v="0"/>
    <x v="8"/>
    <n v="1"/>
    <n v="83.922882999999999"/>
    <n v="0.47181099999999998"/>
    <n v="0.86312199999999994"/>
    <n v="0.28770699999999999"/>
    <s v="0"/>
    <s v="scale_mpi_thin_job_13893.out "/>
    <s v="scale_mpi_thin_thin010_2023-06-25_14-13-04.csv "/>
    <s v="e1 10000 100 100000 1 4"/>
    <n v="517.03048899999999"/>
    <n v="0"/>
    <n v="517.03048899999999"/>
    <n v="517.03048899999999"/>
    <x v="0"/>
  </r>
  <r>
    <x v="0"/>
    <x v="0"/>
    <n v="100"/>
    <x v="0"/>
    <x v="9"/>
    <n v="1"/>
    <n v="111.216052"/>
    <n v="0.45261499999999999"/>
    <n v="0.55625199999999997"/>
    <n v="0.27812599999999998"/>
    <s v="0"/>
    <s v="scale_mpi_thin_job_13893.out "/>
    <s v="scale_mpi_thin_thin010_2023-06-25_14-13-04.csv "/>
    <s v="e1 10000 100 100000 1 3"/>
    <n v="689.58723399999997"/>
    <n v="0"/>
    <n v="689.58723399999997"/>
    <n v="689.58723399999997"/>
    <x v="0"/>
  </r>
  <r>
    <x v="0"/>
    <x v="0"/>
    <n v="100"/>
    <x v="0"/>
    <x v="10"/>
    <n v="1"/>
    <n v="166.129311"/>
    <n v="0.45860899999999999"/>
    <n v="0.27858899999999998"/>
    <n v="0.27858899999999998"/>
    <s v="0"/>
    <s v="scale_mpi_thin_job_13893.out "/>
    <s v="scale_mpi_thin_thin010_2023-06-25_14-13-04.csv "/>
    <s v="e1 10000 100 100000 1 2"/>
    <n v="1033.768284"/>
    <n v="0"/>
    <n v="1033.768284"/>
    <n v="1033.768284"/>
    <x v="0"/>
  </r>
  <r>
    <x v="0"/>
    <x v="0"/>
    <n v="100"/>
    <x v="0"/>
    <x v="11"/>
    <n v="1"/>
    <n v="333.19854700000002"/>
    <n v="0.39658500000000002"/>
    <n v="0"/>
    <n v="0"/>
    <s v="0"/>
    <s v="scale_mpi_thin_job_13893.out "/>
    <s v="scale_mpi_thin_thin010_2023-06-25_14-13-04.csv "/>
    <s v="e1 10000 100 100000 1 1"/>
    <n v="2083.919367"/>
    <n v="0"/>
    <n v="2083.919367"/>
    <n v="2083.919367"/>
    <x v="0"/>
  </r>
  <r>
    <x v="0"/>
    <x v="0"/>
    <n v="100"/>
    <x v="0"/>
    <x v="0"/>
    <n v="1"/>
    <n v="28.767319000000001"/>
    <n v="0.40538400000000002"/>
    <n v="2.5942669999999999"/>
    <n v="0.235842"/>
    <s v="0"/>
    <s v="scale_mpi_thin_job_13893.out "/>
    <s v="scale_mpi_thin_thin010_2023-06-25_14-13-04.csv "/>
    <s v="e1 10000 100 100000 1 12"/>
    <n v="174.82682649999998"/>
    <n v="5.3027500048680586E-2"/>
    <n v="174.72077149990261"/>
    <n v="174.93288150009735"/>
    <x v="0"/>
  </r>
  <r>
    <x v="0"/>
    <x v="0"/>
    <n v="100"/>
    <x v="0"/>
    <x v="1"/>
    <n v="1"/>
    <n v="31.036504999999998"/>
    <n v="0.15987100000000001"/>
    <n v="0.38412800000000002"/>
    <n v="3.8413000000000003E-2"/>
    <s v="0"/>
    <s v="scale_mpi_thin_job_13893.out "/>
    <s v="scale_mpi_thin_thin010_2023-06-25_14-13-04.csv "/>
    <s v="e1 10000 100 100000 1 11"/>
    <n v="190.876362"/>
    <n v="0.50633999999848645"/>
    <n v="189.86368200000302"/>
    <n v="191.88904199999698"/>
    <x v="0"/>
  </r>
  <r>
    <x v="0"/>
    <x v="0"/>
    <n v="100"/>
    <x v="0"/>
    <x v="2"/>
    <n v="1"/>
    <n v="34.037925999999999"/>
    <n v="0.15765599999999999"/>
    <n v="0.31402400000000003"/>
    <n v="3.4891999999999999E-2"/>
    <s v="0"/>
    <s v="scale_mpi_thin_job_13893.out "/>
    <s v="scale_mpi_thin_thin010_2023-06-25_14-13-04.csv "/>
    <s v="e1 10000 100 100000 1 10"/>
    <n v="209.11237700000001"/>
    <n v="0.13501800000346789"/>
    <n v="208.84234099999307"/>
    <n v="209.38241300000695"/>
    <x v="0"/>
  </r>
  <r>
    <x v="0"/>
    <x v="0"/>
    <n v="100"/>
    <x v="0"/>
    <x v="3"/>
    <n v="1"/>
    <n v="37.816355999999999"/>
    <n v="0.35999399999999998"/>
    <n v="1.5399780000000001"/>
    <n v="0.192497"/>
    <s v="0"/>
    <s v="scale_mpi_thin_job_13893.out "/>
    <s v="scale_mpi_thin_thin010_2023-06-25_14-13-04.csv "/>
    <s v="e1 10000 100 100000 1 9"/>
    <n v="232.02580399999999"/>
    <n v="0"/>
    <n v="232.02580399999999"/>
    <n v="232.02580399999999"/>
    <x v="0"/>
  </r>
  <r>
    <x v="0"/>
    <x v="0"/>
    <n v="100"/>
    <x v="0"/>
    <x v="4"/>
    <n v="1"/>
    <n v="42.379863999999998"/>
    <n v="0.42107099999999997"/>
    <n v="1.6845239999999999"/>
    <n v="0.240646"/>
    <s v="0"/>
    <s v="scale_mpi_thin_job_13893.out "/>
    <s v="scale_mpi_thin_thin010_2023-06-25_14-13-04.csv "/>
    <s v="e1 10000 100 100000 1 8"/>
    <n v="260.09294599999998"/>
    <n v="0"/>
    <n v="260.09294599999998"/>
    <n v="260.09294599999998"/>
    <x v="0"/>
  </r>
  <r>
    <x v="0"/>
    <x v="0"/>
    <n v="100"/>
    <x v="0"/>
    <x v="5"/>
    <n v="1"/>
    <n v="48.211205999999997"/>
    <n v="0.37966899999999998"/>
    <n v="1.2459119999999999"/>
    <n v="0.207652"/>
    <s v="0"/>
    <s v="scale_mpi_thin_job_13893.out "/>
    <s v="scale_mpi_thin_thin010_2023-06-25_14-13-04.csv "/>
    <s v="e1 10000 100 100000 1 7"/>
    <n v="297.04386299999999"/>
    <n v="0"/>
    <n v="297.04386299999999"/>
    <n v="297.04386299999999"/>
    <x v="0"/>
  </r>
  <r>
    <x v="0"/>
    <x v="0"/>
    <n v="100"/>
    <x v="0"/>
    <x v="6"/>
    <n v="1"/>
    <n v="55.971321000000003"/>
    <n v="0.37440699999999999"/>
    <n v="1.043911"/>
    <n v="0.208782"/>
    <s v="0"/>
    <s v="scale_mpi_thin_job_13893.out "/>
    <s v="scale_mpi_thin_thin010_2023-06-25_14-13-04.csv "/>
    <s v="e1 10000 100 100000 1 6"/>
    <n v="346.274833"/>
    <n v="0"/>
    <n v="346.274833"/>
    <n v="346.274833"/>
    <x v="0"/>
  </r>
  <r>
    <x v="0"/>
    <x v="0"/>
    <n v="100"/>
    <x v="0"/>
    <x v="7"/>
    <n v="1"/>
    <n v="67.422456999999994"/>
    <n v="0.40642800000000001"/>
    <n v="0.97072000000000003"/>
    <n v="0.24268000000000001"/>
    <s v="0"/>
    <s v="scale_mpi_thin_job_13893.out "/>
    <s v="scale_mpi_thin_thin010_2023-06-25_14-13-04.csv "/>
    <s v="e1 10000 100 100000 1 5"/>
    <n v="414.10621800000001"/>
    <n v="0"/>
    <n v="414.10621800000001"/>
    <n v="414.10621800000001"/>
    <x v="0"/>
  </r>
  <r>
    <x v="0"/>
    <x v="0"/>
    <n v="100"/>
    <x v="0"/>
    <x v="8"/>
    <n v="1"/>
    <n v="83.881264000000002"/>
    <n v="0.41937400000000002"/>
    <n v="0.70057499999999995"/>
    <n v="0.23352500000000001"/>
    <s v="0"/>
    <s v="scale_mpi_thin_job_13893.out "/>
    <s v="scale_mpi_thin_thin010_2023-06-25_14-13-04.csv "/>
    <s v="e1 10000 100 100000 1 4"/>
    <n v="517.03048899999999"/>
    <n v="0"/>
    <n v="517.03048899999999"/>
    <n v="517.03048899999999"/>
    <x v="0"/>
  </r>
  <r>
    <x v="0"/>
    <x v="0"/>
    <n v="100"/>
    <x v="0"/>
    <x v="9"/>
    <n v="1"/>
    <n v="111.404545"/>
    <n v="0.42229299999999997"/>
    <n v="0.488404"/>
    <n v="0.244202"/>
    <s v="0"/>
    <s v="scale_mpi_thin_job_13893.out "/>
    <s v="scale_mpi_thin_thin010_2023-06-25_14-13-04.csv "/>
    <s v="e1 10000 100 100000 1 3"/>
    <n v="689.58723399999997"/>
    <n v="0"/>
    <n v="689.58723399999997"/>
    <n v="689.58723399999997"/>
    <x v="0"/>
  </r>
  <r>
    <x v="0"/>
    <x v="0"/>
    <n v="100"/>
    <x v="0"/>
    <x v="10"/>
    <n v="1"/>
    <n v="166.12338299999999"/>
    <n v="0.44250099999999998"/>
    <n v="0.26725500000000002"/>
    <n v="0.26725500000000002"/>
    <s v="0"/>
    <s v="scale_mpi_thin_job_13893.out "/>
    <s v="scale_mpi_thin_thin010_2023-06-25_14-13-04.csv "/>
    <s v="e1 10000 100 100000 1 2"/>
    <n v="1033.768284"/>
    <n v="0"/>
    <n v="1033.768284"/>
    <n v="1033.768284"/>
    <x v="0"/>
  </r>
  <r>
    <x v="0"/>
    <x v="0"/>
    <n v="100"/>
    <x v="0"/>
    <x v="11"/>
    <n v="1"/>
    <n v="333.18265000000002"/>
    <n v="0.38553999999999999"/>
    <n v="0"/>
    <n v="0"/>
    <s v="0"/>
    <s v="scale_mpi_thin_job_13893.out "/>
    <s v="scale_mpi_thin_thin010_2023-06-25_14-13-04.csv "/>
    <s v="e1 10000 100 100000 1 1"/>
    <n v="2083.919367"/>
    <n v="0"/>
    <n v="2083.919367"/>
    <n v="2083.919367"/>
    <x v="0"/>
  </r>
  <r>
    <x v="0"/>
    <x v="0"/>
    <n v="100"/>
    <x v="0"/>
    <x v="0"/>
    <n v="1"/>
    <n v="28.725581999999999"/>
    <n v="0.35609400000000002"/>
    <n v="2.1412209999999998"/>
    <n v="0.194656"/>
    <s v="0"/>
    <s v="scale_mpi_thin_job_13893.out "/>
    <s v="scale_mpi_thin_thin010_2023-06-25_14-13-04.csv "/>
    <s v="e1 10000 100 100000 1 12"/>
    <n v="174.82682649999998"/>
    <n v="5.3027500048680586E-2"/>
    <n v="174.72077149990261"/>
    <n v="174.93288150009735"/>
    <x v="0"/>
  </r>
  <r>
    <x v="0"/>
    <x v="0"/>
    <n v="100"/>
    <x v="0"/>
    <x v="1"/>
    <n v="1"/>
    <n v="31.063811999999999"/>
    <n v="0.16037699999999999"/>
    <n v="0.39844000000000002"/>
    <n v="3.9843999999999997E-2"/>
    <s v="0"/>
    <s v="scale_mpi_thin_job_13893.out "/>
    <s v="scale_mpi_thin_thin010_2023-06-25_14-13-04.csv "/>
    <s v="e1 10000 100 100000 1 11"/>
    <n v="190.876362"/>
    <n v="0.50633999999848645"/>
    <n v="189.86368200000302"/>
    <n v="191.88904199999698"/>
    <x v="0"/>
  </r>
  <r>
    <x v="0"/>
    <x v="0"/>
    <n v="100"/>
    <x v="0"/>
    <x v="2"/>
    <n v="1"/>
    <n v="33.964512999999997"/>
    <n v="0.15252599999999999"/>
    <n v="0.276223"/>
    <n v="3.0691E-2"/>
    <s v="0"/>
    <s v="scale_mpi_thin_job_13893.out "/>
    <s v="scale_mpi_thin_thin010_2023-06-25_14-13-04.csv "/>
    <s v="e1 10000 100 100000 1 10"/>
    <n v="209.11237700000001"/>
    <n v="0.13501800000346789"/>
    <n v="208.84234099999307"/>
    <n v="209.38241300000695"/>
    <x v="0"/>
  </r>
  <r>
    <x v="0"/>
    <x v="0"/>
    <n v="100"/>
    <x v="0"/>
    <x v="3"/>
    <n v="1"/>
    <n v="37.84646"/>
    <n v="0.42188100000000001"/>
    <n v="1.988083"/>
    <n v="0.24851000000000001"/>
    <s v="0"/>
    <s v="scale_mpi_thin_job_13893.out "/>
    <s v="scale_mpi_thin_thin010_2023-06-25_14-13-04.csv "/>
    <s v="e1 10000 100 100000 1 9"/>
    <n v="232.02580399999999"/>
    <n v="0"/>
    <n v="232.02580399999999"/>
    <n v="232.02580399999999"/>
    <x v="0"/>
  </r>
  <r>
    <x v="0"/>
    <x v="0"/>
    <n v="100"/>
    <x v="0"/>
    <x v="4"/>
    <n v="1"/>
    <n v="42.326920000000001"/>
    <n v="0.40034900000000001"/>
    <n v="1.584662"/>
    <n v="0.22638"/>
    <s v="0"/>
    <s v="scale_mpi_thin_job_13893.out "/>
    <s v="scale_mpi_thin_thin010_2023-06-25_14-13-04.csv "/>
    <s v="e1 10000 100 100000 1 8"/>
    <n v="260.09294599999998"/>
    <n v="0"/>
    <n v="260.09294599999998"/>
    <n v="260.09294599999998"/>
    <x v="0"/>
  </r>
  <r>
    <x v="0"/>
    <x v="0"/>
    <n v="100"/>
    <x v="0"/>
    <x v="5"/>
    <n v="1"/>
    <n v="48.166907000000002"/>
    <n v="0.37578"/>
    <n v="1.1703889999999999"/>
    <n v="0.19506499999999999"/>
    <s v="0"/>
    <s v="scale_mpi_thin_job_13893.out "/>
    <s v="scale_mpi_thin_thin010_2023-06-25_14-13-04.csv "/>
    <s v="e1 10000 100 100000 1 7"/>
    <n v="297.04386299999999"/>
    <n v="0"/>
    <n v="297.04386299999999"/>
    <n v="297.04386299999999"/>
    <x v="0"/>
  </r>
  <r>
    <x v="0"/>
    <x v="0"/>
    <n v="100"/>
    <x v="0"/>
    <x v="6"/>
    <n v="1"/>
    <n v="55.985415000000003"/>
    <n v="0.40559600000000001"/>
    <n v="1.2077469999999999"/>
    <n v="0.24154900000000001"/>
    <s v="0"/>
    <s v="scale_mpi_thin_job_13893.out "/>
    <s v="scale_mpi_thin_thin010_2023-06-25_14-13-04.csv "/>
    <s v="e1 10000 100 100000 1 6"/>
    <n v="346.274833"/>
    <n v="0"/>
    <n v="346.274833"/>
    <n v="346.274833"/>
    <x v="0"/>
  </r>
  <r>
    <x v="0"/>
    <x v="0"/>
    <n v="100"/>
    <x v="0"/>
    <x v="7"/>
    <n v="1"/>
    <n v="67.406092999999998"/>
    <n v="0.43226599999999998"/>
    <n v="1.0407500000000001"/>
    <n v="0.26018799999999997"/>
    <s v="0"/>
    <s v="scale_mpi_thin_job_13893.out "/>
    <s v="scale_mpi_thin_thin010_2023-06-25_14-13-04.csv "/>
    <s v="e1 10000 100 100000 1 5"/>
    <n v="414.10621800000001"/>
    <n v="0"/>
    <n v="414.10621800000001"/>
    <n v="414.10621800000001"/>
    <x v="0"/>
  </r>
  <r>
    <x v="0"/>
    <x v="0"/>
    <n v="100"/>
    <x v="0"/>
    <x v="8"/>
    <n v="1"/>
    <n v="83.886071999999999"/>
    <n v="0.39102100000000001"/>
    <n v="0.64995199999999997"/>
    <n v="0.21665100000000001"/>
    <s v="0"/>
    <s v="scale_mpi_thin_job_13893.out "/>
    <s v="scale_mpi_thin_thin010_2023-06-25_14-13-04.csv "/>
    <s v="e1 10000 100 100000 1 4"/>
    <n v="517.03048899999999"/>
    <n v="0"/>
    <n v="517.03048899999999"/>
    <n v="517.03048899999999"/>
    <x v="0"/>
  </r>
  <r>
    <x v="0"/>
    <x v="0"/>
    <n v="100"/>
    <x v="0"/>
    <x v="9"/>
    <n v="1"/>
    <n v="111.394764"/>
    <n v="0.42630699999999999"/>
    <n v="0.52844599999999997"/>
    <n v="0.26422299999999999"/>
    <s v="0"/>
    <s v="scale_mpi_thin_job_13893.out "/>
    <s v="scale_mpi_thin_thin010_2023-06-25_14-13-04.csv "/>
    <s v="e1 10000 100 100000 1 3"/>
    <n v="689.58723399999997"/>
    <n v="0"/>
    <n v="689.58723399999997"/>
    <n v="689.58723399999997"/>
    <x v="0"/>
  </r>
  <r>
    <x v="0"/>
    <x v="0"/>
    <n v="100"/>
    <x v="0"/>
    <x v="10"/>
    <n v="1"/>
    <n v="166.10439099999999"/>
    <n v="0.43374000000000001"/>
    <n v="0.25438899999999998"/>
    <n v="0.25438899999999998"/>
    <s v="0"/>
    <s v="scale_mpi_thin_job_13893.out "/>
    <s v="scale_mpi_thin_thin010_2023-06-25_14-13-04.csv "/>
    <s v="e1 10000 100 100000 1 2"/>
    <n v="1033.768284"/>
    <n v="0"/>
    <n v="1033.768284"/>
    <n v="1033.768284"/>
    <x v="0"/>
  </r>
  <r>
    <x v="0"/>
    <x v="0"/>
    <n v="100"/>
    <x v="0"/>
    <x v="11"/>
    <n v="1"/>
    <n v="332.92208399999998"/>
    <n v="0.396928"/>
    <n v="0"/>
    <n v="0"/>
    <s v="0"/>
    <s v="scale_mpi_thin_job_13893.out "/>
    <s v="scale_mpi_thin_thin010_2023-06-25_14-13-04.csv "/>
    <s v="e1 10000 100 100000 1 1"/>
    <n v="2083.919367"/>
    <n v="0"/>
    <n v="2083.919367"/>
    <n v="2083.919367"/>
    <x v="0"/>
  </r>
  <r>
    <x v="0"/>
    <x v="0"/>
    <n v="100"/>
    <x v="0"/>
    <x v="0"/>
    <n v="1"/>
    <n v="28.802772999999998"/>
    <n v="0.46610299999999999"/>
    <n v="3.1950609999999999"/>
    <n v="0.29046"/>
    <s v="0"/>
    <s v="scale_mpi_thin_job_13893.out "/>
    <s v="scale_mpi_thin_thin010_2023-06-25_14-13-04.csv "/>
    <s v="e1 10000 100 100000 1 12"/>
    <n v="174.82682649999998"/>
    <n v="5.3027500048680586E-2"/>
    <n v="174.72077149990261"/>
    <n v="174.93288150009735"/>
    <x v="0"/>
  </r>
  <r>
    <x v="0"/>
    <x v="0"/>
    <n v="100"/>
    <x v="0"/>
    <x v="1"/>
    <n v="1"/>
    <n v="31.058263"/>
    <n v="0.15859200000000001"/>
    <n v="0.36264200000000002"/>
    <n v="3.6263999999999998E-2"/>
    <s v="0"/>
    <s v="scale_mpi_thin_job_13893.out "/>
    <s v="scale_mpi_thin_thin010_2023-06-25_14-13-04.csv "/>
    <s v="e1 10000 100 100000 1 11"/>
    <n v="190.876362"/>
    <n v="0.50633999999848645"/>
    <n v="189.86368200000302"/>
    <n v="191.88904199999698"/>
    <x v="0"/>
  </r>
  <r>
    <x v="0"/>
    <x v="0"/>
    <n v="100"/>
    <x v="0"/>
    <x v="2"/>
    <n v="1"/>
    <n v="34.018873999999997"/>
    <n v="0.15384300000000001"/>
    <n v="0.28367799999999999"/>
    <n v="3.1519999999999999E-2"/>
    <s v="0"/>
    <s v="scale_mpi_thin_job_13893.out "/>
    <s v="scale_mpi_thin_thin010_2023-06-25_14-13-04.csv "/>
    <s v="e1 10000 100 100000 1 10"/>
    <n v="209.11237700000001"/>
    <n v="0.13501800000346789"/>
    <n v="208.84234099999307"/>
    <n v="209.38241300000695"/>
    <x v="0"/>
  </r>
  <r>
    <x v="0"/>
    <x v="0"/>
    <n v="100"/>
    <x v="0"/>
    <x v="3"/>
    <n v="1"/>
    <n v="37.810811999999999"/>
    <n v="0.382384"/>
    <n v="1.7062660000000001"/>
    <n v="0.213283"/>
    <s v="0"/>
    <s v="scale_mpi_thin_job_13893.out "/>
    <s v="scale_mpi_thin_thin010_2023-06-25_14-13-04.csv "/>
    <s v="e1 10000 100 100000 1 9"/>
    <n v="232.02580399999999"/>
    <n v="0"/>
    <n v="232.02580399999999"/>
    <n v="232.02580399999999"/>
    <x v="0"/>
  </r>
  <r>
    <x v="0"/>
    <x v="0"/>
    <n v="100"/>
    <x v="0"/>
    <x v="4"/>
    <n v="1"/>
    <n v="42.342574999999997"/>
    <n v="0.415968"/>
    <n v="1.671951"/>
    <n v="0.23885000000000001"/>
    <s v="0"/>
    <s v="scale_mpi_thin_job_13893.out "/>
    <s v="scale_mpi_thin_thin010_2023-06-25_14-13-04.csv "/>
    <s v="e1 10000 100 100000 1 8"/>
    <n v="260.09294599999998"/>
    <n v="0"/>
    <n v="260.09294599999998"/>
    <n v="260.09294599999998"/>
    <x v="0"/>
  </r>
  <r>
    <x v="0"/>
    <x v="0"/>
    <n v="100"/>
    <x v="0"/>
    <x v="5"/>
    <n v="1"/>
    <n v="48.169384999999998"/>
    <n v="0.38488299999999998"/>
    <n v="1.2738830000000001"/>
    <n v="0.212314"/>
    <s v="0"/>
    <s v="scale_mpi_thin_job_13893.out "/>
    <s v="scale_mpi_thin_thin010_2023-06-25_14-13-04.csv "/>
    <s v="e1 10000 100 100000 1 7"/>
    <n v="297.04386299999999"/>
    <n v="0"/>
    <n v="297.04386299999999"/>
    <n v="297.04386299999999"/>
    <x v="0"/>
  </r>
  <r>
    <x v="0"/>
    <x v="0"/>
    <n v="100"/>
    <x v="0"/>
    <x v="6"/>
    <n v="1"/>
    <n v="55.953719"/>
    <n v="0.37465799999999999"/>
    <n v="1.006947"/>
    <n v="0.20138900000000001"/>
    <s v="0"/>
    <s v="scale_mpi_thin_job_13893.out "/>
    <s v="scale_mpi_thin_thin010_2023-06-25_14-13-04.csv "/>
    <s v="e1 10000 100 100000 1 6"/>
    <n v="346.274833"/>
    <n v="0"/>
    <n v="346.274833"/>
    <n v="346.274833"/>
    <x v="0"/>
  </r>
  <r>
    <x v="0"/>
    <x v="0"/>
    <n v="100"/>
    <x v="0"/>
    <x v="7"/>
    <n v="1"/>
    <n v="67.474376000000007"/>
    <n v="0.44832899999999998"/>
    <n v="1.1068519999999999"/>
    <n v="0.27671299999999999"/>
    <s v="0"/>
    <s v="scale_mpi_thin_job_13893.out "/>
    <s v="scale_mpi_thin_thin010_2023-06-25_14-13-04.csv "/>
    <s v="e1 10000 100 100000 1 5"/>
    <n v="414.10621800000001"/>
    <n v="0"/>
    <n v="414.10621800000001"/>
    <n v="414.10621800000001"/>
    <x v="0"/>
  </r>
  <r>
    <x v="0"/>
    <x v="0"/>
    <n v="100"/>
    <x v="0"/>
    <x v="8"/>
    <n v="1"/>
    <n v="83.867260999999999"/>
    <n v="0.38418600000000003"/>
    <n v="0.63935900000000001"/>
    <n v="0.21312"/>
    <s v="0"/>
    <s v="scale_mpi_thin_job_13893.out "/>
    <s v="scale_mpi_thin_thin010_2023-06-25_14-13-04.csv "/>
    <s v="e1 10000 100 100000 1 4"/>
    <n v="517.03048899999999"/>
    <n v="0"/>
    <n v="517.03048899999999"/>
    <n v="517.03048899999999"/>
    <x v="0"/>
  </r>
  <r>
    <x v="0"/>
    <x v="0"/>
    <n v="100"/>
    <x v="0"/>
    <x v="9"/>
    <n v="1"/>
    <n v="111.43797499999999"/>
    <n v="0.47351100000000002"/>
    <n v="0.58668200000000004"/>
    <n v="0.29334100000000002"/>
    <s v="0"/>
    <s v="scale_mpi_thin_job_13893.out "/>
    <s v="scale_mpi_thin_thin010_2023-06-25_14-13-04.csv "/>
    <s v="e1 10000 100 100000 1 3"/>
    <n v="689.58723399999997"/>
    <n v="0"/>
    <n v="689.58723399999997"/>
    <n v="689.58723399999997"/>
    <x v="0"/>
  </r>
  <r>
    <x v="0"/>
    <x v="0"/>
    <n v="100"/>
    <x v="0"/>
    <x v="10"/>
    <n v="1"/>
    <n v="166.22775799999999"/>
    <n v="0.50262899999999999"/>
    <n v="0.32875599999999999"/>
    <n v="0.32875599999999999"/>
    <s v="0"/>
    <s v="scale_mpi_thin_job_13893.out "/>
    <s v="scale_mpi_thin_thin010_2023-06-25_14-13-04.csv "/>
    <s v="e1 10000 100 100000 1 2"/>
    <n v="1033.768284"/>
    <n v="0"/>
    <n v="1033.768284"/>
    <n v="1033.768284"/>
    <x v="0"/>
  </r>
  <r>
    <x v="0"/>
    <x v="0"/>
    <n v="100"/>
    <x v="0"/>
    <x v="11"/>
    <n v="1"/>
    <n v="333.22610200000003"/>
    <n v="0.457235"/>
    <n v="0"/>
    <n v="0"/>
    <s v="0"/>
    <s v="scale_mpi_thin_job_13893.out "/>
    <s v="scale_mpi_thin_thin010_2023-06-25_14-13-04.csv "/>
    <s v="e1 10000 100 100000 1 1"/>
    <n v="2083.919367"/>
    <n v="0"/>
    <n v="2083.919367"/>
    <n v="2083.919367"/>
    <x v="0"/>
  </r>
  <r>
    <x v="0"/>
    <x v="0"/>
    <n v="100"/>
    <x v="0"/>
    <x v="0"/>
    <n v="1"/>
    <n v="28.825664"/>
    <n v="0.46112900000000001"/>
    <n v="3.0254080000000001"/>
    <n v="0.27503699999999998"/>
    <s v="0"/>
    <s v="scale_mpi_thin_job_13893.out "/>
    <s v="scale_mpi_thin_thin010_2023-06-25_14-13-04.csv "/>
    <s v="e1 10000 100 100000 1 12"/>
    <n v="174.82682649999998"/>
    <n v="5.3027500048680586E-2"/>
    <n v="174.72077149990261"/>
    <n v="174.93288150009735"/>
    <x v="0"/>
  </r>
  <r>
    <x v="0"/>
    <x v="0"/>
    <n v="100"/>
    <x v="0"/>
    <x v="1"/>
    <n v="1"/>
    <n v="30.976027999999999"/>
    <n v="0.15554699999999999"/>
    <n v="0.34511199999999997"/>
    <n v="3.4511E-2"/>
    <s v="0"/>
    <s v="scale_mpi_thin_job_13893.out "/>
    <s v="scale_mpi_thin_thin010_2023-06-25_14-13-04.csv "/>
    <s v="e1 10000 100 100000 1 11"/>
    <n v="190.876362"/>
    <n v="0.50633999999848645"/>
    <n v="189.86368200000302"/>
    <n v="191.88904199999698"/>
    <x v="0"/>
  </r>
  <r>
    <x v="0"/>
    <x v="0"/>
    <n v="100"/>
    <x v="0"/>
    <x v="2"/>
    <n v="1"/>
    <n v="33.907505999999998"/>
    <n v="0.15620899999999999"/>
    <n v="0.29391699999999998"/>
    <n v="3.2656999999999999E-2"/>
    <s v="0"/>
    <s v="scale_mpi_thin_job_13893.out "/>
    <s v="scale_mpi_thin_thin010_2023-06-25_14-13-04.csv "/>
    <s v="e1 10000 100 100000 1 10"/>
    <n v="209.11237700000001"/>
    <n v="0.13501800000346789"/>
    <n v="208.84234099999307"/>
    <n v="209.38241300000695"/>
    <x v="0"/>
  </r>
  <r>
    <x v="0"/>
    <x v="0"/>
    <n v="100"/>
    <x v="0"/>
    <x v="3"/>
    <n v="1"/>
    <n v="37.776515000000003"/>
    <n v="0.38075300000000001"/>
    <n v="1.5922609999999999"/>
    <n v="0.19903299999999999"/>
    <s v="0"/>
    <s v="scale_mpi_thin_job_13893.out "/>
    <s v="scale_mpi_thin_thin010_2023-06-25_14-13-04.csv "/>
    <s v="e1 10000 100 100000 1 9"/>
    <n v="232.02580399999999"/>
    <n v="0"/>
    <n v="232.02580399999999"/>
    <n v="232.02580399999999"/>
    <x v="0"/>
  </r>
  <r>
    <x v="0"/>
    <x v="0"/>
    <n v="100"/>
    <x v="0"/>
    <x v="4"/>
    <n v="1"/>
    <n v="42.358466999999997"/>
    <n v="0.43571700000000002"/>
    <n v="1.813672"/>
    <n v="0.25909599999999999"/>
    <s v="0"/>
    <s v="scale_mpi_thin_job_13893.out "/>
    <s v="scale_mpi_thin_thin010_2023-06-25_14-13-04.csv "/>
    <s v="e1 10000 100 100000 1 8"/>
    <n v="260.09294599999998"/>
    <n v="0"/>
    <n v="260.09294599999998"/>
    <n v="260.09294599999998"/>
    <x v="0"/>
  </r>
  <r>
    <x v="0"/>
    <x v="0"/>
    <n v="100"/>
    <x v="0"/>
    <x v="5"/>
    <n v="1"/>
    <n v="48.172395000000002"/>
    <n v="0.37699100000000002"/>
    <n v="1.172479"/>
    <n v="0.195413"/>
    <s v="0"/>
    <s v="scale_mpi_thin_job_13893.out "/>
    <s v="scale_mpi_thin_thin010_2023-06-25_14-13-04.csv "/>
    <s v="e1 10000 100 100000 1 7"/>
    <n v="297.04386299999999"/>
    <n v="0"/>
    <n v="297.04386299999999"/>
    <n v="297.04386299999999"/>
    <x v="0"/>
  </r>
  <r>
    <x v="0"/>
    <x v="0"/>
    <n v="100"/>
    <x v="0"/>
    <x v="6"/>
    <n v="1"/>
    <n v="55.933872999999998"/>
    <n v="0.37264599999999998"/>
    <n v="0.97949900000000001"/>
    <n v="0.19589999999999999"/>
    <s v="0"/>
    <s v="scale_mpi_thin_job_13893.out "/>
    <s v="scale_mpi_thin_thin010_2023-06-25_14-13-04.csv "/>
    <s v="e1 10000 100 100000 1 6"/>
    <n v="346.274833"/>
    <n v="0"/>
    <n v="346.274833"/>
    <n v="346.274833"/>
    <x v="0"/>
  </r>
  <r>
    <x v="0"/>
    <x v="0"/>
    <n v="100"/>
    <x v="0"/>
    <x v="7"/>
    <n v="1"/>
    <n v="67.349238999999997"/>
    <n v="0.44891900000000001"/>
    <n v="1.0977889999999999"/>
    <n v="0.274447"/>
    <s v="0"/>
    <s v="scale_mpi_thin_job_13893.out "/>
    <s v="scale_mpi_thin_thin010_2023-06-25_14-13-04.csv "/>
    <s v="e1 10000 100 100000 1 5"/>
    <n v="414.10621800000001"/>
    <n v="0"/>
    <n v="414.10621800000001"/>
    <n v="414.10621800000001"/>
    <x v="0"/>
  </r>
  <r>
    <x v="0"/>
    <x v="0"/>
    <n v="100"/>
    <x v="0"/>
    <x v="8"/>
    <n v="1"/>
    <n v="83.882840999999999"/>
    <n v="0.42401499999999998"/>
    <n v="0.73849299999999996"/>
    <n v="0.24616399999999999"/>
    <s v="0"/>
    <s v="scale_mpi_thin_job_13893.out "/>
    <s v="scale_mpi_thin_thin010_2023-06-25_14-13-04.csv "/>
    <s v="e1 10000 100 100000 1 4"/>
    <n v="517.03048899999999"/>
    <n v="0"/>
    <n v="517.03048899999999"/>
    <n v="517.03048899999999"/>
    <x v="0"/>
  </r>
  <r>
    <x v="0"/>
    <x v="0"/>
    <n v="100"/>
    <x v="0"/>
    <x v="9"/>
    <n v="1"/>
    <n v="111.434459"/>
    <n v="0.466476"/>
    <n v="0.57427600000000001"/>
    <n v="0.287138"/>
    <s v="0"/>
    <s v="scale_mpi_thin_job_13893.out "/>
    <s v="scale_mpi_thin_thin010_2023-06-25_14-13-04.csv "/>
    <s v="e1 10000 100 100000 1 3"/>
    <n v="689.58723399999997"/>
    <n v="0"/>
    <n v="689.58723399999997"/>
    <n v="689.58723399999997"/>
    <x v="0"/>
  </r>
  <r>
    <x v="0"/>
    <x v="0"/>
    <n v="100"/>
    <x v="0"/>
    <x v="10"/>
    <n v="1"/>
    <n v="166.14235400000001"/>
    <n v="0.45920299999999997"/>
    <n v="0.28134500000000001"/>
    <n v="0.28134500000000001"/>
    <s v="0"/>
    <s v="scale_mpi_thin_job_13893.out "/>
    <s v="scale_mpi_thin_thin010_2023-06-25_14-13-04.csv "/>
    <s v="e1 10000 100 100000 1 2"/>
    <n v="1033.768284"/>
    <n v="0"/>
    <n v="1033.768284"/>
    <n v="1033.768284"/>
    <x v="0"/>
  </r>
  <r>
    <x v="0"/>
    <x v="0"/>
    <n v="100"/>
    <x v="0"/>
    <x v="11"/>
    <n v="1"/>
    <n v="332.91243700000001"/>
    <n v="0.39746300000000001"/>
    <n v="0"/>
    <n v="0"/>
    <s v="0"/>
    <s v="scale_mpi_thin_job_13893.out "/>
    <s v="scale_mpi_thin_thin010_2023-06-25_14-13-04.csv "/>
    <s v="e1 10000 100 100000 1 1"/>
    <n v="2083.919367"/>
    <n v="0"/>
    <n v="2083.919367"/>
    <n v="2083.919367"/>
    <x v="0"/>
  </r>
  <r>
    <x v="0"/>
    <x v="0"/>
    <n v="100"/>
    <x v="0"/>
    <x v="0"/>
    <n v="1"/>
    <n v="28.698485000000002"/>
    <n v="0.36478100000000002"/>
    <n v="2.1829100000000001"/>
    <n v="0.19844600000000001"/>
    <s v="0"/>
    <s v="scale_mpi_thin_job_13893.out "/>
    <s v="scale_mpi_thin_thin010_2023-06-25_14-13-04.csv "/>
    <s v="e1 10000 100 100000 1 12"/>
    <n v="174.82682649999998"/>
    <n v="5.3027500048680586E-2"/>
    <n v="174.72077149990261"/>
    <n v="174.93288150009735"/>
    <x v="0"/>
  </r>
  <r>
    <x v="0"/>
    <x v="0"/>
    <n v="100"/>
    <x v="0"/>
    <x v="1"/>
    <n v="1"/>
    <n v="30.989152000000001"/>
    <n v="0.15317900000000001"/>
    <n v="0.33714699999999997"/>
    <n v="3.3715000000000002E-2"/>
    <s v="0"/>
    <s v="scale_mpi_thin_job_13893.out "/>
    <s v="scale_mpi_thin_thin010_2023-06-25_14-13-04.csv "/>
    <s v="e1 10000 100 100000 1 11"/>
    <n v="190.876362"/>
    <n v="0.50633999999848645"/>
    <n v="189.86368200000302"/>
    <n v="191.88904199999698"/>
    <x v="0"/>
  </r>
  <r>
    <x v="0"/>
    <x v="0"/>
    <n v="100"/>
    <x v="0"/>
    <x v="2"/>
    <n v="1"/>
    <n v="34.224727000000001"/>
    <n v="0.46753800000000001"/>
    <n v="2.4321709999999999"/>
    <n v="0.27024100000000001"/>
    <s v="0"/>
    <s v="scale_mpi_thin_job_13893.out "/>
    <s v="scale_mpi_thin_thin010_2023-06-25_14-13-04.csv "/>
    <s v="e1 10000 100 100000 1 10"/>
    <n v="209.11237700000001"/>
    <n v="0.13501800000346789"/>
    <n v="208.84234099999307"/>
    <n v="209.38241300000695"/>
    <x v="0"/>
  </r>
  <r>
    <x v="0"/>
    <x v="0"/>
    <n v="100"/>
    <x v="0"/>
    <x v="3"/>
    <n v="1"/>
    <n v="37.927317000000002"/>
    <n v="0.45358399999999999"/>
    <n v="2.2490359999999998"/>
    <n v="0.28112900000000002"/>
    <s v="0"/>
    <s v="scale_mpi_thin_job_13893.out "/>
    <s v="scale_mpi_thin_thin010_2023-06-25_14-13-04.csv "/>
    <s v="e1 10000 100 100000 1 9"/>
    <n v="232.02580399999999"/>
    <n v="0"/>
    <n v="232.02580399999999"/>
    <n v="232.02580399999999"/>
    <x v="0"/>
  </r>
  <r>
    <x v="0"/>
    <x v="0"/>
    <n v="100"/>
    <x v="0"/>
    <x v="4"/>
    <n v="1"/>
    <n v="42.333976999999997"/>
    <n v="0.38351800000000003"/>
    <n v="1.3541799999999999"/>
    <n v="0.19345399999999999"/>
    <s v="0"/>
    <s v="scale_mpi_thin_job_13893.out "/>
    <s v="scale_mpi_thin_thin010_2023-06-25_14-13-04.csv "/>
    <s v="e1 10000 100 100000 1 8"/>
    <n v="260.09294599999998"/>
    <n v="0"/>
    <n v="260.09294599999998"/>
    <n v="260.09294599999998"/>
    <x v="0"/>
  </r>
  <r>
    <x v="0"/>
    <x v="0"/>
    <n v="100"/>
    <x v="0"/>
    <x v="5"/>
    <n v="1"/>
    <n v="48.192591"/>
    <n v="0.47715400000000002"/>
    <n v="1.8435630000000001"/>
    <n v="0.30726100000000001"/>
    <s v="0"/>
    <s v="scale_mpi_thin_job_13893.out "/>
    <s v="scale_mpi_thin_thin010_2023-06-25_14-13-04.csv "/>
    <s v="e1 10000 100 100000 1 7"/>
    <n v="297.04386299999999"/>
    <n v="0"/>
    <n v="297.04386299999999"/>
    <n v="297.04386299999999"/>
    <x v="0"/>
  </r>
  <r>
    <x v="0"/>
    <x v="0"/>
    <n v="100"/>
    <x v="0"/>
    <x v="6"/>
    <n v="1"/>
    <n v="56.030371000000002"/>
    <n v="0.44309799999999999"/>
    <n v="1.383219"/>
    <n v="0.276644"/>
    <s v="0"/>
    <s v="scale_mpi_thin_job_13893.out "/>
    <s v="scale_mpi_thin_thin010_2023-06-25_14-13-04.csv "/>
    <s v="e1 10000 100 100000 1 6"/>
    <n v="346.274833"/>
    <n v="0"/>
    <n v="346.274833"/>
    <n v="346.274833"/>
    <x v="0"/>
  </r>
  <r>
    <x v="0"/>
    <x v="0"/>
    <n v="100"/>
    <x v="0"/>
    <x v="7"/>
    <n v="1"/>
    <n v="67.390135999999998"/>
    <n v="0.40636699999999998"/>
    <n v="0.96080900000000002"/>
    <n v="0.240202"/>
    <s v="0"/>
    <s v="scale_mpi_thin_job_13893.out "/>
    <s v="scale_mpi_thin_thin010_2023-06-25_14-13-04.csv "/>
    <s v="e1 10000 100 100000 1 5"/>
    <n v="414.10621800000001"/>
    <n v="0"/>
    <n v="414.10621800000001"/>
    <n v="414.10621800000001"/>
    <x v="0"/>
  </r>
  <r>
    <x v="0"/>
    <x v="0"/>
    <n v="100"/>
    <x v="0"/>
    <x v="8"/>
    <n v="1"/>
    <n v="83.885442999999995"/>
    <n v="0.42500199999999999"/>
    <n v="0.76475099999999996"/>
    <n v="0.254917"/>
    <s v="0"/>
    <s v="scale_mpi_thin_job_13893.out "/>
    <s v="scale_mpi_thin_thin010_2023-06-25_14-13-04.csv "/>
    <s v="e1 10000 100 100000 1 4"/>
    <n v="517.03048899999999"/>
    <n v="0"/>
    <n v="517.03048899999999"/>
    <n v="517.03048899999999"/>
    <x v="0"/>
  </r>
  <r>
    <x v="0"/>
    <x v="0"/>
    <n v="100"/>
    <x v="0"/>
    <x v="9"/>
    <n v="1"/>
    <n v="111.43715400000001"/>
    <n v="0.43650699999999998"/>
    <n v="0.53571199999999997"/>
    <n v="0.26785599999999998"/>
    <s v="0"/>
    <s v="scale_mpi_thin_job_13893.out "/>
    <s v="scale_mpi_thin_thin010_2023-06-25_14-13-04.csv "/>
    <s v="e1 10000 100 100000 1 3"/>
    <n v="689.58723399999997"/>
    <n v="0"/>
    <n v="689.58723399999997"/>
    <n v="689.58723399999997"/>
    <x v="0"/>
  </r>
  <r>
    <x v="0"/>
    <x v="0"/>
    <n v="100"/>
    <x v="0"/>
    <x v="10"/>
    <n v="1"/>
    <n v="166.11434700000001"/>
    <n v="0.43150699999999997"/>
    <n v="0.25581300000000001"/>
    <n v="0.25581300000000001"/>
    <s v="0"/>
    <s v="scale_mpi_thin_job_13893.out "/>
    <s v="scale_mpi_thin_thin010_2023-06-25_14-13-04.csv "/>
    <s v="e1 10000 100 100000 1 2"/>
    <n v="1033.768284"/>
    <n v="0"/>
    <n v="1033.768284"/>
    <n v="1033.768284"/>
    <x v="0"/>
  </r>
  <r>
    <x v="0"/>
    <x v="0"/>
    <n v="100"/>
    <x v="0"/>
    <x v="11"/>
    <n v="1"/>
    <n v="332.87940600000002"/>
    <n v="0.36384899999999998"/>
    <n v="0"/>
    <n v="0"/>
    <s v="0"/>
    <s v="scale_mpi_thin_job_13893.out "/>
    <s v="scale_mpi_thin_thin010_2023-06-25_14-13-04.csv "/>
    <s v="e1 10000 100 100000 1 1"/>
    <n v="2083.919367"/>
    <n v="0"/>
    <n v="2083.919367"/>
    <n v="2083.919367"/>
    <x v="0"/>
  </r>
  <r>
    <x v="0"/>
    <x v="0"/>
    <n v="100"/>
    <x v="0"/>
    <x v="0"/>
    <n v="1"/>
    <n v="28.720770999999999"/>
    <n v="0.381243"/>
    <n v="2.4056769999999998"/>
    <n v="0.218698"/>
    <s v="0"/>
    <s v="scale_mpi_thin_job_13893.out "/>
    <s v="scale_mpi_thin_thin010_2023-06-25_14-13-04.csv "/>
    <s v="e1 10000 100 100000 1 12"/>
    <n v="174.82682649999998"/>
    <n v="5.3027500048680586E-2"/>
    <n v="174.72077149990261"/>
    <n v="174.93288150009735"/>
    <x v="0"/>
  </r>
  <r>
    <x v="0"/>
    <x v="0"/>
    <n v="100"/>
    <x v="0"/>
    <x v="1"/>
    <n v="1"/>
    <n v="31.063171000000001"/>
    <n v="0.16491900000000001"/>
    <n v="0.44955499999999998"/>
    <n v="4.4955000000000002E-2"/>
    <s v="0"/>
    <s v="scale_mpi_thin_job_13893.out "/>
    <s v="scale_mpi_thin_thin010_2023-06-25_14-13-04.csv "/>
    <s v="e1 10000 100 100000 1 11"/>
    <n v="190.876362"/>
    <n v="0.50633999999848645"/>
    <n v="189.86368200000302"/>
    <n v="191.88904199999698"/>
    <x v="0"/>
  </r>
  <r>
    <x v="0"/>
    <x v="0"/>
    <n v="100"/>
    <x v="0"/>
    <x v="2"/>
    <n v="1"/>
    <n v="33.978467000000002"/>
    <n v="0.15982299999999999"/>
    <n v="0.28253"/>
    <n v="3.1392000000000003E-2"/>
    <s v="0"/>
    <s v="scale_mpi_thin_job_13893.out "/>
    <s v="scale_mpi_thin_thin010_2023-06-25_14-13-04.csv "/>
    <s v="e1 10000 100 100000 1 10"/>
    <n v="209.11237700000001"/>
    <n v="0.13501800000346789"/>
    <n v="208.84234099999307"/>
    <n v="209.38241300000695"/>
    <x v="0"/>
  </r>
  <r>
    <x v="0"/>
    <x v="0"/>
    <n v="100"/>
    <x v="0"/>
    <x v="3"/>
    <n v="1"/>
    <n v="37.996242000000002"/>
    <n v="0.54437999999999998"/>
    <n v="3.0760429999999999"/>
    <n v="0.38450499999999999"/>
    <s v="0"/>
    <s v="scale_mpi_thin_job_13893.out "/>
    <s v="scale_mpi_thin_thin010_2023-06-25_14-13-04.csv "/>
    <s v="e1 10000 100 100000 1 9"/>
    <n v="232.02580399999999"/>
    <n v="0"/>
    <n v="232.02580399999999"/>
    <n v="232.02580399999999"/>
    <x v="0"/>
  </r>
  <r>
    <x v="0"/>
    <x v="0"/>
    <n v="100"/>
    <x v="0"/>
    <x v="4"/>
    <n v="1"/>
    <n v="42.323732999999997"/>
    <n v="0.36995499999999998"/>
    <n v="1.4401219999999999"/>
    <n v="0.205732"/>
    <s v="0"/>
    <s v="scale_mpi_thin_job_13893.out "/>
    <s v="scale_mpi_thin_thin010_2023-06-25_14-13-04.csv "/>
    <s v="e1 10000 100 100000 1 8"/>
    <n v="260.09294599999998"/>
    <n v="0"/>
    <n v="260.09294599999998"/>
    <n v="260.09294599999998"/>
    <x v="0"/>
  </r>
  <r>
    <x v="0"/>
    <x v="0"/>
    <n v="100"/>
    <x v="0"/>
    <x v="5"/>
    <n v="1"/>
    <n v="48.175257000000002"/>
    <n v="0.38969399999999998"/>
    <n v="1.3219700000000001"/>
    <n v="0.220328"/>
    <s v="0"/>
    <s v="scale_mpi_thin_job_13893.out "/>
    <s v="scale_mpi_thin_thin010_2023-06-25_14-13-04.csv "/>
    <s v="e1 10000 100 100000 1 7"/>
    <n v="297.04386299999999"/>
    <n v="0"/>
    <n v="297.04386299999999"/>
    <n v="297.04386299999999"/>
    <x v="0"/>
  </r>
  <r>
    <x v="0"/>
    <x v="0"/>
    <n v="100"/>
    <x v="0"/>
    <x v="6"/>
    <n v="1"/>
    <n v="55.972352999999998"/>
    <n v="0.411825"/>
    <n v="1.2186650000000001"/>
    <n v="0.24373300000000001"/>
    <s v="0"/>
    <s v="scale_mpi_thin_job_13893.out "/>
    <s v="scale_mpi_thin_thin010_2023-06-25_14-13-04.csv "/>
    <s v="e1 10000 100 100000 1 6"/>
    <n v="346.274833"/>
    <n v="0"/>
    <n v="346.274833"/>
    <n v="346.274833"/>
    <x v="0"/>
  </r>
  <r>
    <x v="0"/>
    <x v="0"/>
    <n v="100"/>
    <x v="0"/>
    <x v="7"/>
    <n v="1"/>
    <n v="67.444866000000005"/>
    <n v="0.43845800000000001"/>
    <n v="1.054529"/>
    <n v="0.26363199999999998"/>
    <s v="0"/>
    <s v="scale_mpi_thin_job_13893.out "/>
    <s v="scale_mpi_thin_thin010_2023-06-25_14-13-04.csv "/>
    <s v="e1 10000 100 100000 1 5"/>
    <n v="414.10621800000001"/>
    <n v="0"/>
    <n v="414.10621800000001"/>
    <n v="414.10621800000001"/>
    <x v="0"/>
  </r>
  <r>
    <x v="0"/>
    <x v="0"/>
    <n v="100"/>
    <x v="0"/>
    <x v="8"/>
    <n v="1"/>
    <n v="83.882447999999997"/>
    <n v="0.43054300000000001"/>
    <n v="0.74283699999999997"/>
    <n v="0.247612"/>
    <s v="0"/>
    <s v="scale_mpi_thin_job_13893.out "/>
    <s v="scale_mpi_thin_thin010_2023-06-25_14-13-04.csv "/>
    <s v="e1 10000 100 100000 1 4"/>
    <n v="517.03048899999999"/>
    <n v="0"/>
    <n v="517.03048899999999"/>
    <n v="517.03048899999999"/>
    <x v="0"/>
  </r>
  <r>
    <x v="0"/>
    <x v="0"/>
    <n v="100"/>
    <x v="0"/>
    <x v="9"/>
    <n v="1"/>
    <n v="111.362325"/>
    <n v="0.42005399999999998"/>
    <n v="0.504687"/>
    <n v="0.25234400000000001"/>
    <s v="0"/>
    <s v="scale_mpi_thin_job_13893.out "/>
    <s v="scale_mpi_thin_thin010_2023-06-25_14-13-04.csv "/>
    <s v="e1 10000 100 100000 1 3"/>
    <n v="689.58723399999997"/>
    <n v="0"/>
    <n v="689.58723399999997"/>
    <n v="689.58723399999997"/>
    <x v="0"/>
  </r>
  <r>
    <x v="0"/>
    <x v="0"/>
    <n v="100"/>
    <x v="0"/>
    <x v="10"/>
    <n v="1"/>
    <n v="166.173867"/>
    <n v="0.49963800000000003"/>
    <n v="0.32569500000000001"/>
    <n v="0.32569500000000001"/>
    <s v="0"/>
    <s v="scale_mpi_thin_job_13893.out "/>
    <s v="scale_mpi_thin_thin010_2023-06-25_14-13-04.csv "/>
    <s v="e1 10000 100 100000 1 2"/>
    <n v="1033.768284"/>
    <n v="0"/>
    <n v="1033.768284"/>
    <n v="1033.768284"/>
    <x v="0"/>
  </r>
  <r>
    <x v="0"/>
    <x v="1"/>
    <n v="100"/>
    <x v="0"/>
    <x v="11"/>
    <n v="1"/>
    <n v="3008.7228239999999"/>
    <n v="2.5085839999999999"/>
    <n v="0"/>
    <n v="0"/>
    <s v="8"/>
    <s v="scale_mpi_thin_job_13915.out "/>
    <s v="scale_mpi_thin_thin008_2023-06-25_14-32-37.csv "/>
    <s v="e1 30000 100 100000 1 1"/>
    <e v="#N/A"/>
    <e v="#N/A"/>
    <e v="#N/A"/>
    <e v="#N/A"/>
    <x v="1"/>
  </r>
  <r>
    <x v="0"/>
    <x v="1"/>
    <n v="100"/>
    <x v="0"/>
    <x v="10"/>
    <n v="1"/>
    <n v="1490.0035889999999"/>
    <n v="2.8398889999999999"/>
    <n v="1.7276469999999999"/>
    <n v="1.7276469999999999"/>
    <s v="8"/>
    <s v="scale_mpi_thin_job_13915.out "/>
    <s v="scale_mpi_thin_thin008_2023-06-25_14-32-37.csv "/>
    <s v="e1 30000 100 100000 1 2"/>
    <e v="#N/A"/>
    <e v="#N/A"/>
    <e v="#N/A"/>
    <e v="#N/A"/>
    <x v="1"/>
  </r>
  <r>
    <x v="0"/>
    <x v="1"/>
    <n v="100"/>
    <x v="0"/>
    <x v="9"/>
    <n v="1"/>
    <n v="991.55658900000003"/>
    <n v="2.3954680000000002"/>
    <n v="2.6278299999999999"/>
    <n v="1.3139149999999999"/>
    <s v="8"/>
    <s v="scale_mpi_thin_job_13915.out "/>
    <s v="scale_mpi_thin_thin008_2023-06-25_14-32-37.csv "/>
    <s v="e1 30000 100 100000 1 3"/>
    <e v="#N/A"/>
    <e v="#N/A"/>
    <e v="#N/A"/>
    <e v="#N/A"/>
    <x v="1"/>
  </r>
  <r>
    <x v="0"/>
    <x v="1"/>
    <n v="100"/>
    <x v="0"/>
    <x v="8"/>
    <n v="1"/>
    <n v="744.98545200000001"/>
    <n v="2.350476"/>
    <n v="3.7729550000000001"/>
    <n v="1.257652"/>
    <s v="8"/>
    <s v="scale_mpi_thin_job_13915.out "/>
    <s v="scale_mpi_thin_thin008_2023-06-25_14-32-37.csv "/>
    <s v="e1 30000 100 100000 1 4"/>
    <e v="#N/A"/>
    <e v="#N/A"/>
    <e v="#N/A"/>
    <e v="#N/A"/>
    <x v="1"/>
  </r>
  <r>
    <x v="0"/>
    <x v="1"/>
    <n v="100"/>
    <x v="0"/>
    <x v="7"/>
    <n v="1"/>
    <n v="596.23422500000004"/>
    <n v="2.3014809999999999"/>
    <n v="4.8716780000000002"/>
    <n v="1.2179199999999999"/>
    <s v="8"/>
    <s v="scale_mpi_thin_job_13915.out "/>
    <s v="scale_mpi_thin_thin008_2023-06-25_14-32-37.csv "/>
    <s v="e1 30000 100 100000 1 5"/>
    <e v="#N/A"/>
    <e v="#N/A"/>
    <e v="#N/A"/>
    <e v="#N/A"/>
    <x v="1"/>
  </r>
  <r>
    <x v="0"/>
    <x v="1"/>
    <n v="100"/>
    <x v="0"/>
    <x v="12"/>
    <n v="1"/>
    <n v="70.451221000000004"/>
    <n v="28.208155999999999"/>
    <n v="80.981870999999998"/>
    <n v="1.14059"/>
    <s v="7"/>
    <s v="scale_mpi_thin_job_13935.out "/>
    <s v="scale_mpi_thin_thin007_2023-06-25_16-33-03.csv "/>
    <s v="e1 30000 100 100000 1 72"/>
    <e v="#N/A"/>
    <e v="#N/A"/>
    <e v="#N/A"/>
    <e v="#N/A"/>
    <x v="1"/>
  </r>
  <r>
    <x v="0"/>
    <x v="1"/>
    <n v="100"/>
    <x v="0"/>
    <x v="13"/>
    <n v="1"/>
    <n v="69.180012000000005"/>
    <n v="26.104265999999999"/>
    <n v="87.637662000000006"/>
    <n v="1.2519670000000001"/>
    <s v="7"/>
    <s v="scale_mpi_thin_job_13935.out "/>
    <s v="scale_mpi_thin_thin007_2023-06-25_16-33-03.csv "/>
    <s v="e1 30000 100 100000 1 71"/>
    <e v="#N/A"/>
    <e v="#N/A"/>
    <e v="#N/A"/>
    <e v="#N/A"/>
    <x v="1"/>
  </r>
  <r>
    <x v="0"/>
    <x v="1"/>
    <n v="100"/>
    <x v="0"/>
    <x v="14"/>
    <n v="1"/>
    <n v="69.772124000000005"/>
    <n v="25.955210999999998"/>
    <n v="75.485669999999999"/>
    <n v="1.0939950000000001"/>
    <s v="7"/>
    <s v="scale_mpi_thin_job_13935.out "/>
    <s v="scale_mpi_thin_thin007_2023-06-25_16-33-03.csv "/>
    <s v="e1 30000 100 100000 1 70"/>
    <e v="#N/A"/>
    <e v="#N/A"/>
    <e v="#N/A"/>
    <e v="#N/A"/>
    <x v="1"/>
  </r>
  <r>
    <x v="0"/>
    <x v="1"/>
    <n v="100"/>
    <x v="0"/>
    <x v="15"/>
    <n v="1"/>
    <n v="69.250805"/>
    <n v="24.810896"/>
    <n v="72.443685000000002"/>
    <n v="1.065348"/>
    <s v="7"/>
    <s v="scale_mpi_thin_job_13935.out "/>
    <s v="scale_mpi_thin_thin007_2023-06-25_16-33-03.csv "/>
    <s v="e1 30000 100 100000 1 69"/>
    <e v="#N/A"/>
    <e v="#N/A"/>
    <e v="#N/A"/>
    <e v="#N/A"/>
    <x v="1"/>
  </r>
  <r>
    <x v="0"/>
    <x v="1"/>
    <n v="100"/>
    <x v="0"/>
    <x v="16"/>
    <n v="1"/>
    <n v="63.831386999999999"/>
    <n v="18.943463000000001"/>
    <n v="68.995321000000004"/>
    <n v="1.0297810000000001"/>
    <s v="7"/>
    <s v="scale_mpi_thin_job_13935.out "/>
    <s v="scale_mpi_thin_thin007_2023-06-25_16-33-03.csv "/>
    <s v="e1 30000 100 100000 1 68"/>
    <e v="#N/A"/>
    <e v="#N/A"/>
    <e v="#N/A"/>
    <e v="#N/A"/>
    <x v="1"/>
  </r>
  <r>
    <x v="0"/>
    <x v="1"/>
    <n v="100"/>
    <x v="0"/>
    <x v="17"/>
    <n v="1"/>
    <n v="62.991456999999997"/>
    <n v="17.53031"/>
    <n v="76.054792000000006"/>
    <n v="1.152345"/>
    <s v="7"/>
    <s v="scale_mpi_thin_job_13935.out "/>
    <s v="scale_mpi_thin_thin007_2023-06-25_16-33-03.csv "/>
    <s v="e1 30000 100 100000 1 67"/>
    <e v="#N/A"/>
    <e v="#N/A"/>
    <e v="#N/A"/>
    <e v="#N/A"/>
    <x v="1"/>
  </r>
  <r>
    <x v="0"/>
    <x v="1"/>
    <n v="100"/>
    <x v="0"/>
    <x v="18"/>
    <n v="1"/>
    <n v="60.286313"/>
    <n v="13.975094"/>
    <n v="76.846536999999998"/>
    <n v="1.1822539999999999"/>
    <s v="7"/>
    <s v="scale_mpi_thin_job_13935.out "/>
    <s v="scale_mpi_thin_thin007_2023-06-25_16-33-03.csv "/>
    <s v="e1 30000 100 100000 1 66"/>
    <e v="#N/A"/>
    <e v="#N/A"/>
    <e v="#N/A"/>
    <e v="#N/A"/>
    <x v="1"/>
  </r>
  <r>
    <x v="0"/>
    <x v="1"/>
    <n v="100"/>
    <x v="0"/>
    <x v="19"/>
    <n v="1"/>
    <n v="75.382459999999995"/>
    <n v="28.22026"/>
    <n v="67.592687999999995"/>
    <n v="1.056136"/>
    <s v="7"/>
    <s v="scale_mpi_thin_job_13935.out "/>
    <s v="scale_mpi_thin_thin007_2023-06-25_16-33-03.csv "/>
    <s v="e1 30000 100 100000 1 65"/>
    <e v="#N/A"/>
    <e v="#N/A"/>
    <e v="#N/A"/>
    <e v="#N/A"/>
    <x v="1"/>
  </r>
  <r>
    <x v="0"/>
    <x v="1"/>
    <n v="100"/>
    <x v="0"/>
    <x v="20"/>
    <n v="1"/>
    <n v="71.296051000000006"/>
    <n v="23.326339000000001"/>
    <n v="114.980789"/>
    <n v="1.8250919999999999"/>
    <s v="7"/>
    <s v="scale_mpi_thin_job_13935.out "/>
    <s v="scale_mpi_thin_thin007_2023-06-25_16-33-03.csv "/>
    <s v="e1 30000 100 100000 1 64"/>
    <e v="#N/A"/>
    <e v="#N/A"/>
    <e v="#N/A"/>
    <e v="#N/A"/>
    <x v="1"/>
  </r>
  <r>
    <x v="0"/>
    <x v="1"/>
    <n v="100"/>
    <x v="0"/>
    <x v="21"/>
    <n v="1"/>
    <n v="66.603048999999999"/>
    <n v="18.067235"/>
    <n v="68.164911000000004"/>
    <n v="1.099434"/>
    <s v="7"/>
    <s v="scale_mpi_thin_job_13935.out "/>
    <s v="scale_mpi_thin_thin007_2023-06-25_16-33-03.csv "/>
    <s v="e1 30000 100 100000 1 63"/>
    <e v="#N/A"/>
    <e v="#N/A"/>
    <e v="#N/A"/>
    <e v="#N/A"/>
    <x v="1"/>
  </r>
  <r>
    <x v="0"/>
    <x v="1"/>
    <n v="100"/>
    <x v="0"/>
    <x v="22"/>
    <n v="1"/>
    <n v="77.989759000000006"/>
    <n v="28.824221999999999"/>
    <n v="62.911095000000003"/>
    <n v="1.0313289999999999"/>
    <s v="7"/>
    <s v="scale_mpi_thin_job_13935.out "/>
    <s v="scale_mpi_thin_thin007_2023-06-25_16-33-03.csv "/>
    <s v="e1 30000 100 100000 1 62"/>
    <e v="#N/A"/>
    <e v="#N/A"/>
    <e v="#N/A"/>
    <e v="#N/A"/>
    <x v="1"/>
  </r>
  <r>
    <x v="0"/>
    <x v="1"/>
    <n v="100"/>
    <x v="0"/>
    <x v="23"/>
    <n v="1"/>
    <n v="72.263093999999995"/>
    <n v="22.256115999999999"/>
    <n v="87.393630999999999"/>
    <n v="1.456561"/>
    <s v="7"/>
    <s v="scale_mpi_thin_job_13935.out "/>
    <s v="scale_mpi_thin_thin007_2023-06-25_16-33-03.csv "/>
    <s v="e1 30000 100 100000 1 61"/>
    <e v="#N/A"/>
    <e v="#N/A"/>
    <e v="#N/A"/>
    <e v="#N/A"/>
    <x v="1"/>
  </r>
  <r>
    <x v="0"/>
    <x v="1"/>
    <n v="100"/>
    <x v="0"/>
    <x v="24"/>
    <n v="1"/>
    <n v="79.713228000000001"/>
    <n v="28.669941000000001"/>
    <n v="66.507671000000002"/>
    <n v="1.1272489999999999"/>
    <s v="7"/>
    <s v="scale_mpi_thin_job_13935.out "/>
    <s v="scale_mpi_thin_thin007_2023-06-25_16-33-03.csv "/>
    <s v="e1 30000 100 100000 1 60"/>
    <e v="#N/A"/>
    <e v="#N/A"/>
    <e v="#N/A"/>
    <e v="#N/A"/>
    <x v="1"/>
  </r>
  <r>
    <x v="0"/>
    <x v="1"/>
    <n v="100"/>
    <x v="0"/>
    <x v="25"/>
    <n v="1"/>
    <n v="80.550257999999999"/>
    <n v="28.444102000000001"/>
    <n v="95.359883999999994"/>
    <n v="1.644136"/>
    <s v="7"/>
    <s v="scale_mpi_thin_job_13935.out "/>
    <s v="scale_mpi_thin_thin007_2023-06-25_16-33-03.csv "/>
    <s v="e1 30000 100 100000 1 59"/>
    <e v="#N/A"/>
    <e v="#N/A"/>
    <e v="#N/A"/>
    <e v="#N/A"/>
    <x v="1"/>
  </r>
  <r>
    <x v="0"/>
    <x v="1"/>
    <n v="100"/>
    <x v="0"/>
    <x v="26"/>
    <n v="1"/>
    <n v="81.383899999999997"/>
    <n v="28.345506"/>
    <n v="63.184095999999997"/>
    <n v="1.108493"/>
    <s v="7"/>
    <s v="scale_mpi_thin_job_13935.out "/>
    <s v="scale_mpi_thin_thin007_2023-06-25_16-33-03.csv "/>
    <s v="e1 30000 100 100000 1 58"/>
    <e v="#N/A"/>
    <e v="#N/A"/>
    <e v="#N/A"/>
    <e v="#N/A"/>
    <x v="1"/>
  </r>
  <r>
    <x v="0"/>
    <x v="1"/>
    <n v="100"/>
    <x v="0"/>
    <x v="27"/>
    <n v="1"/>
    <n v="83.407174999999995"/>
    <n v="29.947890000000001"/>
    <n v="79.944214000000002"/>
    <n v="1.427575"/>
    <s v="7"/>
    <s v="scale_mpi_thin_job_13935.out "/>
    <s v="scale_mpi_thin_thin007_2023-06-25_16-33-03.csv "/>
    <s v="e1 30000 100 100000 1 57"/>
    <e v="#N/A"/>
    <e v="#N/A"/>
    <e v="#N/A"/>
    <e v="#N/A"/>
    <x v="1"/>
  </r>
  <r>
    <x v="0"/>
    <x v="1"/>
    <n v="100"/>
    <x v="0"/>
    <x v="28"/>
    <n v="1"/>
    <n v="83.925219999999996"/>
    <n v="28.942063000000001"/>
    <n v="60.662731999999998"/>
    <n v="1.102959"/>
    <s v="7"/>
    <s v="scale_mpi_thin_job_13935.out "/>
    <s v="scale_mpi_thin_thin007_2023-06-25_16-33-03.csv "/>
    <s v="e1 30000 100 100000 1 56"/>
    <e v="#N/A"/>
    <e v="#N/A"/>
    <e v="#N/A"/>
    <e v="#N/A"/>
    <x v="1"/>
  </r>
  <r>
    <x v="0"/>
    <x v="1"/>
    <n v="100"/>
    <x v="0"/>
    <x v="29"/>
    <n v="1"/>
    <n v="84.429963000000001"/>
    <n v="28.569099000000001"/>
    <n v="71.097070000000002"/>
    <n v="1.3166119999999999"/>
    <s v="7"/>
    <s v="scale_mpi_thin_job_13935.out "/>
    <s v="scale_mpi_thin_thin007_2023-06-25_16-33-03.csv "/>
    <s v="e1 30000 100 100000 1 55"/>
    <e v="#N/A"/>
    <e v="#N/A"/>
    <e v="#N/A"/>
    <e v="#N/A"/>
    <x v="1"/>
  </r>
  <r>
    <x v="0"/>
    <x v="1"/>
    <n v="100"/>
    <x v="0"/>
    <x v="30"/>
    <n v="1"/>
    <n v="81.472426999999996"/>
    <n v="24.627690000000001"/>
    <n v="92.956585000000004"/>
    <n v="1.753898"/>
    <s v="7"/>
    <s v="scale_mpi_thin_job_13935.out "/>
    <s v="scale_mpi_thin_thin007_2023-06-25_16-33-03.csv "/>
    <s v="e1 30000 100 100000 1 54"/>
    <e v="#N/A"/>
    <e v="#N/A"/>
    <e v="#N/A"/>
    <e v="#N/A"/>
    <x v="1"/>
  </r>
  <r>
    <x v="0"/>
    <x v="1"/>
    <n v="100"/>
    <x v="0"/>
    <x v="31"/>
    <n v="1"/>
    <n v="89.07423"/>
    <n v="31.223673999999999"/>
    <n v="62.010005"/>
    <n v="1.1924999999999999"/>
    <s v="7"/>
    <s v="scale_mpi_thin_job_13935.out "/>
    <s v="scale_mpi_thin_thin007_2023-06-25_16-33-03.csv "/>
    <s v="e1 30000 100 100000 1 53"/>
    <e v="#N/A"/>
    <e v="#N/A"/>
    <e v="#N/A"/>
    <e v="#N/A"/>
    <x v="1"/>
  </r>
  <r>
    <x v="0"/>
    <x v="1"/>
    <n v="100"/>
    <x v="0"/>
    <x v="32"/>
    <n v="1"/>
    <n v="92.73075"/>
    <n v="33.351900000000001"/>
    <n v="58.427829000000003"/>
    <n v="1.1456440000000001"/>
    <s v="7"/>
    <s v="scale_mpi_thin_job_13935.out "/>
    <s v="scale_mpi_thin_thin007_2023-06-25_16-33-03.csv "/>
    <s v="e1 30000 100 100000 1 52"/>
    <e v="#N/A"/>
    <e v="#N/A"/>
    <e v="#N/A"/>
    <e v="#N/A"/>
    <x v="1"/>
  </r>
  <r>
    <x v="0"/>
    <x v="1"/>
    <n v="100"/>
    <x v="0"/>
    <x v="33"/>
    <n v="1"/>
    <n v="92.762094000000005"/>
    <n v="32.878154000000002"/>
    <n v="58.184517"/>
    <n v="1.1636899999999999"/>
    <s v="7"/>
    <s v="scale_mpi_thin_job_13935.out "/>
    <s v="scale_mpi_thin_thin007_2023-06-25_16-33-03.csv "/>
    <s v="e1 30000 100 100000 1 51"/>
    <e v="#N/A"/>
    <e v="#N/A"/>
    <e v="#N/A"/>
    <e v="#N/A"/>
    <x v="1"/>
  </r>
  <r>
    <x v="0"/>
    <x v="1"/>
    <n v="100"/>
    <x v="0"/>
    <x v="34"/>
    <n v="1"/>
    <n v="82.374166000000002"/>
    <n v="20.824902000000002"/>
    <n v="51.349469999999997"/>
    <n v="1.0479480000000001"/>
    <s v="7"/>
    <s v="scale_mpi_thin_job_13935.out "/>
    <s v="scale_mpi_thin_thin007_2023-06-25_16-33-03.csv "/>
    <s v="e1 30000 100 100000 1 50"/>
    <e v="#N/A"/>
    <e v="#N/A"/>
    <e v="#N/A"/>
    <e v="#N/A"/>
    <x v="1"/>
  </r>
  <r>
    <x v="0"/>
    <x v="1"/>
    <n v="100"/>
    <x v="0"/>
    <x v="35"/>
    <n v="1"/>
    <n v="87.428740000000005"/>
    <n v="24.260733999999999"/>
    <n v="49.990112000000003"/>
    <n v="1.041461"/>
    <s v="7"/>
    <s v="scale_mpi_thin_job_13935.out "/>
    <s v="scale_mpi_thin_thin007_2023-06-25_16-33-03.csv "/>
    <s v="e1 30000 100 100000 1 49"/>
    <e v="#N/A"/>
    <e v="#N/A"/>
    <e v="#N/A"/>
    <e v="#N/A"/>
    <x v="1"/>
  </r>
  <r>
    <x v="0"/>
    <x v="1"/>
    <n v="100"/>
    <x v="0"/>
    <x v="36"/>
    <n v="1"/>
    <n v="88.434338999999994"/>
    <n v="24.094467999999999"/>
    <n v="52.419417000000003"/>
    <n v="1.115307"/>
    <s v="7"/>
    <s v="scale_mpi_thin_job_13935.out "/>
    <s v="scale_mpi_thin_thin007_2023-06-25_16-33-03.csv "/>
    <s v="e1 30000 100 100000 1 48"/>
    <e v="#N/A"/>
    <e v="#N/A"/>
    <e v="#N/A"/>
    <e v="#N/A"/>
    <x v="1"/>
  </r>
  <r>
    <x v="0"/>
    <x v="1"/>
    <n v="100"/>
    <x v="0"/>
    <x v="37"/>
    <n v="1"/>
    <n v="84.768797000000006"/>
    <n v="19.142453"/>
    <n v="56.127777000000002"/>
    <n v="1.2201690000000001"/>
    <s v="7"/>
    <s v="scale_mpi_thin_job_13935.out "/>
    <s v="scale_mpi_thin_thin007_2023-06-25_16-33-03.csv "/>
    <s v="e1 30000 100 100000 1 47"/>
    <e v="#N/A"/>
    <e v="#N/A"/>
    <e v="#N/A"/>
    <e v="#N/A"/>
    <x v="1"/>
  </r>
  <r>
    <x v="0"/>
    <x v="1"/>
    <n v="100"/>
    <x v="0"/>
    <x v="38"/>
    <n v="1"/>
    <n v="96.847545999999994"/>
    <n v="29.519556999999999"/>
    <n v="48.52469"/>
    <n v="1.0783259999999999"/>
    <s v="7"/>
    <s v="scale_mpi_thin_job_13935.out "/>
    <s v="scale_mpi_thin_thin007_2023-06-25_16-33-03.csv "/>
    <s v="e1 30000 100 100000 1 46"/>
    <e v="#N/A"/>
    <e v="#N/A"/>
    <e v="#N/A"/>
    <e v="#N/A"/>
    <x v="1"/>
  </r>
  <r>
    <x v="0"/>
    <x v="1"/>
    <n v="100"/>
    <x v="0"/>
    <x v="39"/>
    <n v="1"/>
    <n v="95.871381"/>
    <n v="27.171946999999999"/>
    <n v="50.118315000000003"/>
    <n v="1.1390530000000001"/>
    <s v="7"/>
    <s v="scale_mpi_thin_job_13935.out "/>
    <s v="scale_mpi_thin_thin007_2023-06-25_16-33-03.csv "/>
    <s v="e1 30000 100 100000 1 45"/>
    <e v="#N/A"/>
    <e v="#N/A"/>
    <e v="#N/A"/>
    <e v="#N/A"/>
    <x v="1"/>
  </r>
  <r>
    <x v="0"/>
    <x v="1"/>
    <n v="100"/>
    <x v="0"/>
    <x v="40"/>
    <n v="1"/>
    <n v="95.922841000000005"/>
    <n v="26.393892000000001"/>
    <n v="49.197851999999997"/>
    <n v="1.144136"/>
    <s v="7"/>
    <s v="scale_mpi_thin_job_13935.out "/>
    <s v="scale_mpi_thin_thin007_2023-06-25_16-33-03.csv "/>
    <s v="e1 30000 100 100000 1 44"/>
    <e v="#N/A"/>
    <e v="#N/A"/>
    <e v="#N/A"/>
    <e v="#N/A"/>
    <x v="1"/>
  </r>
  <r>
    <x v="0"/>
    <x v="1"/>
    <n v="100"/>
    <x v="0"/>
    <x v="41"/>
    <n v="1"/>
    <n v="88.537946000000005"/>
    <n v="16.932939999999999"/>
    <n v="46.616965999999998"/>
    <n v="1.109928"/>
    <s v="7"/>
    <s v="scale_mpi_thin_job_13935.out "/>
    <s v="scale_mpi_thin_thin007_2023-06-25_16-33-03.csv "/>
    <s v="e1 30000 100 100000 1 43"/>
    <e v="#N/A"/>
    <e v="#N/A"/>
    <e v="#N/A"/>
    <e v="#N/A"/>
    <x v="1"/>
  </r>
  <r>
    <x v="0"/>
    <x v="1"/>
    <n v="100"/>
    <x v="0"/>
    <x v="42"/>
    <n v="1"/>
    <n v="96.538859000000002"/>
    <n v="23.955805999999999"/>
    <n v="47.616101999999998"/>
    <n v="1.161368"/>
    <s v="7"/>
    <s v="scale_mpi_thin_job_13935.out "/>
    <s v="scale_mpi_thin_thin007_2023-06-25_16-33-03.csv "/>
    <s v="e1 30000 100 100000 1 42"/>
    <e v="#N/A"/>
    <e v="#N/A"/>
    <e v="#N/A"/>
    <e v="#N/A"/>
    <x v="1"/>
  </r>
  <r>
    <x v="0"/>
    <x v="1"/>
    <n v="100"/>
    <x v="0"/>
    <x v="43"/>
    <n v="1"/>
    <n v="101.81588499999999"/>
    <n v="26.696147"/>
    <n v="58.477693000000002"/>
    <n v="1.4619420000000001"/>
    <s v="7"/>
    <s v="scale_mpi_thin_job_13935.out "/>
    <s v="scale_mpi_thin_thin007_2023-06-25_16-33-03.csv "/>
    <s v="e1 30000 100 100000 1 41"/>
    <e v="#N/A"/>
    <e v="#N/A"/>
    <e v="#N/A"/>
    <e v="#N/A"/>
    <x v="1"/>
  </r>
  <r>
    <x v="0"/>
    <x v="1"/>
    <n v="100"/>
    <x v="0"/>
    <x v="44"/>
    <n v="1"/>
    <n v="103.221982"/>
    <n v="26.374374"/>
    <n v="112.894047"/>
    <n v="2.8947189999999998"/>
    <s v="7"/>
    <s v="scale_mpi_thin_job_13935.out "/>
    <s v="scale_mpi_thin_thin007_2023-06-25_16-33-03.csv "/>
    <s v="e1 30000 100 100000 1 40"/>
    <e v="#N/A"/>
    <e v="#N/A"/>
    <e v="#N/A"/>
    <e v="#N/A"/>
    <x v="1"/>
  </r>
  <r>
    <x v="0"/>
    <x v="1"/>
    <n v="100"/>
    <x v="0"/>
    <x v="45"/>
    <n v="1"/>
    <n v="97.312822999999995"/>
    <n v="18.352733000000001"/>
    <n v="124.435677"/>
    <n v="3.2746230000000001"/>
    <s v="7"/>
    <s v="scale_mpi_thin_job_13935.out "/>
    <s v="scale_mpi_thin_thin007_2023-06-25_16-33-03.csv "/>
    <s v="e1 30000 100 100000 1 39"/>
    <e v="#N/A"/>
    <e v="#N/A"/>
    <e v="#N/A"/>
    <e v="#N/A"/>
    <x v="1"/>
  </r>
  <r>
    <x v="0"/>
    <x v="1"/>
    <n v="100"/>
    <x v="0"/>
    <x v="46"/>
    <n v="1"/>
    <n v="97.435497999999995"/>
    <n v="16.364899000000001"/>
    <n v="64.077483000000001"/>
    <n v="1.731824"/>
    <s v="7"/>
    <s v="scale_mpi_thin_job_13935.out "/>
    <s v="scale_mpi_thin_thin007_2023-06-25_16-33-03.csv "/>
    <s v="e1 30000 100 100000 1 38"/>
    <e v="#N/A"/>
    <e v="#N/A"/>
    <e v="#N/A"/>
    <e v="#N/A"/>
    <x v="1"/>
  </r>
  <r>
    <x v="0"/>
    <x v="1"/>
    <n v="100"/>
    <x v="0"/>
    <x v="47"/>
    <n v="1"/>
    <n v="107.867651"/>
    <n v="25.573340000000002"/>
    <n v="48.253388999999999"/>
    <n v="1.3403719999999999"/>
    <s v="7"/>
    <s v="scale_mpi_thin_job_13935.out "/>
    <s v="scale_mpi_thin_thin007_2023-06-25_16-33-03.csv "/>
    <s v="e1 30000 100 100000 1 37"/>
    <e v="#N/A"/>
    <e v="#N/A"/>
    <e v="#N/A"/>
    <e v="#N/A"/>
    <x v="1"/>
  </r>
  <r>
    <x v="0"/>
    <x v="1"/>
    <n v="100"/>
    <x v="0"/>
    <x v="48"/>
    <n v="1"/>
    <n v="102.03892999999999"/>
    <n v="16.864215000000002"/>
    <n v="56.614485000000002"/>
    <n v="1.6175569999999999"/>
    <s v="7"/>
    <s v="scale_mpi_thin_job_13935.out "/>
    <s v="scale_mpi_thin_thin007_2023-06-25_16-33-03.csv "/>
    <s v="e1 30000 100 100000 1 36"/>
    <e v="#N/A"/>
    <e v="#N/A"/>
    <e v="#N/A"/>
    <e v="#N/A"/>
    <x v="1"/>
  </r>
  <r>
    <x v="0"/>
    <x v="1"/>
    <n v="100"/>
    <x v="0"/>
    <x v="49"/>
    <n v="1"/>
    <n v="101.626099"/>
    <n v="14.667740999999999"/>
    <n v="38.949179999999998"/>
    <n v="1.145564"/>
    <s v="7"/>
    <s v="scale_mpi_thin_job_13935.out "/>
    <s v="scale_mpi_thin_thin007_2023-06-25_16-33-03.csv "/>
    <s v="e1 30000 100 100000 1 35"/>
    <e v="#N/A"/>
    <e v="#N/A"/>
    <e v="#N/A"/>
    <e v="#N/A"/>
    <x v="1"/>
  </r>
  <r>
    <x v="0"/>
    <x v="1"/>
    <n v="100"/>
    <x v="0"/>
    <x v="50"/>
    <n v="1"/>
    <n v="106.755137"/>
    <n v="16.270883999999999"/>
    <n v="45.241300000000003"/>
    <n v="1.3709480000000001"/>
    <s v="7"/>
    <s v="scale_mpi_thin_job_13935.out "/>
    <s v="scale_mpi_thin_thin007_2023-06-25_16-33-03.csv "/>
    <s v="e1 30000 100 100000 1 34"/>
    <e v="#N/A"/>
    <e v="#N/A"/>
    <e v="#N/A"/>
    <e v="#N/A"/>
    <x v="1"/>
  </r>
  <r>
    <x v="0"/>
    <x v="1"/>
    <n v="100"/>
    <x v="0"/>
    <x v="51"/>
    <n v="1"/>
    <n v="112.66564"/>
    <n v="20.393578999999999"/>
    <n v="34.291609000000001"/>
    <n v="1.0716129999999999"/>
    <s v="7"/>
    <s v="scale_mpi_thin_job_13935.out "/>
    <s v="scale_mpi_thin_thin007_2023-06-25_16-33-03.csv "/>
    <s v="e1 30000 100 100000 1 33"/>
    <e v="#N/A"/>
    <e v="#N/A"/>
    <e v="#N/A"/>
    <e v="#N/A"/>
    <x v="1"/>
  </r>
  <r>
    <x v="0"/>
    <x v="1"/>
    <n v="100"/>
    <x v="0"/>
    <x v="52"/>
    <n v="1"/>
    <n v="109.55521899999999"/>
    <n v="14.727119"/>
    <n v="45.104880999999999"/>
    <n v="1.454996"/>
    <s v="7"/>
    <s v="scale_mpi_thin_job_13935.out "/>
    <s v="scale_mpi_thin_thin007_2023-06-25_16-33-03.csv "/>
    <s v="e1 30000 100 100000 1 32"/>
    <e v="#N/A"/>
    <e v="#N/A"/>
    <e v="#N/A"/>
    <e v="#N/A"/>
    <x v="1"/>
  </r>
  <r>
    <x v="0"/>
    <x v="1"/>
    <n v="100"/>
    <x v="0"/>
    <x v="53"/>
    <n v="1"/>
    <n v="113.91307399999999"/>
    <n v="14.865897"/>
    <n v="33.717917999999997"/>
    <n v="1.123931"/>
    <s v="7"/>
    <s v="scale_mpi_thin_job_13935.out "/>
    <s v="scale_mpi_thin_thin007_2023-06-25_16-33-03.csv "/>
    <s v="e1 30000 100 100000 1 31"/>
    <e v="#N/A"/>
    <e v="#N/A"/>
    <e v="#N/A"/>
    <e v="#N/A"/>
    <x v="1"/>
  </r>
  <r>
    <x v="0"/>
    <x v="1"/>
    <n v="100"/>
    <x v="0"/>
    <x v="54"/>
    <n v="1"/>
    <n v="118.28467999999999"/>
    <n v="16.082455"/>
    <n v="32.623255999999998"/>
    <n v="1.1249400000000001"/>
    <s v="7"/>
    <s v="scale_mpi_thin_job_13935.out "/>
    <s v="scale_mpi_thin_thin007_2023-06-25_16-33-03.csv "/>
    <s v="e1 30000 100 100000 1 30"/>
    <e v="#N/A"/>
    <e v="#N/A"/>
    <e v="#N/A"/>
    <e v="#N/A"/>
    <x v="1"/>
  </r>
  <r>
    <x v="0"/>
    <x v="1"/>
    <n v="100"/>
    <x v="0"/>
    <x v="55"/>
    <n v="1"/>
    <n v="121.80685099999999"/>
    <n v="15.986359999999999"/>
    <n v="31.699853999999998"/>
    <n v="1.1321380000000001"/>
    <s v="7"/>
    <s v="scale_mpi_thin_job_13935.out "/>
    <s v="scale_mpi_thin_thin007_2023-06-25_16-33-03.csv "/>
    <s v="e1 30000 100 100000 1 29"/>
    <e v="#N/A"/>
    <e v="#N/A"/>
    <e v="#N/A"/>
    <e v="#N/A"/>
    <x v="1"/>
  </r>
  <r>
    <x v="0"/>
    <x v="1"/>
    <n v="100"/>
    <x v="0"/>
    <x v="56"/>
    <n v="1"/>
    <n v="117.739696"/>
    <n v="9.5192320000000006"/>
    <n v="37.655884999999998"/>
    <n v="1.3946620000000001"/>
    <s v="7"/>
    <s v="scale_mpi_thin_job_13935.out "/>
    <s v="scale_mpi_thin_thin007_2023-06-25_16-33-03.csv "/>
    <s v="e1 30000 100 100000 1 28"/>
    <e v="#N/A"/>
    <e v="#N/A"/>
    <e v="#N/A"/>
    <e v="#N/A"/>
    <x v="1"/>
  </r>
  <r>
    <x v="0"/>
    <x v="1"/>
    <n v="100"/>
    <x v="0"/>
    <x v="57"/>
    <n v="1"/>
    <n v="119.69910400000001"/>
    <n v="6.3084189999999998"/>
    <n v="26.202117000000001"/>
    <n v="1.0077739999999999"/>
    <s v="7"/>
    <s v="scale_mpi_thin_job_13935.out "/>
    <s v="scale_mpi_thin_thin007_2023-06-25_16-33-03.csv "/>
    <s v="e1 30000 100 100000 1 27"/>
    <e v="#N/A"/>
    <e v="#N/A"/>
    <e v="#N/A"/>
    <e v="#N/A"/>
    <x v="1"/>
  </r>
  <r>
    <x v="0"/>
    <x v="1"/>
    <n v="100"/>
    <x v="0"/>
    <x v="58"/>
    <n v="1"/>
    <n v="124.125953"/>
    <n v="6.2843030000000004"/>
    <n v="33.046261000000001"/>
    <n v="1.32185"/>
    <s v="7"/>
    <s v="scale_mpi_thin_job_13935.out "/>
    <s v="scale_mpi_thin_thin007_2023-06-25_16-33-03.csv "/>
    <s v="e1 30000 100 100000 1 26"/>
    <e v="#N/A"/>
    <e v="#N/A"/>
    <e v="#N/A"/>
    <e v="#N/A"/>
    <x v="1"/>
  </r>
  <r>
    <x v="0"/>
    <x v="1"/>
    <n v="100"/>
    <x v="0"/>
    <x v="59"/>
    <n v="1"/>
    <n v="126.626953"/>
    <n v="4.2941010000000004"/>
    <n v="25.288682000000001"/>
    <n v="1.053695"/>
    <s v="7"/>
    <s v="scale_mpi_thin_job_13935.out "/>
    <s v="scale_mpi_thin_thin007_2023-06-25_16-33-03.csv "/>
    <s v="e1 30000 100 100000 1 25"/>
    <e v="#N/A"/>
    <e v="#N/A"/>
    <e v="#N/A"/>
    <e v="#N/A"/>
    <x v="1"/>
  </r>
  <r>
    <x v="0"/>
    <x v="1"/>
    <n v="100"/>
    <x v="0"/>
    <x v="60"/>
    <n v="1"/>
    <n v="128.750753"/>
    <n v="2.5994660000000001"/>
    <n v="34.277315000000002"/>
    <n v="1.490318"/>
    <s v="7"/>
    <s v="scale_mpi_thin_job_13935.out "/>
    <s v="scale_mpi_thin_thin007_2023-06-25_16-33-03.csv "/>
    <s v="e1 30000 100 100000 1 24"/>
    <e v="#N/A"/>
    <e v="#N/A"/>
    <e v="#N/A"/>
    <e v="#N/A"/>
    <x v="1"/>
  </r>
  <r>
    <x v="0"/>
    <x v="1"/>
    <n v="100"/>
    <x v="0"/>
    <x v="61"/>
    <n v="1"/>
    <n v="133.45555899999999"/>
    <n v="2.3378760000000001"/>
    <n v="27.224437999999999"/>
    <n v="1.237474"/>
    <s v="7"/>
    <s v="scale_mpi_thin_job_13935.out "/>
    <s v="scale_mpi_thin_thin007_2023-06-25_16-33-03.csv "/>
    <s v="e1 30000 100 100000 1 23"/>
    <e v="#N/A"/>
    <e v="#N/A"/>
    <e v="#N/A"/>
    <e v="#N/A"/>
    <x v="1"/>
  </r>
  <r>
    <x v="0"/>
    <x v="1"/>
    <n v="100"/>
    <x v="0"/>
    <x v="62"/>
    <n v="1"/>
    <n v="138.74241599999999"/>
    <n v="2.2198859999999998"/>
    <n v="23.20017"/>
    <n v="1.10477"/>
    <s v="7"/>
    <s v="scale_mpi_thin_job_13935.out "/>
    <s v="scale_mpi_thin_thin007_2023-06-25_16-33-03.csv "/>
    <s v="e1 30000 100 100000 1 22"/>
    <e v="#N/A"/>
    <e v="#N/A"/>
    <e v="#N/A"/>
    <e v="#N/A"/>
    <x v="1"/>
  </r>
  <r>
    <x v="0"/>
    <x v="1"/>
    <n v="100"/>
    <x v="0"/>
    <x v="63"/>
    <n v="1"/>
    <n v="145.86166800000001"/>
    <n v="2.3928050000000001"/>
    <n v="25.623957000000001"/>
    <n v="1.2811980000000001"/>
    <s v="7"/>
    <s v="scale_mpi_thin_job_13935.out "/>
    <s v="scale_mpi_thin_thin007_2023-06-25_16-33-03.csv "/>
    <s v="e1 30000 100 100000 1 21"/>
    <e v="#N/A"/>
    <e v="#N/A"/>
    <e v="#N/A"/>
    <e v="#N/A"/>
    <x v="1"/>
  </r>
  <r>
    <x v="0"/>
    <x v="1"/>
    <n v="100"/>
    <x v="0"/>
    <x v="64"/>
    <n v="1"/>
    <n v="152.48086599999999"/>
    <n v="2.213209"/>
    <n v="21.043849999999999"/>
    <n v="1.1075710000000001"/>
    <s v="7"/>
    <s v="scale_mpi_thin_job_13935.out "/>
    <s v="scale_mpi_thin_thin007_2023-06-25_16-33-03.csv "/>
    <s v="e1 30000 100 100000 1 20"/>
    <e v="#N/A"/>
    <e v="#N/A"/>
    <e v="#N/A"/>
    <e v="#N/A"/>
    <x v="1"/>
  </r>
  <r>
    <x v="0"/>
    <x v="1"/>
    <n v="100"/>
    <x v="0"/>
    <x v="65"/>
    <n v="1"/>
    <n v="160.38318200000001"/>
    <n v="2.1410200000000001"/>
    <n v="18.852713000000001"/>
    <n v="1.0473730000000001"/>
    <s v="7"/>
    <s v="scale_mpi_thin_job_13935.out "/>
    <s v="scale_mpi_thin_thin007_2023-06-25_16-33-03.csv "/>
    <s v="e1 30000 100 100000 1 19"/>
    <e v="#N/A"/>
    <e v="#N/A"/>
    <e v="#N/A"/>
    <e v="#N/A"/>
    <x v="1"/>
  </r>
  <r>
    <x v="0"/>
    <x v="1"/>
    <n v="100"/>
    <x v="0"/>
    <x v="66"/>
    <n v="1"/>
    <n v="169.036303"/>
    <n v="2.200774"/>
    <n v="18.956389999999999"/>
    <n v="1.1150819999999999"/>
    <s v="7"/>
    <s v="scale_mpi_thin_job_13935.out "/>
    <s v="scale_mpi_thin_thin007_2023-06-25_16-33-03.csv "/>
    <s v="e1 30000 100 100000 1 18"/>
    <e v="#N/A"/>
    <e v="#N/A"/>
    <e v="#N/A"/>
    <e v="#N/A"/>
    <x v="1"/>
  </r>
  <r>
    <x v="0"/>
    <x v="1"/>
    <n v="100"/>
    <x v="0"/>
    <x v="67"/>
    <n v="1"/>
    <n v="178.82491999999999"/>
    <n v="2.1877209999999998"/>
    <n v="17.544139999999999"/>
    <n v="1.096509"/>
    <s v="7"/>
    <s v="scale_mpi_thin_job_13935.out "/>
    <s v="scale_mpi_thin_thin007_2023-06-25_16-33-03.csv "/>
    <s v="e1 30000 100 100000 1 17"/>
    <e v="#N/A"/>
    <e v="#N/A"/>
    <e v="#N/A"/>
    <e v="#N/A"/>
    <x v="1"/>
  </r>
  <r>
    <x v="0"/>
    <x v="1"/>
    <n v="100"/>
    <x v="0"/>
    <x v="68"/>
    <n v="1"/>
    <n v="189.77555699999999"/>
    <n v="2.2969309999999998"/>
    <n v="18.024146000000002"/>
    <n v="1.2016100000000001"/>
    <s v="7"/>
    <s v="scale_mpi_thin_job_13935.out "/>
    <s v="scale_mpi_thin_thin007_2023-06-25_16-33-03.csv "/>
    <s v="e1 30000 100 100000 1 16"/>
    <e v="#N/A"/>
    <e v="#N/A"/>
    <e v="#N/A"/>
    <e v="#N/A"/>
    <x v="1"/>
  </r>
  <r>
    <x v="0"/>
    <x v="1"/>
    <n v="100"/>
    <x v="0"/>
    <x v="69"/>
    <n v="1"/>
    <n v="202.26736299999999"/>
    <n v="2.3908939999999999"/>
    <n v="18.080573000000001"/>
    <n v="1.2914699999999999"/>
    <s v="7"/>
    <s v="scale_mpi_thin_job_13935.out "/>
    <s v="scale_mpi_thin_thin007_2023-06-25_16-33-03.csv "/>
    <s v="e1 30000 100 100000 1 15"/>
    <e v="#N/A"/>
    <e v="#N/A"/>
    <e v="#N/A"/>
    <e v="#N/A"/>
    <x v="1"/>
  </r>
  <r>
    <x v="0"/>
    <x v="1"/>
    <n v="100"/>
    <x v="0"/>
    <x v="70"/>
    <n v="1"/>
    <n v="216.96687600000001"/>
    <n v="2.7158910000000001"/>
    <n v="21.185984999999999"/>
    <n v="1.629691"/>
    <s v="7"/>
    <s v="scale_mpi_thin_job_13935.out "/>
    <s v="scale_mpi_thin_thin007_2023-06-25_16-33-03.csv "/>
    <s v="e1 30000 100 100000 1 14"/>
    <e v="#N/A"/>
    <e v="#N/A"/>
    <e v="#N/A"/>
    <e v="#N/A"/>
    <x v="1"/>
  </r>
  <r>
    <x v="0"/>
    <x v="1"/>
    <n v="100"/>
    <x v="0"/>
    <x v="71"/>
    <n v="1"/>
    <n v="232.60822099999999"/>
    <n v="2.2996080000000001"/>
    <n v="14.35589"/>
    <n v="1.1963239999999999"/>
    <s v="7"/>
    <s v="scale_mpi_thin_job_13935.out "/>
    <s v="scale_mpi_thin_thin007_2023-06-25_16-33-03.csv "/>
    <s v="e1 30000 100 100000 1 13"/>
    <e v="#N/A"/>
    <e v="#N/A"/>
    <e v="#N/A"/>
    <e v="#N/A"/>
    <x v="1"/>
  </r>
  <r>
    <x v="0"/>
    <x v="1"/>
    <n v="100"/>
    <x v="0"/>
    <x v="12"/>
    <n v="1"/>
    <n v="68.022852999999998"/>
    <n v="25.517168999999999"/>
    <n v="83.166850999999994"/>
    <n v="1.1713640000000001"/>
    <s v="7"/>
    <s v="scale_mpi_thin_job_13935.out "/>
    <s v="scale_mpi_thin_thin007_2023-06-25_16-33-03.csv "/>
    <s v="e1 30000 100 100000 1 72"/>
    <e v="#N/A"/>
    <e v="#N/A"/>
    <e v="#N/A"/>
    <e v="#N/A"/>
    <x v="1"/>
  </r>
  <r>
    <x v="0"/>
    <x v="1"/>
    <n v="100"/>
    <x v="0"/>
    <x v="13"/>
    <n v="1"/>
    <n v="76.735889"/>
    <n v="33.473117999999999"/>
    <n v="78.883955999999998"/>
    <n v="1.126914"/>
    <s v="7"/>
    <s v="scale_mpi_thin_job_13935.out "/>
    <s v="scale_mpi_thin_thin007_2023-06-25_16-33-03.csv "/>
    <s v="e1 30000 100 100000 1 71"/>
    <e v="#N/A"/>
    <e v="#N/A"/>
    <e v="#N/A"/>
    <e v="#N/A"/>
    <x v="1"/>
  </r>
  <r>
    <x v="0"/>
    <x v="1"/>
    <n v="100"/>
    <x v="0"/>
    <x v="14"/>
    <n v="1"/>
    <n v="78.631138000000007"/>
    <n v="35.004927000000002"/>
    <n v="79.998126999999997"/>
    <n v="1.1593929999999999"/>
    <s v="7"/>
    <s v="scale_mpi_thin_job_13935.out "/>
    <s v="scale_mpi_thin_thin007_2023-06-25_16-33-03.csv "/>
    <s v="e1 30000 100 100000 1 70"/>
    <e v="#N/A"/>
    <e v="#N/A"/>
    <e v="#N/A"/>
    <e v="#N/A"/>
    <x v="1"/>
  </r>
  <r>
    <x v="0"/>
    <x v="1"/>
    <n v="100"/>
    <x v="0"/>
    <x v="15"/>
    <n v="1"/>
    <n v="79.751372000000003"/>
    <n v="35.483673000000003"/>
    <n v="136.789559"/>
    <n v="2.0116109999999998"/>
    <s v="7"/>
    <s v="scale_mpi_thin_job_13935.out "/>
    <s v="scale_mpi_thin_thin007_2023-06-25_16-33-03.csv "/>
    <s v="e1 30000 100 100000 1 69"/>
    <e v="#N/A"/>
    <e v="#N/A"/>
    <e v="#N/A"/>
    <e v="#N/A"/>
    <x v="1"/>
  </r>
  <r>
    <x v="0"/>
    <x v="1"/>
    <n v="100"/>
    <x v="0"/>
    <x v="16"/>
    <n v="1"/>
    <n v="78.692473000000007"/>
    <n v="33.708959"/>
    <n v="94.872855000000001"/>
    <n v="1.416013"/>
    <s v="7"/>
    <s v="scale_mpi_thin_job_13935.out "/>
    <s v="scale_mpi_thin_thin007_2023-06-25_16-33-03.csv "/>
    <s v="e1 30000 100 100000 1 68"/>
    <e v="#N/A"/>
    <e v="#N/A"/>
    <e v="#N/A"/>
    <e v="#N/A"/>
    <x v="1"/>
  </r>
  <r>
    <x v="0"/>
    <x v="1"/>
    <n v="100"/>
    <x v="0"/>
    <x v="17"/>
    <n v="1"/>
    <n v="78.781856000000005"/>
    <n v="33.269897"/>
    <n v="104.077077"/>
    <n v="1.5769249999999999"/>
    <s v="7"/>
    <s v="scale_mpi_thin_job_13935.out "/>
    <s v="scale_mpi_thin_thin007_2023-06-25_16-33-03.csv "/>
    <s v="e1 30000 100 100000 1 67"/>
    <e v="#N/A"/>
    <e v="#N/A"/>
    <e v="#N/A"/>
    <e v="#N/A"/>
    <x v="1"/>
  </r>
  <r>
    <x v="0"/>
    <x v="1"/>
    <n v="100"/>
    <x v="0"/>
    <x v="18"/>
    <n v="1"/>
    <n v="82.296464"/>
    <n v="36.156351000000001"/>
    <n v="76.843986999999998"/>
    <n v="1.182215"/>
    <s v="7"/>
    <s v="scale_mpi_thin_job_13935.out "/>
    <s v="scale_mpi_thin_thin007_2023-06-25_16-33-03.csv "/>
    <s v="e1 30000 100 100000 1 66"/>
    <e v="#N/A"/>
    <e v="#N/A"/>
    <e v="#N/A"/>
    <e v="#N/A"/>
    <x v="1"/>
  </r>
  <r>
    <x v="0"/>
    <x v="1"/>
    <n v="100"/>
    <x v="0"/>
    <x v="19"/>
    <n v="1"/>
    <n v="67.906177"/>
    <n v="21.177244000000002"/>
    <n v="88.912128999999993"/>
    <n v="1.3892519999999999"/>
    <s v="7"/>
    <s v="scale_mpi_thin_job_13935.out "/>
    <s v="scale_mpi_thin_thin007_2023-06-25_16-33-03.csv "/>
    <s v="e1 30000 100 100000 1 65"/>
    <e v="#N/A"/>
    <e v="#N/A"/>
    <e v="#N/A"/>
    <e v="#N/A"/>
    <x v="1"/>
  </r>
  <r>
    <x v="0"/>
    <x v="3"/>
    <n v="100"/>
    <x v="0"/>
    <x v="12"/>
    <n v="1"/>
    <n v="44.324751999999997"/>
    <n v="24.614262"/>
    <n v="52.876162999999998"/>
    <n v="0.74473500000000004"/>
    <s v="7"/>
    <s v="scale_mpi_thin_job_13936.out "/>
    <s v="scale_mpi_thin_thin007_2023-06-25_18-33-36.csv "/>
    <s v="e1 20000 100 100000 1 72"/>
    <e v="#N/A"/>
    <e v="#N/A"/>
    <e v="#N/A"/>
    <e v="#N/A"/>
    <x v="1"/>
  </r>
  <r>
    <x v="0"/>
    <x v="3"/>
    <n v="100"/>
    <x v="0"/>
    <x v="13"/>
    <n v="1"/>
    <n v="44.776878000000004"/>
    <n v="24.943344"/>
    <n v="44.401952999999999"/>
    <n v="0.63431400000000004"/>
    <s v="7"/>
    <s v="scale_mpi_thin_job_13936.out "/>
    <s v="scale_mpi_thin_thin007_2023-06-25_18-33-36.csv "/>
    <s v="e1 20000 100 100000 1 71"/>
    <e v="#N/A"/>
    <e v="#N/A"/>
    <e v="#N/A"/>
    <e v="#N/A"/>
    <x v="1"/>
  </r>
  <r>
    <x v="0"/>
    <x v="3"/>
    <n v="100"/>
    <x v="0"/>
    <x v="14"/>
    <n v="1"/>
    <n v="41.584153000000001"/>
    <n v="21.483550999999999"/>
    <n v="33.260613999999997"/>
    <n v="0.48203800000000002"/>
    <s v="7"/>
    <s v="scale_mpi_thin_job_13936.out "/>
    <s v="scale_mpi_thin_thin007_2023-06-25_18-33-36.csv "/>
    <s v="e1 20000 100 100000 1 70"/>
    <e v="#N/A"/>
    <e v="#N/A"/>
    <e v="#N/A"/>
    <e v="#N/A"/>
    <x v="1"/>
  </r>
  <r>
    <x v="0"/>
    <x v="3"/>
    <n v="100"/>
    <x v="0"/>
    <x v="15"/>
    <n v="1"/>
    <n v="46.926395999999997"/>
    <n v="26.727312999999999"/>
    <n v="25.049244999999999"/>
    <n v="0.368371"/>
    <s v="7"/>
    <s v="scale_mpi_thin_job_13936.out "/>
    <s v="scale_mpi_thin_thin007_2023-06-25_18-33-36.csv "/>
    <s v="e1 20000 100 100000 1 69"/>
    <e v="#N/A"/>
    <e v="#N/A"/>
    <e v="#N/A"/>
    <e v="#N/A"/>
    <x v="1"/>
  </r>
  <r>
    <x v="0"/>
    <x v="3"/>
    <n v="100"/>
    <x v="0"/>
    <x v="16"/>
    <n v="1"/>
    <n v="40.681673000000004"/>
    <n v="20.170197000000002"/>
    <n v="36.624721999999998"/>
    <n v="0.54663799999999996"/>
    <s v="7"/>
    <s v="scale_mpi_thin_job_13936.out "/>
    <s v="scale_mpi_thin_thin007_2023-06-25_18-33-36.csv "/>
    <s v="e1 20000 100 100000 1 68"/>
    <e v="#N/A"/>
    <e v="#N/A"/>
    <e v="#N/A"/>
    <e v="#N/A"/>
    <x v="1"/>
  </r>
  <r>
    <x v="0"/>
    <x v="3"/>
    <n v="100"/>
    <x v="0"/>
    <x v="17"/>
    <n v="1"/>
    <n v="48.422685000000001"/>
    <n v="27.587436"/>
    <n v="46.889263999999997"/>
    <n v="0.71044300000000005"/>
    <s v="7"/>
    <s v="scale_mpi_thin_job_13936.out "/>
    <s v="scale_mpi_thin_thin007_2023-06-25_18-33-36.csv "/>
    <s v="e1 20000 100 100000 1 67"/>
    <e v="#N/A"/>
    <e v="#N/A"/>
    <e v="#N/A"/>
    <e v="#N/A"/>
    <x v="1"/>
  </r>
  <r>
    <x v="0"/>
    <x v="3"/>
    <n v="100"/>
    <x v="0"/>
    <x v="18"/>
    <n v="1"/>
    <n v="52.808540000000001"/>
    <n v="31.613710000000001"/>
    <n v="29.123901"/>
    <n v="0.44806000000000001"/>
    <s v="7"/>
    <s v="scale_mpi_thin_job_13936.out "/>
    <s v="scale_mpi_thin_thin007_2023-06-25_18-33-36.csv "/>
    <s v="e1 20000 100 100000 1 66"/>
    <e v="#N/A"/>
    <e v="#N/A"/>
    <e v="#N/A"/>
    <e v="#N/A"/>
    <x v="1"/>
  </r>
  <r>
    <x v="0"/>
    <x v="3"/>
    <n v="100"/>
    <x v="0"/>
    <x v="19"/>
    <n v="1"/>
    <n v="46.588161999999997"/>
    <n v="25.167745"/>
    <n v="31.423933000000002"/>
    <n v="0.49099900000000002"/>
    <s v="7"/>
    <s v="scale_mpi_thin_job_13936.out "/>
    <s v="scale_mpi_thin_thin007_2023-06-25_18-33-36.csv "/>
    <s v="e1 20000 100 100000 1 65"/>
    <e v="#N/A"/>
    <e v="#N/A"/>
    <e v="#N/A"/>
    <e v="#N/A"/>
    <x v="1"/>
  </r>
  <r>
    <x v="0"/>
    <x v="3"/>
    <n v="100"/>
    <x v="0"/>
    <x v="20"/>
    <n v="1"/>
    <n v="43.910300999999997"/>
    <n v="22.093830000000001"/>
    <n v="30.093692000000001"/>
    <n v="0.47767799999999999"/>
    <s v="7"/>
    <s v="scale_mpi_thin_job_13936.out "/>
    <s v="scale_mpi_thin_thin007_2023-06-25_18-33-36.csv "/>
    <s v="e1 20000 100 100000 1 64"/>
    <e v="#N/A"/>
    <e v="#N/A"/>
    <e v="#N/A"/>
    <e v="#N/A"/>
    <x v="1"/>
  </r>
  <r>
    <x v="0"/>
    <x v="3"/>
    <n v="100"/>
    <x v="0"/>
    <x v="21"/>
    <n v="1"/>
    <n v="37.029076000000003"/>
    <n v="14.983601999999999"/>
    <n v="37.796353000000003"/>
    <n v="0.60961900000000002"/>
    <s v="7"/>
    <s v="scale_mpi_thin_job_13936.out "/>
    <s v="scale_mpi_thin_thin007_2023-06-25_18-33-36.csv "/>
    <s v="e1 20000 100 100000 1 63"/>
    <e v="#N/A"/>
    <e v="#N/A"/>
    <e v="#N/A"/>
    <e v="#N/A"/>
    <x v="1"/>
  </r>
  <r>
    <x v="0"/>
    <x v="3"/>
    <n v="100"/>
    <x v="0"/>
    <x v="22"/>
    <n v="1"/>
    <n v="37.601450999999997"/>
    <n v="14.916600000000001"/>
    <n v="28.970867999999999"/>
    <n v="0.47493200000000002"/>
    <s v="7"/>
    <s v="scale_mpi_thin_job_13936.out "/>
    <s v="scale_mpi_thin_thin007_2023-06-25_18-33-36.csv "/>
    <s v="e1 20000 100 100000 1 62"/>
    <e v="#N/A"/>
    <e v="#N/A"/>
    <e v="#N/A"/>
    <e v="#N/A"/>
    <x v="1"/>
  </r>
  <r>
    <x v="0"/>
    <x v="3"/>
    <n v="100"/>
    <x v="0"/>
    <x v="23"/>
    <n v="1"/>
    <n v="34.869020999999996"/>
    <n v="11.957471"/>
    <n v="24.9694"/>
    <n v="0.416157"/>
    <s v="7"/>
    <s v="scale_mpi_thin_job_13936.out "/>
    <s v="scale_mpi_thin_thin007_2023-06-25_18-33-36.csv "/>
    <s v="e1 20000 100 100000 1 61"/>
    <e v="#N/A"/>
    <e v="#N/A"/>
    <e v="#N/A"/>
    <e v="#N/A"/>
    <x v="1"/>
  </r>
  <r>
    <x v="0"/>
    <x v="3"/>
    <n v="100"/>
    <x v="0"/>
    <x v="24"/>
    <n v="1"/>
    <n v="38.525461999999997"/>
    <n v="15.159554999999999"/>
    <n v="56.775860000000002"/>
    <n v="0.96230300000000002"/>
    <s v="7"/>
    <s v="scale_mpi_thin_job_13936.out "/>
    <s v="scale_mpi_thin_thin007_2023-06-25_18-33-36.csv "/>
    <s v="e1 20000 100 100000 1 60"/>
    <e v="#N/A"/>
    <e v="#N/A"/>
    <e v="#N/A"/>
    <e v="#N/A"/>
    <x v="1"/>
  </r>
  <r>
    <x v="0"/>
    <x v="3"/>
    <n v="100"/>
    <x v="0"/>
    <x v="25"/>
    <n v="1"/>
    <n v="36.947580000000002"/>
    <n v="12.958823000000001"/>
    <n v="24.787396999999999"/>
    <n v="0.427369"/>
    <s v="7"/>
    <s v="scale_mpi_thin_job_13936.out "/>
    <s v="scale_mpi_thin_thin007_2023-06-25_18-33-36.csv "/>
    <s v="e1 20000 100 100000 1 59"/>
    <e v="#N/A"/>
    <e v="#N/A"/>
    <e v="#N/A"/>
    <e v="#N/A"/>
    <x v="1"/>
  </r>
  <r>
    <x v="0"/>
    <x v="3"/>
    <n v="100"/>
    <x v="0"/>
    <x v="26"/>
    <n v="1"/>
    <n v="46.920811"/>
    <n v="22.556923000000001"/>
    <n v="22.498365"/>
    <n v="0.394708"/>
    <s v="7"/>
    <s v="scale_mpi_thin_job_13936.out "/>
    <s v="scale_mpi_thin_thin007_2023-06-25_18-33-36.csv "/>
    <s v="e1 20000 100 100000 1 58"/>
    <e v="#N/A"/>
    <e v="#N/A"/>
    <e v="#N/A"/>
    <e v="#N/A"/>
    <x v="1"/>
  </r>
  <r>
    <x v="0"/>
    <x v="3"/>
    <n v="100"/>
    <x v="0"/>
    <x v="27"/>
    <n v="1"/>
    <n v="48.936214"/>
    <n v="24.240628000000001"/>
    <n v="26.470025"/>
    <n v="0.47267900000000002"/>
    <s v="7"/>
    <s v="scale_mpi_thin_job_13936.out "/>
    <s v="scale_mpi_thin_thin007_2023-06-25_18-33-36.csv "/>
    <s v="e1 20000 100 100000 1 57"/>
    <e v="#N/A"/>
    <e v="#N/A"/>
    <e v="#N/A"/>
    <e v="#N/A"/>
    <x v="1"/>
  </r>
  <r>
    <x v="0"/>
    <x v="3"/>
    <n v="100"/>
    <x v="0"/>
    <x v="28"/>
    <n v="1"/>
    <n v="44.394753000000001"/>
    <n v="19.360157999999998"/>
    <n v="42.772786000000004"/>
    <n v="0.77768700000000002"/>
    <s v="7"/>
    <s v="scale_mpi_thin_job_13936.out "/>
    <s v="scale_mpi_thin_thin007_2023-06-25_18-33-36.csv "/>
    <s v="e1 20000 100 100000 1 56"/>
    <e v="#N/A"/>
    <e v="#N/A"/>
    <e v="#N/A"/>
    <e v="#N/A"/>
    <x v="1"/>
  </r>
  <r>
    <x v="0"/>
    <x v="3"/>
    <n v="100"/>
    <x v="0"/>
    <x v="29"/>
    <n v="1"/>
    <n v="46.158414"/>
    <n v="20.73452"/>
    <n v="24.659875"/>
    <n v="0.45666400000000001"/>
    <s v="7"/>
    <s v="scale_mpi_thin_job_13936.out "/>
    <s v="scale_mpi_thin_thin007_2023-06-25_18-33-36.csv "/>
    <s v="e1 20000 100 100000 1 55"/>
    <e v="#N/A"/>
    <e v="#N/A"/>
    <e v="#N/A"/>
    <e v="#N/A"/>
    <x v="1"/>
  </r>
  <r>
    <x v="0"/>
    <x v="3"/>
    <n v="100"/>
    <x v="0"/>
    <x v="30"/>
    <n v="1"/>
    <n v="47.952792000000002"/>
    <n v="21.909423"/>
    <n v="21.040233000000001"/>
    <n v="0.39698600000000001"/>
    <s v="7"/>
    <s v="scale_mpi_thin_job_13936.out "/>
    <s v="scale_mpi_thin_thin007_2023-06-25_18-33-36.csv "/>
    <s v="e1 20000 100 100000 1 54"/>
    <e v="#N/A"/>
    <e v="#N/A"/>
    <e v="#N/A"/>
    <e v="#N/A"/>
    <x v="1"/>
  </r>
  <r>
    <x v="0"/>
    <x v="3"/>
    <n v="100"/>
    <x v="0"/>
    <x v="31"/>
    <n v="1"/>
    <n v="53.400917999999997"/>
    <n v="27.035143999999999"/>
    <n v="24.654032999999998"/>
    <n v="0.47411599999999998"/>
    <s v="7"/>
    <s v="scale_mpi_thin_job_13936.out "/>
    <s v="scale_mpi_thin_thin007_2023-06-25_18-33-36.csv "/>
    <s v="e1 20000 100 100000 1 53"/>
    <e v="#N/A"/>
    <e v="#N/A"/>
    <e v="#N/A"/>
    <e v="#N/A"/>
    <x v="1"/>
  </r>
  <r>
    <x v="0"/>
    <x v="3"/>
    <n v="100"/>
    <x v="0"/>
    <x v="32"/>
    <n v="1"/>
    <n v="61.840535000000003"/>
    <n v="34.913524000000002"/>
    <n v="21.118756000000001"/>
    <n v="0.41409299999999999"/>
    <s v="7"/>
    <s v="scale_mpi_thin_job_13936.out "/>
    <s v="scale_mpi_thin_thin007_2023-06-25_18-33-36.csv "/>
    <s v="e1 20000 100 100000 1 52"/>
    <e v="#N/A"/>
    <e v="#N/A"/>
    <e v="#N/A"/>
    <e v="#N/A"/>
    <x v="1"/>
  </r>
  <r>
    <x v="0"/>
    <x v="3"/>
    <n v="100"/>
    <x v="0"/>
    <x v="33"/>
    <n v="1"/>
    <n v="53.478293000000001"/>
    <n v="26.130020999999999"/>
    <n v="23.554483000000001"/>
    <n v="0.47109000000000001"/>
    <s v="7"/>
    <s v="scale_mpi_thin_job_13936.out "/>
    <s v="scale_mpi_thin_thin007_2023-06-25_18-33-36.csv "/>
    <s v="e1 20000 100 100000 1 51"/>
    <e v="#N/A"/>
    <e v="#N/A"/>
    <e v="#N/A"/>
    <e v="#N/A"/>
    <x v="1"/>
  </r>
  <r>
    <x v="0"/>
    <x v="3"/>
    <n v="100"/>
    <x v="0"/>
    <x v="34"/>
    <n v="1"/>
    <n v="43.096313000000002"/>
    <n v="14.152127"/>
    <n v="42.730096000000003"/>
    <n v="0.87204300000000001"/>
    <s v="7"/>
    <s v="scale_mpi_thin_job_13936.out "/>
    <s v="scale_mpi_thin_thin007_2023-06-25_18-33-36.csv "/>
    <s v="e1 20000 100 100000 1 50"/>
    <e v="#N/A"/>
    <e v="#N/A"/>
    <e v="#N/A"/>
    <e v="#N/A"/>
    <x v="1"/>
  </r>
  <r>
    <x v="0"/>
    <x v="3"/>
    <n v="100"/>
    <x v="0"/>
    <x v="35"/>
    <n v="1"/>
    <n v="43.854163"/>
    <n v="15.514491"/>
    <n v="25.023627999999999"/>
    <n v="0.52132599999999996"/>
    <s v="7"/>
    <s v="scale_mpi_thin_job_13936.out "/>
    <s v="scale_mpi_thin_thin007_2023-06-25_18-33-36.csv "/>
    <s v="e1 20000 100 100000 1 49"/>
    <e v="#N/A"/>
    <e v="#N/A"/>
    <e v="#N/A"/>
    <e v="#N/A"/>
    <x v="1"/>
  </r>
  <r>
    <x v="0"/>
    <x v="3"/>
    <n v="100"/>
    <x v="0"/>
    <x v="36"/>
    <n v="1"/>
    <n v="51.040137999999999"/>
    <n v="22.050246999999999"/>
    <n v="21.934823000000002"/>
    <n v="0.466698"/>
    <s v="7"/>
    <s v="scale_mpi_thin_job_13936.out "/>
    <s v="scale_mpi_thin_thin007_2023-06-25_18-33-36.csv "/>
    <s v="e1 20000 100 100000 1 48"/>
    <e v="#N/A"/>
    <e v="#N/A"/>
    <e v="#N/A"/>
    <e v="#N/A"/>
    <x v="1"/>
  </r>
  <r>
    <x v="0"/>
    <x v="3"/>
    <n v="100"/>
    <x v="0"/>
    <x v="37"/>
    <n v="1"/>
    <n v="60.754201000000002"/>
    <n v="31.549461000000001"/>
    <n v="17.106255999999998"/>
    <n v="0.37187500000000001"/>
    <s v="7"/>
    <s v="scale_mpi_thin_job_13936.out "/>
    <s v="scale_mpi_thin_thin007_2023-06-25_18-33-36.csv "/>
    <s v="e1 20000 100 100000 1 47"/>
    <e v="#N/A"/>
    <e v="#N/A"/>
    <e v="#N/A"/>
    <e v="#N/A"/>
    <x v="1"/>
  </r>
  <r>
    <x v="0"/>
    <x v="3"/>
    <n v="100"/>
    <x v="0"/>
    <x v="38"/>
    <n v="1"/>
    <n v="47.234383999999999"/>
    <n v="17.107868"/>
    <n v="16.730150999999999"/>
    <n v="0.37178099999999997"/>
    <s v="7"/>
    <s v="scale_mpi_thin_job_13936.out "/>
    <s v="scale_mpi_thin_thin007_2023-06-25_18-33-36.csv "/>
    <s v="e1 20000 100 100000 1 46"/>
    <e v="#N/A"/>
    <e v="#N/A"/>
    <e v="#N/A"/>
    <e v="#N/A"/>
    <x v="1"/>
  </r>
  <r>
    <x v="0"/>
    <x v="3"/>
    <n v="100"/>
    <x v="0"/>
    <x v="39"/>
    <n v="1"/>
    <n v="56.480307000000003"/>
    <n v="25.684075"/>
    <n v="16.880876000000001"/>
    <n v="0.383656"/>
    <s v="7"/>
    <s v="scale_mpi_thin_job_13936.out "/>
    <s v="scale_mpi_thin_thin007_2023-06-25_18-33-36.csv "/>
    <s v="e1 20000 100 100000 1 45"/>
    <e v="#N/A"/>
    <e v="#N/A"/>
    <e v="#N/A"/>
    <e v="#N/A"/>
    <x v="1"/>
  </r>
  <r>
    <x v="0"/>
    <x v="3"/>
    <n v="100"/>
    <x v="0"/>
    <x v="40"/>
    <n v="1"/>
    <n v="47.734726000000002"/>
    <n v="16.29909"/>
    <n v="23.343419999999998"/>
    <n v="0.54286999999999996"/>
    <s v="7"/>
    <s v="scale_mpi_thin_job_13936.out "/>
    <s v="scale_mpi_thin_thin007_2023-06-25_18-33-36.csv "/>
    <s v="e1 20000 100 100000 1 44"/>
    <e v="#N/A"/>
    <e v="#N/A"/>
    <e v="#N/A"/>
    <e v="#N/A"/>
    <x v="1"/>
  </r>
  <r>
    <x v="0"/>
    <x v="3"/>
    <n v="100"/>
    <x v="0"/>
    <x v="41"/>
    <n v="1"/>
    <n v="51.453145999999997"/>
    <n v="19.326239999999999"/>
    <n v="23.360651000000001"/>
    <n v="0.55620599999999998"/>
    <s v="7"/>
    <s v="scale_mpi_thin_job_13936.out "/>
    <s v="scale_mpi_thin_thin007_2023-06-25_18-33-36.csv "/>
    <s v="e1 20000 100 100000 1 43"/>
    <e v="#N/A"/>
    <e v="#N/A"/>
    <e v="#N/A"/>
    <e v="#N/A"/>
    <x v="1"/>
  </r>
  <r>
    <x v="0"/>
    <x v="3"/>
    <n v="100"/>
    <x v="0"/>
    <x v="42"/>
    <n v="1"/>
    <n v="46.335847999999999"/>
    <n v="13.277329"/>
    <n v="39.610601000000003"/>
    <n v="0.96611199999999997"/>
    <s v="7"/>
    <s v="scale_mpi_thin_job_13936.out "/>
    <s v="scale_mpi_thin_thin007_2023-06-25_18-33-36.csv "/>
    <s v="e1 20000 100 100000 1 42"/>
    <e v="#N/A"/>
    <e v="#N/A"/>
    <e v="#N/A"/>
    <e v="#N/A"/>
    <x v="1"/>
  </r>
  <r>
    <x v="0"/>
    <x v="3"/>
    <n v="100"/>
    <x v="0"/>
    <x v="43"/>
    <n v="1"/>
    <n v="50.107211999999997"/>
    <n v="16.513773"/>
    <n v="36.263646999999999"/>
    <n v="0.90659100000000004"/>
    <s v="7"/>
    <s v="scale_mpi_thin_job_13936.out "/>
    <s v="scale_mpi_thin_thin007_2023-06-25_18-33-36.csv "/>
    <s v="e1 20000 100 100000 1 41"/>
    <e v="#N/A"/>
    <e v="#N/A"/>
    <e v="#N/A"/>
    <e v="#N/A"/>
    <x v="1"/>
  </r>
  <r>
    <x v="0"/>
    <x v="3"/>
    <n v="100"/>
    <x v="0"/>
    <x v="44"/>
    <n v="1"/>
    <n v="46.330025999999997"/>
    <n v="11.883874"/>
    <n v="19.223748000000001"/>
    <n v="0.49291699999999999"/>
    <s v="7"/>
    <s v="scale_mpi_thin_job_13936.out "/>
    <s v="scale_mpi_thin_thin007_2023-06-25_18-33-36.csv "/>
    <s v="e1 20000 100 100000 1 40"/>
    <e v="#N/A"/>
    <e v="#N/A"/>
    <e v="#N/A"/>
    <e v="#N/A"/>
    <x v="1"/>
  </r>
  <r>
    <x v="0"/>
    <x v="3"/>
    <n v="100"/>
    <x v="0"/>
    <x v="45"/>
    <n v="1"/>
    <n v="52.335453000000001"/>
    <n v="17.321535999999998"/>
    <n v="20.370918"/>
    <n v="0.53607700000000003"/>
    <s v="7"/>
    <s v="scale_mpi_thin_job_13936.out "/>
    <s v="scale_mpi_thin_thin007_2023-06-25_18-33-36.csv "/>
    <s v="e1 20000 100 100000 1 39"/>
    <e v="#N/A"/>
    <e v="#N/A"/>
    <e v="#N/A"/>
    <e v="#N/A"/>
    <x v="1"/>
  </r>
  <r>
    <x v="0"/>
    <x v="3"/>
    <n v="100"/>
    <x v="0"/>
    <x v="46"/>
    <n v="1"/>
    <n v="50.671115"/>
    <n v="14.836465"/>
    <n v="30.488502"/>
    <n v="0.82401400000000002"/>
    <s v="7"/>
    <s v="scale_mpi_thin_job_13936.out "/>
    <s v="scale_mpi_thin_thin007_2023-06-25_18-33-36.csv "/>
    <s v="e1 20000 100 100000 1 38"/>
    <e v="#N/A"/>
    <e v="#N/A"/>
    <e v="#N/A"/>
    <e v="#N/A"/>
    <x v="1"/>
  </r>
  <r>
    <x v="0"/>
    <x v="3"/>
    <n v="100"/>
    <x v="0"/>
    <x v="47"/>
    <n v="1"/>
    <n v="49.934339000000001"/>
    <n v="12.733228"/>
    <n v="29.992493"/>
    <n v="0.833125"/>
    <s v="7"/>
    <s v="scale_mpi_thin_job_13936.out "/>
    <s v="scale_mpi_thin_thin007_2023-06-25_18-33-36.csv "/>
    <s v="e1 20000 100 100000 1 37"/>
    <e v="#N/A"/>
    <e v="#N/A"/>
    <e v="#N/A"/>
    <e v="#N/A"/>
    <x v="1"/>
  </r>
  <r>
    <x v="0"/>
    <x v="3"/>
    <n v="100"/>
    <x v="0"/>
    <x v="48"/>
    <n v="1"/>
    <n v="52.366073"/>
    <n v="14.632781"/>
    <n v="23.671612"/>
    <n v="0.67633200000000004"/>
    <s v="7"/>
    <s v="scale_mpi_thin_job_13936.out "/>
    <s v="scale_mpi_thin_thin007_2023-06-25_18-33-36.csv "/>
    <s v="e1 20000 100 100000 1 36"/>
    <e v="#N/A"/>
    <e v="#N/A"/>
    <e v="#N/A"/>
    <e v="#N/A"/>
    <x v="1"/>
  </r>
  <r>
    <x v="0"/>
    <x v="3"/>
    <n v="100"/>
    <x v="0"/>
    <x v="49"/>
    <n v="1"/>
    <n v="50.148364000000001"/>
    <n v="11.395614999999999"/>
    <n v="17.034483999999999"/>
    <n v="0.50101399999999996"/>
    <s v="7"/>
    <s v="scale_mpi_thin_job_13936.out "/>
    <s v="scale_mpi_thin_thin007_2023-06-25_18-33-36.csv "/>
    <s v="e1 20000 100 100000 1 35"/>
    <e v="#N/A"/>
    <e v="#N/A"/>
    <e v="#N/A"/>
    <e v="#N/A"/>
    <x v="1"/>
  </r>
  <r>
    <x v="0"/>
    <x v="3"/>
    <n v="100"/>
    <x v="0"/>
    <x v="50"/>
    <n v="1"/>
    <n v="47.190606000000002"/>
    <n v="6.8723190000000001"/>
    <n v="17.788466"/>
    <n v="0.53904399999999997"/>
    <s v="7"/>
    <s v="scale_mpi_thin_job_13936.out "/>
    <s v="scale_mpi_thin_thin007_2023-06-25_18-33-36.csv "/>
    <s v="e1 20000 100 100000 1 34"/>
    <e v="#N/A"/>
    <e v="#N/A"/>
    <e v="#N/A"/>
    <e v="#N/A"/>
    <x v="1"/>
  </r>
  <r>
    <x v="0"/>
    <x v="3"/>
    <n v="100"/>
    <x v="0"/>
    <x v="51"/>
    <n v="1"/>
    <n v="53.531416"/>
    <n v="12.269413999999999"/>
    <n v="18.26662"/>
    <n v="0.57083200000000001"/>
    <s v="7"/>
    <s v="scale_mpi_thin_job_13936.out "/>
    <s v="scale_mpi_thin_thin007_2023-06-25_18-33-36.csv "/>
    <s v="e1 20000 100 100000 1 33"/>
    <e v="#N/A"/>
    <e v="#N/A"/>
    <e v="#N/A"/>
    <e v="#N/A"/>
    <x v="1"/>
  </r>
  <r>
    <x v="0"/>
    <x v="3"/>
    <n v="100"/>
    <x v="0"/>
    <x v="52"/>
    <n v="1"/>
    <n v="53.056378000000002"/>
    <n v="10.175604999999999"/>
    <n v="17.197485"/>
    <n v="0.55475799999999997"/>
    <s v="7"/>
    <s v="scale_mpi_thin_job_13936.out "/>
    <s v="scale_mpi_thin_thin007_2023-06-25_18-33-36.csv "/>
    <s v="e1 20000 100 100000 1 32"/>
    <e v="#N/A"/>
    <e v="#N/A"/>
    <e v="#N/A"/>
    <e v="#N/A"/>
    <x v="1"/>
  </r>
  <r>
    <x v="0"/>
    <x v="3"/>
    <n v="100"/>
    <x v="0"/>
    <x v="53"/>
    <n v="1"/>
    <n v="51.314138"/>
    <n v="7.1234380000000002"/>
    <n v="17.091497"/>
    <n v="0.56971700000000003"/>
    <s v="7"/>
    <s v="scale_mpi_thin_job_13936.out "/>
    <s v="scale_mpi_thin_thin007_2023-06-25_18-33-36.csv "/>
    <s v="e1 20000 100 100000 1 31"/>
    <e v="#N/A"/>
    <e v="#N/A"/>
    <e v="#N/A"/>
    <e v="#N/A"/>
    <x v="1"/>
  </r>
  <r>
    <x v="0"/>
    <x v="3"/>
    <n v="100"/>
    <x v="0"/>
    <x v="54"/>
    <n v="1"/>
    <n v="54.396935999999997"/>
    <n v="9.2644330000000004"/>
    <n v="13.282424000000001"/>
    <n v="0.45801500000000001"/>
    <s v="7"/>
    <s v="scale_mpi_thin_job_13936.out "/>
    <s v="scale_mpi_thin_thin007_2023-06-25_18-33-36.csv "/>
    <s v="e1 20000 100 100000 1 30"/>
    <e v="#N/A"/>
    <e v="#N/A"/>
    <e v="#N/A"/>
    <e v="#N/A"/>
    <x v="1"/>
  </r>
  <r>
    <x v="0"/>
    <x v="3"/>
    <n v="100"/>
    <x v="0"/>
    <x v="55"/>
    <n v="1"/>
    <n v="52.846193"/>
    <n v="5.6576190000000004"/>
    <n v="15.608549"/>
    <n v="0.55744800000000005"/>
    <s v="7"/>
    <s v="scale_mpi_thin_job_13936.out "/>
    <s v="scale_mpi_thin_thin007_2023-06-25_18-33-36.csv "/>
    <s v="e1 20000 100 100000 1 29"/>
    <e v="#N/A"/>
    <e v="#N/A"/>
    <e v="#N/A"/>
    <e v="#N/A"/>
    <x v="1"/>
  </r>
  <r>
    <x v="0"/>
    <x v="3"/>
    <n v="100"/>
    <x v="0"/>
    <x v="56"/>
    <n v="1"/>
    <n v="55.251359000000001"/>
    <n v="6.3822809999999999"/>
    <n v="23.209727999999998"/>
    <n v="0.85962000000000005"/>
    <s v="7"/>
    <s v="scale_mpi_thin_job_13936.out "/>
    <s v="scale_mpi_thin_thin007_2023-06-25_18-33-36.csv "/>
    <s v="e1 20000 100 100000 1 28"/>
    <e v="#N/A"/>
    <e v="#N/A"/>
    <e v="#N/A"/>
    <e v="#N/A"/>
    <x v="1"/>
  </r>
  <r>
    <x v="0"/>
    <x v="3"/>
    <n v="100"/>
    <x v="0"/>
    <x v="57"/>
    <n v="1"/>
    <n v="54.172196"/>
    <n v="4.1017659999999996"/>
    <n v="16.235282999999999"/>
    <n v="0.62443400000000004"/>
    <s v="7"/>
    <s v="scale_mpi_thin_job_13936.out "/>
    <s v="scale_mpi_thin_thin007_2023-06-25_18-33-36.csv "/>
    <s v="e1 20000 100 100000 1 27"/>
    <e v="#N/A"/>
    <e v="#N/A"/>
    <e v="#N/A"/>
    <e v="#N/A"/>
    <x v="1"/>
  </r>
  <r>
    <x v="0"/>
    <x v="3"/>
    <n v="100"/>
    <x v="0"/>
    <x v="58"/>
    <n v="1"/>
    <n v="55.512132000000001"/>
    <n v="3.0154100000000001"/>
    <n v="15.002834"/>
    <n v="0.60011300000000001"/>
    <s v="7"/>
    <s v="scale_mpi_thin_job_13936.out "/>
    <s v="scale_mpi_thin_thin007_2023-06-25_18-33-36.csv "/>
    <s v="e1 20000 100 100000 1 26"/>
    <e v="#N/A"/>
    <e v="#N/A"/>
    <e v="#N/A"/>
    <e v="#N/A"/>
    <x v="1"/>
  </r>
  <r>
    <x v="0"/>
    <x v="3"/>
    <n v="100"/>
    <x v="0"/>
    <x v="59"/>
    <n v="1"/>
    <n v="57.211500000000001"/>
    <n v="2.3764789999999998"/>
    <n v="13.6282"/>
    <n v="0.56784199999999996"/>
    <s v="7"/>
    <s v="scale_mpi_thin_job_13936.out "/>
    <s v="scale_mpi_thin_thin007_2023-06-25_18-33-36.csv "/>
    <s v="e1 20000 100 100000 1 25"/>
    <e v="#N/A"/>
    <e v="#N/A"/>
    <e v="#N/A"/>
    <e v="#N/A"/>
    <x v="1"/>
  </r>
  <r>
    <x v="0"/>
    <x v="3"/>
    <n v="100"/>
    <x v="0"/>
    <x v="60"/>
    <n v="1"/>
    <n v="57.170473000000001"/>
    <n v="1.054459"/>
    <n v="12.348117"/>
    <n v="0.53687499999999999"/>
    <s v="7"/>
    <s v="scale_mpi_thin_job_13936.out "/>
    <s v="scale_mpi_thin_thin007_2023-06-25_18-33-36.csv "/>
    <s v="e1 20000 100 100000 1 24"/>
    <e v="#N/A"/>
    <e v="#N/A"/>
    <e v="#N/A"/>
    <e v="#N/A"/>
    <x v="1"/>
  </r>
  <r>
    <x v="0"/>
    <x v="3"/>
    <n v="100"/>
    <x v="0"/>
    <x v="61"/>
    <n v="1"/>
    <n v="59.991239999999998"/>
    <n v="1.0110730000000001"/>
    <n v="10.828161"/>
    <n v="0.49218899999999999"/>
    <s v="7"/>
    <s v="scale_mpi_thin_job_13936.out "/>
    <s v="scale_mpi_thin_thin007_2023-06-25_18-33-36.csv "/>
    <s v="e1 20000 100 100000 1 23"/>
    <e v="#N/A"/>
    <e v="#N/A"/>
    <e v="#N/A"/>
    <e v="#N/A"/>
    <x v="1"/>
  </r>
  <r>
    <x v="0"/>
    <x v="3"/>
    <n v="100"/>
    <x v="0"/>
    <x v="62"/>
    <n v="1"/>
    <n v="62.592750000000002"/>
    <n v="1.0860099999999999"/>
    <n v="11.906158"/>
    <n v="0.56696000000000002"/>
    <s v="7"/>
    <s v="scale_mpi_thin_job_13936.out "/>
    <s v="scale_mpi_thin_thin007_2023-06-25_18-33-36.csv "/>
    <s v="e1 20000 100 100000 1 22"/>
    <e v="#N/A"/>
    <e v="#N/A"/>
    <e v="#N/A"/>
    <e v="#N/A"/>
    <x v="1"/>
  </r>
  <r>
    <x v="0"/>
    <x v="3"/>
    <n v="100"/>
    <x v="0"/>
    <x v="63"/>
    <n v="1"/>
    <n v="65.350686999999994"/>
    <n v="1.044635"/>
    <n v="10.521470000000001"/>
    <n v="0.52607400000000004"/>
    <s v="7"/>
    <s v="scale_mpi_thin_job_13936.out "/>
    <s v="scale_mpi_thin_thin007_2023-06-25_18-33-36.csv "/>
    <s v="e1 20000 100 100000 1 21"/>
    <e v="#N/A"/>
    <e v="#N/A"/>
    <e v="#N/A"/>
    <e v="#N/A"/>
    <x v="1"/>
  </r>
  <r>
    <x v="0"/>
    <x v="3"/>
    <n v="100"/>
    <x v="0"/>
    <x v="64"/>
    <n v="1"/>
    <n v="68.558449999999993"/>
    <n v="1.141907"/>
    <n v="11.873571999999999"/>
    <n v="0.62492499999999995"/>
    <s v="7"/>
    <s v="scale_mpi_thin_job_13936.out "/>
    <s v="scale_mpi_thin_thin007_2023-06-25_18-33-36.csv "/>
    <s v="e1 20000 100 100000 1 20"/>
    <e v="#N/A"/>
    <e v="#N/A"/>
    <e v="#N/A"/>
    <e v="#N/A"/>
    <x v="1"/>
  </r>
  <r>
    <x v="0"/>
    <x v="3"/>
    <n v="100"/>
    <x v="0"/>
    <x v="65"/>
    <n v="1"/>
    <n v="71.909533999999994"/>
    <n v="1.017353"/>
    <n v="8.9751390000000004"/>
    <n v="0.49861899999999998"/>
    <s v="7"/>
    <s v="scale_mpi_thin_job_13936.out "/>
    <s v="scale_mpi_thin_thin007_2023-06-25_18-33-36.csv "/>
    <s v="e1 20000 100 100000 1 19"/>
    <e v="#N/A"/>
    <e v="#N/A"/>
    <e v="#N/A"/>
    <e v="#N/A"/>
    <x v="1"/>
  </r>
  <r>
    <x v="0"/>
    <x v="3"/>
    <n v="100"/>
    <x v="0"/>
    <x v="66"/>
    <n v="1"/>
    <n v="76.032363000000004"/>
    <n v="1.3335189999999999"/>
    <n v="12.917068"/>
    <n v="0.75982799999999995"/>
    <s v="7"/>
    <s v="scale_mpi_thin_job_13936.out "/>
    <s v="scale_mpi_thin_thin007_2023-06-25_18-33-36.csv "/>
    <s v="e1 20000 100 100000 1 18"/>
    <e v="#N/A"/>
    <e v="#N/A"/>
    <e v="#N/A"/>
    <e v="#N/A"/>
    <x v="1"/>
  </r>
  <r>
    <x v="0"/>
    <x v="3"/>
    <n v="100"/>
    <x v="0"/>
    <x v="67"/>
    <n v="1"/>
    <n v="80.067938999999996"/>
    <n v="1.0080469999999999"/>
    <n v="7.8774059999999997"/>
    <n v="0.492338"/>
    <s v="7"/>
    <s v="scale_mpi_thin_job_13936.out "/>
    <s v="scale_mpi_thin_thin007_2023-06-25_18-33-36.csv "/>
    <s v="e1 20000 100 100000 1 17"/>
    <e v="#N/A"/>
    <e v="#N/A"/>
    <e v="#N/A"/>
    <e v="#N/A"/>
    <x v="1"/>
  </r>
  <r>
    <x v="0"/>
    <x v="3"/>
    <n v="100"/>
    <x v="0"/>
    <x v="68"/>
    <n v="1"/>
    <n v="84.987984999999995"/>
    <n v="1.0426949999999999"/>
    <n v="7.8135019999999997"/>
    <n v="0.52090000000000003"/>
    <s v="7"/>
    <s v="scale_mpi_thin_job_13936.out "/>
    <s v="scale_mpi_thin_thin007_2023-06-25_18-33-36.csv "/>
    <s v="e1 20000 100 100000 1 16"/>
    <e v="#N/A"/>
    <e v="#N/A"/>
    <e v="#N/A"/>
    <e v="#N/A"/>
    <x v="1"/>
  </r>
  <r>
    <x v="0"/>
    <x v="3"/>
    <n v="100"/>
    <x v="0"/>
    <x v="69"/>
    <n v="1"/>
    <n v="90.389279000000002"/>
    <n v="1.0195540000000001"/>
    <n v="7.1423300000000003"/>
    <n v="0.51016600000000001"/>
    <s v="7"/>
    <s v="scale_mpi_thin_job_13936.out "/>
    <s v="scale_mpi_thin_thin007_2023-06-25_18-33-36.csv "/>
    <s v="e1 20000 100 100000 1 15"/>
    <e v="#N/A"/>
    <e v="#N/A"/>
    <e v="#N/A"/>
    <e v="#N/A"/>
    <x v="1"/>
  </r>
  <r>
    <x v="0"/>
    <x v="3"/>
    <n v="100"/>
    <x v="0"/>
    <x v="70"/>
    <n v="1"/>
    <n v="96.766696999999994"/>
    <n v="1.1476"/>
    <n v="8.2118850000000005"/>
    <n v="0.63168299999999999"/>
    <s v="7"/>
    <s v="scale_mpi_thin_job_13936.out "/>
    <s v="scale_mpi_thin_thin007_2023-06-25_18-33-36.csv "/>
    <s v="e1 20000 100 100000 1 14"/>
    <e v="#N/A"/>
    <e v="#N/A"/>
    <e v="#N/A"/>
    <e v="#N/A"/>
    <x v="1"/>
  </r>
  <r>
    <x v="0"/>
    <x v="3"/>
    <n v="100"/>
    <x v="0"/>
    <x v="71"/>
    <n v="1"/>
    <n v="104.119167"/>
    <n v="1.2264619999999999"/>
    <n v="8.50305"/>
    <n v="0.708588"/>
    <s v="7"/>
    <s v="scale_mpi_thin_job_13936.out "/>
    <s v="scale_mpi_thin_thin007_2023-06-25_18-33-36.csv "/>
    <s v="e1 20000 100 100000 1 13"/>
    <e v="#N/A"/>
    <e v="#N/A"/>
    <e v="#N/A"/>
    <e v="#N/A"/>
    <x v="1"/>
  </r>
  <r>
    <x v="0"/>
    <x v="3"/>
    <n v="100"/>
    <x v="0"/>
    <x v="12"/>
    <n v="1"/>
    <n v="44.065531"/>
    <n v="24.554679"/>
    <n v="41.199803000000003"/>
    <n v="0.58027899999999999"/>
    <s v="7"/>
    <s v="scale_mpi_thin_job_13936.out "/>
    <s v="scale_mpi_thin_thin007_2023-06-25_18-33-36.csv "/>
    <s v="e1 20000 100 100000 1 72"/>
    <e v="#N/A"/>
    <e v="#N/A"/>
    <e v="#N/A"/>
    <e v="#N/A"/>
    <x v="1"/>
  </r>
  <r>
    <x v="0"/>
    <x v="3"/>
    <n v="100"/>
    <x v="0"/>
    <x v="13"/>
    <n v="1"/>
    <n v="53.476410999999999"/>
    <n v="33.571939"/>
    <n v="29.050113"/>
    <n v="0.41500199999999998"/>
    <s v="7"/>
    <s v="scale_mpi_thin_job_13936.out "/>
    <s v="scale_mpi_thin_thin007_2023-06-25_18-33-36.csv "/>
    <s v="e1 20000 100 100000 1 71"/>
    <e v="#N/A"/>
    <e v="#N/A"/>
    <e v="#N/A"/>
    <e v="#N/A"/>
    <x v="1"/>
  </r>
  <r>
    <x v="0"/>
    <x v="3"/>
    <n v="100"/>
    <x v="0"/>
    <x v="14"/>
    <n v="1"/>
    <n v="33.913224"/>
    <n v="13.110537000000001"/>
    <n v="28.096827999999999"/>
    <n v="0.40720000000000001"/>
    <s v="7"/>
    <s v="scale_mpi_thin_job_13936.out "/>
    <s v="scale_mpi_thin_thin007_2023-06-25_18-33-36.csv "/>
    <s v="e1 20000 100 100000 1 70"/>
    <e v="#N/A"/>
    <e v="#N/A"/>
    <e v="#N/A"/>
    <e v="#N/A"/>
    <x v="1"/>
  </r>
  <r>
    <x v="0"/>
    <x v="3"/>
    <n v="100"/>
    <x v="0"/>
    <x v="15"/>
    <n v="1"/>
    <n v="57.668913000000003"/>
    <n v="35.073957"/>
    <n v="66.456036999999995"/>
    <n v="0.97729500000000002"/>
    <s v="7"/>
    <s v="scale_mpi_thin_job_13936.out "/>
    <s v="scale_mpi_thin_thin007_2023-06-25_18-33-36.csv "/>
    <s v="e1 20000 100 100000 1 69"/>
    <e v="#N/A"/>
    <e v="#N/A"/>
    <e v="#N/A"/>
    <e v="#N/A"/>
    <x v="1"/>
  </r>
  <r>
    <x v="0"/>
    <x v="3"/>
    <n v="100"/>
    <x v="0"/>
    <x v="16"/>
    <n v="1"/>
    <n v="51.212873000000002"/>
    <n v="30.751370999999999"/>
    <n v="36.085402999999999"/>
    <n v="0.53858799999999996"/>
    <s v="7"/>
    <s v="scale_mpi_thin_job_13936.out "/>
    <s v="scale_mpi_thin_thin007_2023-06-25_18-33-36.csv "/>
    <s v="e1 20000 100 100000 1 68"/>
    <e v="#N/A"/>
    <e v="#N/A"/>
    <e v="#N/A"/>
    <e v="#N/A"/>
    <x v="1"/>
  </r>
  <r>
    <x v="0"/>
    <x v="3"/>
    <n v="100"/>
    <x v="0"/>
    <x v="17"/>
    <n v="1"/>
    <n v="55.592365999999998"/>
    <n v="34.725020000000001"/>
    <n v="80.493172000000001"/>
    <n v="1.2195940000000001"/>
    <s v="7"/>
    <s v="scale_mpi_thin_job_13936.out "/>
    <s v="scale_mpi_thin_thin007_2023-06-25_18-33-36.csv "/>
    <s v="e1 20000 100 100000 1 67"/>
    <e v="#N/A"/>
    <e v="#N/A"/>
    <e v="#N/A"/>
    <e v="#N/A"/>
    <x v="1"/>
  </r>
  <r>
    <x v="0"/>
    <x v="3"/>
    <n v="100"/>
    <x v="0"/>
    <x v="18"/>
    <n v="1"/>
    <n v="48.904009000000002"/>
    <n v="27.831823"/>
    <n v="34.734938999999997"/>
    <n v="0.53438399999999997"/>
    <s v="7"/>
    <s v="scale_mpi_thin_job_13936.out "/>
    <s v="scale_mpi_thin_thin007_2023-06-25_18-33-36.csv "/>
    <s v="e1 20000 100 100000 1 66"/>
    <e v="#N/A"/>
    <e v="#N/A"/>
    <e v="#N/A"/>
    <e v="#N/A"/>
    <x v="1"/>
  </r>
  <r>
    <x v="0"/>
    <x v="3"/>
    <n v="100"/>
    <x v="0"/>
    <x v="19"/>
    <n v="1"/>
    <n v="40.454585000000002"/>
    <n v="19.112425000000002"/>
    <n v="35.978999999999999"/>
    <n v="0.56217200000000001"/>
    <s v="7"/>
    <s v="scale_mpi_thin_job_13936.out "/>
    <s v="scale_mpi_thin_thin007_2023-06-25_18-33-36.csv "/>
    <s v="e1 20000 100 100000 1 65"/>
    <e v="#N/A"/>
    <e v="#N/A"/>
    <e v="#N/A"/>
    <e v="#N/A"/>
    <x v="1"/>
  </r>
  <r>
    <x v="0"/>
    <x v="3"/>
    <n v="100"/>
    <x v="0"/>
    <x v="20"/>
    <n v="1"/>
    <n v="56.670192999999998"/>
    <n v="34.921565999999999"/>
    <n v="88.898561000000001"/>
    <n v="1.4110879999999999"/>
    <s v="7"/>
    <s v="scale_mpi_thin_job_13936.out "/>
    <s v="scale_mpi_thin_thin007_2023-06-25_18-33-36.csv "/>
    <s v="e1 20000 100 100000 1 64"/>
    <e v="#N/A"/>
    <e v="#N/A"/>
    <e v="#N/A"/>
    <e v="#N/A"/>
    <x v="1"/>
  </r>
  <r>
    <x v="0"/>
    <x v="3"/>
    <n v="100"/>
    <x v="0"/>
    <x v="21"/>
    <n v="1"/>
    <n v="55.218778"/>
    <n v="33.119199000000002"/>
    <n v="37.223666999999999"/>
    <n v="0.60038199999999997"/>
    <s v="7"/>
    <s v="scale_mpi_thin_job_13936.out "/>
    <s v="scale_mpi_thin_thin007_2023-06-25_18-33-36.csv "/>
    <s v="e1 20000 100 100000 1 63"/>
    <e v="#N/A"/>
    <e v="#N/A"/>
    <e v="#N/A"/>
    <e v="#N/A"/>
    <x v="1"/>
  </r>
  <r>
    <x v="0"/>
    <x v="3"/>
    <n v="100"/>
    <x v="0"/>
    <x v="22"/>
    <n v="1"/>
    <n v="55.531170000000003"/>
    <n v="33.115552999999998"/>
    <n v="42.396633999999999"/>
    <n v="0.69502699999999995"/>
    <s v="7"/>
    <s v="scale_mpi_thin_job_13936.out "/>
    <s v="scale_mpi_thin_thin007_2023-06-25_18-33-36.csv "/>
    <s v="e1 20000 100 100000 1 62"/>
    <e v="#N/A"/>
    <e v="#N/A"/>
    <e v="#N/A"/>
    <e v="#N/A"/>
    <x v="1"/>
  </r>
  <r>
    <x v="0"/>
    <x v="3"/>
    <n v="100"/>
    <x v="0"/>
    <x v="23"/>
    <n v="1"/>
    <n v="55.756932999999997"/>
    <n v="32.998167000000002"/>
    <n v="31.575043999999998"/>
    <n v="0.52625100000000002"/>
    <s v="7"/>
    <s v="scale_mpi_thin_job_13936.out "/>
    <s v="scale_mpi_thin_thin007_2023-06-25_18-33-36.csv "/>
    <s v="e1 20000 100 100000 1 61"/>
    <e v="#N/A"/>
    <e v="#N/A"/>
    <e v="#N/A"/>
    <e v="#N/A"/>
    <x v="1"/>
  </r>
  <r>
    <x v="0"/>
    <x v="3"/>
    <n v="100"/>
    <x v="0"/>
    <x v="24"/>
    <n v="1"/>
    <n v="56.412303000000001"/>
    <n v="33.247292999999999"/>
    <n v="26.513504999999999"/>
    <n v="0.44938099999999997"/>
    <s v="7"/>
    <s v="scale_mpi_thin_job_13936.out "/>
    <s v="scale_mpi_thin_thin007_2023-06-25_18-33-36.csv "/>
    <s v="e1 20000 100 100000 1 60"/>
    <e v="#N/A"/>
    <e v="#N/A"/>
    <e v="#N/A"/>
    <e v="#N/A"/>
    <x v="1"/>
  </r>
  <r>
    <x v="0"/>
    <x v="3"/>
    <n v="100"/>
    <x v="0"/>
    <x v="25"/>
    <n v="1"/>
    <n v="56.673782000000003"/>
    <n v="32.858987999999997"/>
    <n v="27.035907999999999"/>
    <n v="0.46613599999999999"/>
    <s v="7"/>
    <s v="scale_mpi_thin_job_13936.out "/>
    <s v="scale_mpi_thin_thin007_2023-06-25_18-33-36.csv "/>
    <s v="e1 20000 100 100000 1 59"/>
    <e v="#N/A"/>
    <e v="#N/A"/>
    <e v="#N/A"/>
    <e v="#N/A"/>
    <x v="1"/>
  </r>
  <r>
    <x v="0"/>
    <x v="3"/>
    <n v="100"/>
    <x v="0"/>
    <x v="26"/>
    <n v="1"/>
    <n v="56.783605999999999"/>
    <n v="32.533498999999999"/>
    <n v="27.287165000000002"/>
    <n v="0.47872199999999998"/>
    <s v="7"/>
    <s v="scale_mpi_thin_job_13936.out "/>
    <s v="scale_mpi_thin_thin007_2023-06-25_18-33-36.csv "/>
    <s v="e1 20000 100 100000 1 58"/>
    <e v="#N/A"/>
    <e v="#N/A"/>
    <e v="#N/A"/>
    <e v="#N/A"/>
    <x v="1"/>
  </r>
  <r>
    <x v="0"/>
    <x v="3"/>
    <n v="100"/>
    <x v="0"/>
    <x v="27"/>
    <n v="1"/>
    <n v="48.917890999999997"/>
    <n v="24.551774000000002"/>
    <n v="26.771688000000001"/>
    <n v="0.47806599999999999"/>
    <s v="7"/>
    <s v="scale_mpi_thin_job_13936.out "/>
    <s v="scale_mpi_thin_thin007_2023-06-25_18-33-36.csv "/>
    <s v="e1 20000 100 100000 1 57"/>
    <e v="#N/A"/>
    <e v="#N/A"/>
    <e v="#N/A"/>
    <e v="#N/A"/>
    <x v="1"/>
  </r>
  <r>
    <x v="0"/>
    <x v="3"/>
    <n v="100"/>
    <x v="0"/>
    <x v="28"/>
    <n v="1"/>
    <n v="51.386021"/>
    <n v="26.319331999999999"/>
    <n v="40.838845999999997"/>
    <n v="0.74252399999999996"/>
    <s v="7"/>
    <s v="scale_mpi_thin_job_13936.out "/>
    <s v="scale_mpi_thin_thin007_2023-06-25_18-33-36.csv "/>
    <s v="e1 20000 100 100000 1 56"/>
    <e v="#N/A"/>
    <e v="#N/A"/>
    <e v="#N/A"/>
    <e v="#N/A"/>
    <x v="1"/>
  </r>
  <r>
    <x v="0"/>
    <x v="3"/>
    <n v="100"/>
    <x v="0"/>
    <x v="29"/>
    <n v="1"/>
    <n v="50.980249000000001"/>
    <n v="25.506715"/>
    <n v="44.308193000000003"/>
    <n v="0.82052199999999997"/>
    <s v="7"/>
    <s v="scale_mpi_thin_job_13936.out "/>
    <s v="scale_mpi_thin_thin007_2023-06-25_18-33-36.csv "/>
    <s v="e1 20000 100 100000 1 55"/>
    <e v="#N/A"/>
    <e v="#N/A"/>
    <e v="#N/A"/>
    <e v="#N/A"/>
    <x v="1"/>
  </r>
  <r>
    <x v="0"/>
    <x v="3"/>
    <n v="100"/>
    <x v="0"/>
    <x v="30"/>
    <n v="1"/>
    <n v="42.551895000000002"/>
    <n v="16.830503"/>
    <n v="24.861346999999999"/>
    <n v="0.469082"/>
    <s v="7"/>
    <s v="scale_mpi_thin_job_13936.out "/>
    <s v="scale_mpi_thin_thin007_2023-06-25_18-33-36.csv "/>
    <s v="e1 20000 100 100000 1 54"/>
    <e v="#N/A"/>
    <e v="#N/A"/>
    <e v="#N/A"/>
    <e v="#N/A"/>
    <x v="1"/>
  </r>
  <r>
    <x v="0"/>
    <x v="3"/>
    <n v="100"/>
    <x v="0"/>
    <x v="31"/>
    <n v="1"/>
    <n v="47.283481999999999"/>
    <n v="20.933883999999999"/>
    <n v="21.553125000000001"/>
    <n v="0.41448299999999999"/>
    <s v="7"/>
    <s v="scale_mpi_thin_job_13936.out "/>
    <s v="scale_mpi_thin_thin007_2023-06-25_18-33-36.csv "/>
    <s v="e1 20000 100 100000 1 53"/>
    <e v="#N/A"/>
    <e v="#N/A"/>
    <e v="#N/A"/>
    <e v="#N/A"/>
    <x v="1"/>
  </r>
  <r>
    <x v="0"/>
    <x v="3"/>
    <n v="100"/>
    <x v="0"/>
    <x v="32"/>
    <n v="1"/>
    <n v="48.022078999999998"/>
    <n v="21.053750000000001"/>
    <n v="19.420024999999999"/>
    <n v="0.38078499999999998"/>
    <s v="7"/>
    <s v="scale_mpi_thin_job_13936.out "/>
    <s v="scale_mpi_thin_thin007_2023-06-25_18-33-36.csv "/>
    <s v="e1 20000 100 100000 1 52"/>
    <e v="#N/A"/>
    <e v="#N/A"/>
    <e v="#N/A"/>
    <e v="#N/A"/>
    <x v="1"/>
  </r>
  <r>
    <x v="0"/>
    <x v="3"/>
    <n v="100"/>
    <x v="0"/>
    <x v="33"/>
    <n v="1"/>
    <n v="47.842759999999998"/>
    <n v="20.550872999999999"/>
    <n v="23.554753999999999"/>
    <n v="0.47109499999999999"/>
    <s v="7"/>
    <s v="scale_mpi_thin_job_13936.out "/>
    <s v="scale_mpi_thin_thin007_2023-06-25_18-33-36.csv "/>
    <s v="e1 20000 100 100000 1 51"/>
    <e v="#N/A"/>
    <e v="#N/A"/>
    <e v="#N/A"/>
    <e v="#N/A"/>
    <x v="1"/>
  </r>
  <r>
    <x v="0"/>
    <x v="3"/>
    <n v="100"/>
    <x v="0"/>
    <x v="34"/>
    <n v="1"/>
    <n v="44.404671999999998"/>
    <n v="16.5672"/>
    <n v="26.856134000000001"/>
    <n v="0.54808400000000002"/>
    <s v="7"/>
    <s v="scale_mpi_thin_job_13936.out "/>
    <s v="scale_mpi_thin_thin007_2023-06-25_18-33-36.csv "/>
    <s v="e1 20000 100 100000 1 50"/>
    <e v="#N/A"/>
    <e v="#N/A"/>
    <e v="#N/A"/>
    <e v="#N/A"/>
    <x v="1"/>
  </r>
  <r>
    <x v="0"/>
    <x v="3"/>
    <n v="100"/>
    <x v="0"/>
    <x v="35"/>
    <n v="1"/>
    <n v="49.282187"/>
    <n v="20.818438"/>
    <n v="18.191002999999998"/>
    <n v="0.37897900000000001"/>
    <s v="7"/>
    <s v="scale_mpi_thin_job_13936.out "/>
    <s v="scale_mpi_thin_thin007_2023-06-25_18-33-36.csv "/>
    <s v="e1 20000 100 100000 1 49"/>
    <e v="#N/A"/>
    <e v="#N/A"/>
    <e v="#N/A"/>
    <e v="#N/A"/>
    <x v="1"/>
  </r>
  <r>
    <x v="0"/>
    <x v="3"/>
    <n v="100"/>
    <x v="0"/>
    <x v="36"/>
    <n v="1"/>
    <n v="51.348171999999998"/>
    <n v="22.245186"/>
    <n v="21.177712"/>
    <n v="0.45058999999999999"/>
    <s v="7"/>
    <s v="scale_mpi_thin_job_13936.out "/>
    <s v="scale_mpi_thin_thin007_2023-06-25_18-33-36.csv "/>
    <s v="e1 20000 100 100000 1 48"/>
    <e v="#N/A"/>
    <e v="#N/A"/>
    <e v="#N/A"/>
    <e v="#N/A"/>
    <x v="1"/>
  </r>
  <r>
    <x v="0"/>
    <x v="3"/>
    <n v="100"/>
    <x v="0"/>
    <x v="37"/>
    <n v="1"/>
    <n v="61.17633"/>
    <n v="31.490331999999999"/>
    <n v="19.949919999999999"/>
    <n v="0.43369400000000002"/>
    <s v="7"/>
    <s v="scale_mpi_thin_job_13936.out "/>
    <s v="scale_mpi_thin_thin007_2023-06-25_18-33-36.csv "/>
    <s v="e1 20000 100 100000 1 47"/>
    <e v="#N/A"/>
    <e v="#N/A"/>
    <e v="#N/A"/>
    <e v="#N/A"/>
    <x v="1"/>
  </r>
  <r>
    <x v="0"/>
    <x v="3"/>
    <n v="100"/>
    <x v="0"/>
    <x v="38"/>
    <n v="1"/>
    <n v="53.873922999999998"/>
    <n v="24.086542999999999"/>
    <n v="20.317864"/>
    <n v="0.45150800000000002"/>
    <s v="7"/>
    <s v="scale_mpi_thin_job_13936.out "/>
    <s v="scale_mpi_thin_thin007_2023-06-25_18-33-36.csv "/>
    <s v="e1 20000 100 100000 1 46"/>
    <e v="#N/A"/>
    <e v="#N/A"/>
    <e v="#N/A"/>
    <e v="#N/A"/>
    <x v="1"/>
  </r>
  <r>
    <x v="0"/>
    <x v="3"/>
    <n v="100"/>
    <x v="0"/>
    <x v="39"/>
    <n v="1"/>
    <n v="62.458573000000001"/>
    <n v="31.874994000000001"/>
    <n v="15.975773999999999"/>
    <n v="0.36308600000000002"/>
    <s v="7"/>
    <s v="scale_mpi_thin_job_13936.out "/>
    <s v="scale_mpi_thin_thin007_2023-06-25_18-33-36.csv "/>
    <s v="e1 20000 100 100000 1 45"/>
    <e v="#N/A"/>
    <e v="#N/A"/>
    <e v="#N/A"/>
    <e v="#N/A"/>
    <x v="1"/>
  </r>
  <r>
    <x v="0"/>
    <x v="3"/>
    <n v="100"/>
    <x v="0"/>
    <x v="40"/>
    <n v="1"/>
    <n v="57.046979"/>
    <n v="25.585353999999999"/>
    <n v="15.517322"/>
    <n v="0.36086800000000002"/>
    <s v="7"/>
    <s v="scale_mpi_thin_job_13936.out "/>
    <s v="scale_mpi_thin_thin007_2023-06-25_18-33-36.csv "/>
    <s v="e1 20000 100 100000 1 44"/>
    <e v="#N/A"/>
    <e v="#N/A"/>
    <e v="#N/A"/>
    <e v="#N/A"/>
    <x v="1"/>
  </r>
  <r>
    <x v="0"/>
    <x v="3"/>
    <n v="100"/>
    <x v="0"/>
    <x v="41"/>
    <n v="1"/>
    <n v="54.723500999999999"/>
    <n v="22.468057999999999"/>
    <n v="23.585799999999999"/>
    <n v="0.56156700000000004"/>
    <s v="7"/>
    <s v="scale_mpi_thin_job_13936.out "/>
    <s v="scale_mpi_thin_thin007_2023-06-25_18-33-36.csv "/>
    <s v="e1 20000 100 100000 1 43"/>
    <e v="#N/A"/>
    <e v="#N/A"/>
    <e v="#N/A"/>
    <e v="#N/A"/>
    <x v="1"/>
  </r>
  <r>
    <x v="0"/>
    <x v="3"/>
    <n v="100"/>
    <x v="0"/>
    <x v="42"/>
    <n v="1"/>
    <n v="48.072234999999999"/>
    <n v="15.180132"/>
    <n v="52.986469999999997"/>
    <n v="1.2923530000000001"/>
    <s v="7"/>
    <s v="scale_mpi_thin_job_13936.out "/>
    <s v="scale_mpi_thin_thin007_2023-06-25_18-33-36.csv "/>
    <s v="e1 20000 100 100000 1 42"/>
    <e v="#N/A"/>
    <e v="#N/A"/>
    <e v="#N/A"/>
    <e v="#N/A"/>
    <x v="1"/>
  </r>
  <r>
    <x v="0"/>
    <x v="3"/>
    <n v="100"/>
    <x v="0"/>
    <x v="43"/>
    <n v="1"/>
    <n v="45.204396000000003"/>
    <n v="11.963393999999999"/>
    <n v="30.395854"/>
    <n v="0.75989600000000002"/>
    <s v="7"/>
    <s v="scale_mpi_thin_job_13936.out "/>
    <s v="scale_mpi_thin_thin007_2023-06-25_18-33-36.csv "/>
    <s v="e1 20000 100 100000 1 41"/>
    <e v="#N/A"/>
    <e v="#N/A"/>
    <e v="#N/A"/>
    <e v="#N/A"/>
    <x v="1"/>
  </r>
  <r>
    <x v="0"/>
    <x v="3"/>
    <n v="100"/>
    <x v="0"/>
    <x v="44"/>
    <n v="1"/>
    <n v="52.092965"/>
    <n v="17.901423999999999"/>
    <n v="18.930779000000001"/>
    <n v="0.48540499999999998"/>
    <s v="7"/>
    <s v="scale_mpi_thin_job_13936.out "/>
    <s v="scale_mpi_thin_thin007_2023-06-25_18-33-36.csv "/>
    <s v="e1 20000 100 100000 1 40"/>
    <e v="#N/A"/>
    <e v="#N/A"/>
    <e v="#N/A"/>
    <e v="#N/A"/>
    <x v="1"/>
  </r>
  <r>
    <x v="0"/>
    <x v="3"/>
    <n v="100"/>
    <x v="0"/>
    <x v="45"/>
    <n v="1"/>
    <n v="53.169144000000003"/>
    <n v="17.818847000000002"/>
    <n v="21.014312"/>
    <n v="0.55300800000000006"/>
    <s v="7"/>
    <s v="scale_mpi_thin_job_13936.out "/>
    <s v="scale_mpi_thin_thin007_2023-06-25_18-33-36.csv "/>
    <s v="e1 20000 100 100000 1 39"/>
    <e v="#N/A"/>
    <e v="#N/A"/>
    <e v="#N/A"/>
    <e v="#N/A"/>
    <x v="1"/>
  </r>
  <r>
    <x v="0"/>
    <x v="3"/>
    <n v="100"/>
    <x v="0"/>
    <x v="46"/>
    <n v="1"/>
    <n v="61.351396999999999"/>
    <n v="25.052038"/>
    <n v="26.513113000000001"/>
    <n v="0.71657099999999996"/>
    <s v="7"/>
    <s v="scale_mpi_thin_job_13936.out "/>
    <s v="scale_mpi_thin_thin007_2023-06-25_18-33-36.csv "/>
    <s v="e1 20000 100 100000 1 38"/>
    <e v="#N/A"/>
    <e v="#N/A"/>
    <e v="#N/A"/>
    <e v="#N/A"/>
    <x v="1"/>
  </r>
  <r>
    <x v="0"/>
    <x v="3"/>
    <n v="100"/>
    <x v="0"/>
    <x v="47"/>
    <n v="1"/>
    <n v="52.304619000000002"/>
    <n v="15.184742"/>
    <n v="29.692542"/>
    <n v="0.824793"/>
    <s v="7"/>
    <s v="scale_mpi_thin_job_13936.out "/>
    <s v="scale_mpi_thin_thin007_2023-06-25_18-33-36.csv "/>
    <s v="e1 20000 100 100000 1 37"/>
    <e v="#N/A"/>
    <e v="#N/A"/>
    <e v="#N/A"/>
    <e v="#N/A"/>
    <x v="1"/>
  </r>
  <r>
    <x v="0"/>
    <x v="3"/>
    <n v="100"/>
    <x v="0"/>
    <x v="48"/>
    <n v="1"/>
    <n v="57.318119000000003"/>
    <n v="19.153281"/>
    <n v="19.668330999999998"/>
    <n v="0.56195200000000001"/>
    <s v="7"/>
    <s v="scale_mpi_thin_job_13936.out "/>
    <s v="scale_mpi_thin_thin007_2023-06-25_18-33-36.csv "/>
    <s v="e1 20000 100 100000 1 36"/>
    <e v="#N/A"/>
    <e v="#N/A"/>
    <e v="#N/A"/>
    <e v="#N/A"/>
    <x v="1"/>
  </r>
  <r>
    <x v="0"/>
    <x v="3"/>
    <n v="100"/>
    <x v="0"/>
    <x v="49"/>
    <n v="1"/>
    <n v="55.018518"/>
    <n v="16.173915999999998"/>
    <n v="20.948229999999999"/>
    <n v="0.616124"/>
    <s v="7"/>
    <s v="scale_mpi_thin_job_13936.out "/>
    <s v="scale_mpi_thin_thin007_2023-06-25_18-33-36.csv "/>
    <s v="e1 20000 100 100000 1 35"/>
    <e v="#N/A"/>
    <e v="#N/A"/>
    <e v="#N/A"/>
    <e v="#N/A"/>
    <x v="1"/>
  </r>
  <r>
    <x v="0"/>
    <x v="3"/>
    <n v="100"/>
    <x v="0"/>
    <x v="50"/>
    <n v="1"/>
    <n v="62.091116"/>
    <n v="21.798921"/>
    <n v="18.290067000000001"/>
    <n v="0.55424399999999996"/>
    <s v="7"/>
    <s v="scale_mpi_thin_job_13936.out "/>
    <s v="scale_mpi_thin_thin007_2023-06-25_18-33-36.csv "/>
    <s v="e1 20000 100 100000 1 34"/>
    <e v="#N/A"/>
    <e v="#N/A"/>
    <e v="#N/A"/>
    <e v="#N/A"/>
    <x v="1"/>
  </r>
  <r>
    <x v="0"/>
    <x v="3"/>
    <n v="100"/>
    <x v="0"/>
    <x v="51"/>
    <n v="1"/>
    <n v="51.938867999999999"/>
    <n v="10.794506999999999"/>
    <n v="16.541157999999999"/>
    <n v="0.51691100000000001"/>
    <s v="7"/>
    <s v="scale_mpi_thin_job_13936.out "/>
    <s v="scale_mpi_thin_thin007_2023-06-25_18-33-36.csv "/>
    <s v="e1 20000 100 100000 1 33"/>
    <e v="#N/A"/>
    <e v="#N/A"/>
    <e v="#N/A"/>
    <e v="#N/A"/>
    <x v="1"/>
  </r>
  <r>
    <x v="0"/>
    <x v="3"/>
    <n v="100"/>
    <x v="0"/>
    <x v="52"/>
    <n v="1"/>
    <n v="50.069284000000003"/>
    <n v="7.6085430000000001"/>
    <n v="16.125204"/>
    <n v="0.52016799999999996"/>
    <s v="7"/>
    <s v="scale_mpi_thin_job_13936.out "/>
    <s v="scale_mpi_thin_thin007_2023-06-25_18-33-36.csv "/>
    <s v="e1 20000 100 100000 1 32"/>
    <e v="#N/A"/>
    <e v="#N/A"/>
    <e v="#N/A"/>
    <e v="#N/A"/>
    <x v="1"/>
  </r>
  <r>
    <x v="0"/>
    <x v="3"/>
    <n v="100"/>
    <x v="0"/>
    <x v="53"/>
    <n v="1"/>
    <n v="53.195900000000002"/>
    <n v="8.9272369999999999"/>
    <n v="17.765872999999999"/>
    <n v="0.59219599999999994"/>
    <s v="7"/>
    <s v="scale_mpi_thin_job_13936.out "/>
    <s v="scale_mpi_thin_thin007_2023-06-25_18-33-36.csv "/>
    <s v="e1 20000 100 100000 1 31"/>
    <e v="#N/A"/>
    <e v="#N/A"/>
    <e v="#N/A"/>
    <e v="#N/A"/>
    <x v="1"/>
  </r>
  <r>
    <x v="0"/>
    <x v="3"/>
    <n v="100"/>
    <x v="0"/>
    <x v="54"/>
    <n v="1"/>
    <n v="52.238180999999997"/>
    <n v="6.5805920000000002"/>
    <n v="18.662735000000001"/>
    <n v="0.64354299999999998"/>
    <s v="7"/>
    <s v="scale_mpi_thin_job_13936.out "/>
    <s v="scale_mpi_thin_thin007_2023-06-25_18-33-36.csv "/>
    <s v="e1 20000 100 100000 1 30"/>
    <e v="#N/A"/>
    <e v="#N/A"/>
    <e v="#N/A"/>
    <e v="#N/A"/>
    <x v="1"/>
  </r>
  <r>
    <x v="0"/>
    <x v="3"/>
    <n v="100"/>
    <x v="0"/>
    <x v="55"/>
    <n v="1"/>
    <n v="53.837752999999999"/>
    <n v="7.1902340000000002"/>
    <n v="19.381471999999999"/>
    <n v="0.692195"/>
    <s v="7"/>
    <s v="scale_mpi_thin_job_13936.out "/>
    <s v="scale_mpi_thin_thin007_2023-06-25_18-33-36.csv "/>
    <s v="e1 20000 100 100000 1 29"/>
    <e v="#N/A"/>
    <e v="#N/A"/>
    <e v="#N/A"/>
    <e v="#N/A"/>
    <x v="1"/>
  </r>
  <r>
    <x v="0"/>
    <x v="3"/>
    <n v="100"/>
    <x v="0"/>
    <x v="56"/>
    <n v="1"/>
    <n v="58.155422999999999"/>
    <n v="9.8430289999999996"/>
    <n v="15.546666"/>
    <n v="0.57580200000000004"/>
    <s v="7"/>
    <s v="scale_mpi_thin_job_13936.out "/>
    <s v="scale_mpi_thin_thin007_2023-06-25_18-33-36.csv "/>
    <s v="e1 20000 100 100000 1 28"/>
    <e v="#N/A"/>
    <e v="#N/A"/>
    <e v="#N/A"/>
    <e v="#N/A"/>
    <x v="1"/>
  </r>
  <r>
    <x v="0"/>
    <x v="3"/>
    <n v="100"/>
    <x v="0"/>
    <x v="57"/>
    <n v="1"/>
    <n v="53.587955000000001"/>
    <n v="3.6068479999999998"/>
    <n v="12.500116999999999"/>
    <n v="0.48077399999999998"/>
    <s v="7"/>
    <s v="scale_mpi_thin_job_13936.out "/>
    <s v="scale_mpi_thin_thin007_2023-06-25_18-33-36.csv "/>
    <s v="e1 20000 100 100000 1 27"/>
    <e v="#N/A"/>
    <e v="#N/A"/>
    <e v="#N/A"/>
    <e v="#N/A"/>
    <x v="1"/>
  </r>
  <r>
    <x v="0"/>
    <x v="3"/>
    <n v="100"/>
    <x v="0"/>
    <x v="58"/>
    <n v="1"/>
    <n v="56.851035000000003"/>
    <n v="4.24024"/>
    <n v="18.462052"/>
    <n v="0.73848199999999997"/>
    <s v="7"/>
    <s v="scale_mpi_thin_job_13936.out "/>
    <s v="scale_mpi_thin_thin007_2023-06-25_18-33-36.csv "/>
    <s v="e1 20000 100 100000 1 26"/>
    <e v="#N/A"/>
    <e v="#N/A"/>
    <e v="#N/A"/>
    <e v="#N/A"/>
    <x v="1"/>
  </r>
  <r>
    <x v="0"/>
    <x v="3"/>
    <n v="100"/>
    <x v="0"/>
    <x v="59"/>
    <n v="1"/>
    <n v="57.639868999999997"/>
    <n v="3.02345"/>
    <n v="29.002354"/>
    <n v="1.208431"/>
    <s v="7"/>
    <s v="scale_mpi_thin_job_13936.out "/>
    <s v="scale_mpi_thin_thin007_2023-06-25_18-33-36.csv "/>
    <s v="e1 20000 100 100000 1 25"/>
    <e v="#N/A"/>
    <e v="#N/A"/>
    <e v="#N/A"/>
    <e v="#N/A"/>
    <x v="1"/>
  </r>
  <r>
    <x v="0"/>
    <x v="3"/>
    <n v="100"/>
    <x v="0"/>
    <x v="60"/>
    <n v="1"/>
    <n v="57.070023999999997"/>
    <n v="1.0372939999999999"/>
    <n v="11.608292"/>
    <n v="0.50470800000000005"/>
    <s v="7"/>
    <s v="scale_mpi_thin_job_13936.out "/>
    <s v="scale_mpi_thin_thin007_2023-06-25_18-33-36.csv "/>
    <s v="e1 20000 100 100000 1 24"/>
    <e v="#N/A"/>
    <e v="#N/A"/>
    <e v="#N/A"/>
    <e v="#N/A"/>
    <x v="1"/>
  </r>
  <r>
    <x v="0"/>
    <x v="3"/>
    <n v="100"/>
    <x v="0"/>
    <x v="61"/>
    <n v="1"/>
    <n v="59.874254000000001"/>
    <n v="1.1667829999999999"/>
    <n v="14.075051"/>
    <n v="0.63977499999999998"/>
    <s v="7"/>
    <s v="scale_mpi_thin_job_13936.out "/>
    <s v="scale_mpi_thin_thin007_2023-06-25_18-33-36.csv "/>
    <s v="e1 20000 100 100000 1 23"/>
    <e v="#N/A"/>
    <e v="#N/A"/>
    <e v="#N/A"/>
    <e v="#N/A"/>
    <x v="1"/>
  </r>
  <r>
    <x v="0"/>
    <x v="3"/>
    <n v="100"/>
    <x v="0"/>
    <x v="62"/>
    <n v="1"/>
    <n v="62.696005"/>
    <n v="1.079137"/>
    <n v="11.247037000000001"/>
    <n v="0.53557299999999997"/>
    <s v="7"/>
    <s v="scale_mpi_thin_job_13936.out "/>
    <s v="scale_mpi_thin_thin007_2023-06-25_18-33-36.csv "/>
    <s v="e1 20000 100 100000 1 22"/>
    <e v="#N/A"/>
    <e v="#N/A"/>
    <e v="#N/A"/>
    <e v="#N/A"/>
    <x v="1"/>
  </r>
  <r>
    <x v="0"/>
    <x v="3"/>
    <n v="100"/>
    <x v="0"/>
    <x v="63"/>
    <n v="1"/>
    <n v="65.389972"/>
    <n v="1.0327679999999999"/>
    <n v="10.436306999999999"/>
    <n v="0.52181500000000003"/>
    <s v="7"/>
    <s v="scale_mpi_thin_job_13936.out "/>
    <s v="scale_mpi_thin_thin007_2023-06-25_18-33-36.csv "/>
    <s v="e1 20000 100 100000 1 21"/>
    <e v="#N/A"/>
    <e v="#N/A"/>
    <e v="#N/A"/>
    <e v="#N/A"/>
    <x v="1"/>
  </r>
  <r>
    <x v="0"/>
    <x v="3"/>
    <n v="100"/>
    <x v="0"/>
    <x v="64"/>
    <n v="1"/>
    <n v="68.507015999999993"/>
    <n v="1.1165529999999999"/>
    <n v="11.39899"/>
    <n v="0.59994700000000001"/>
    <s v="7"/>
    <s v="scale_mpi_thin_job_13936.out "/>
    <s v="scale_mpi_thin_thin007_2023-06-25_18-33-36.csv "/>
    <s v="e1 20000 100 100000 1 20"/>
    <e v="#N/A"/>
    <e v="#N/A"/>
    <e v="#N/A"/>
    <e v="#N/A"/>
    <x v="1"/>
  </r>
  <r>
    <x v="0"/>
    <x v="3"/>
    <n v="100"/>
    <x v="0"/>
    <x v="65"/>
    <n v="1"/>
    <n v="72.023240000000001"/>
    <n v="1.0396460000000001"/>
    <n v="9.3307559999999992"/>
    <n v="0.51837500000000003"/>
    <s v="7"/>
    <s v="scale_mpi_thin_job_13936.out "/>
    <s v="scale_mpi_thin_thin007_2023-06-25_18-33-36.csv "/>
    <s v="e1 20000 100 100000 1 19"/>
    <e v="#N/A"/>
    <e v="#N/A"/>
    <e v="#N/A"/>
    <e v="#N/A"/>
    <x v="1"/>
  </r>
  <r>
    <x v="0"/>
    <x v="3"/>
    <n v="100"/>
    <x v="0"/>
    <x v="66"/>
    <n v="1"/>
    <n v="75.909878000000006"/>
    <n v="1.1937690000000001"/>
    <n v="11.661777000000001"/>
    <n v="0.68598700000000001"/>
    <s v="7"/>
    <s v="scale_mpi_thin_job_13936.out "/>
    <s v="scale_mpi_thin_thin007_2023-06-25_18-33-36.csv "/>
    <s v="e1 20000 100 100000 1 18"/>
    <e v="#N/A"/>
    <e v="#N/A"/>
    <e v="#N/A"/>
    <e v="#N/A"/>
    <x v="1"/>
  </r>
  <r>
    <x v="0"/>
    <x v="3"/>
    <n v="100"/>
    <x v="0"/>
    <x v="67"/>
    <n v="1"/>
    <n v="80.064555999999996"/>
    <n v="1.0526260000000001"/>
    <n v="8.4262350000000001"/>
    <n v="0.52664"/>
    <s v="7"/>
    <s v="scale_mpi_thin_job_13936.out "/>
    <s v="scale_mpi_thin_thin007_2023-06-25_18-33-36.csv "/>
    <s v="e1 20000 100 100000 1 17"/>
    <e v="#N/A"/>
    <e v="#N/A"/>
    <e v="#N/A"/>
    <e v="#N/A"/>
    <x v="1"/>
  </r>
  <r>
    <x v="0"/>
    <x v="3"/>
    <n v="100"/>
    <x v="0"/>
    <x v="68"/>
    <n v="1"/>
    <n v="84.911456999999999"/>
    <n v="1.0010559999999999"/>
    <n v="7.2726059999999997"/>
    <n v="0.48483999999999999"/>
    <s v="7"/>
    <s v="scale_mpi_thin_job_13936.out "/>
    <s v="scale_mpi_thin_thin007_2023-06-25_18-33-36.csv "/>
    <s v="e1 20000 100 100000 1 16"/>
    <e v="#N/A"/>
    <e v="#N/A"/>
    <e v="#N/A"/>
    <e v="#N/A"/>
    <x v="1"/>
  </r>
  <r>
    <x v="0"/>
    <x v="3"/>
    <n v="100"/>
    <x v="0"/>
    <x v="69"/>
    <n v="1"/>
    <n v="90.270329000000004"/>
    <n v="0.95894599999999997"/>
    <n v="6.2449479999999999"/>
    <n v="0.44606800000000002"/>
    <s v="7"/>
    <s v="scale_mpi_thin_job_13936.out "/>
    <s v="scale_mpi_thin_thin007_2023-06-25_18-33-36.csv "/>
    <s v="e1 20000 100 100000 1 15"/>
    <e v="#N/A"/>
    <e v="#N/A"/>
    <e v="#N/A"/>
    <e v="#N/A"/>
    <x v="1"/>
  </r>
  <r>
    <x v="0"/>
    <x v="3"/>
    <n v="100"/>
    <x v="0"/>
    <x v="70"/>
    <n v="1"/>
    <n v="96.547414000000003"/>
    <n v="0.98491700000000004"/>
    <n v="6.2568630000000001"/>
    <n v="0.48129699999999997"/>
    <s v="7"/>
    <s v="scale_mpi_thin_job_13936.out "/>
    <s v="scale_mpi_thin_thin007_2023-06-25_18-33-36.csv "/>
    <s v="e1 20000 100 100000 1 14"/>
    <e v="#N/A"/>
    <e v="#N/A"/>
    <e v="#N/A"/>
    <e v="#N/A"/>
    <x v="1"/>
  </r>
  <r>
    <x v="0"/>
    <x v="3"/>
    <n v="100"/>
    <x v="0"/>
    <x v="71"/>
    <n v="1"/>
    <n v="103.856917"/>
    <n v="1.060187"/>
    <n v="6.3046499999999996"/>
    <n v="0.52538700000000005"/>
    <s v="7"/>
    <s v="scale_mpi_thin_job_13936.out "/>
    <s v="scale_mpi_thin_thin007_2023-06-25_18-33-36.csv "/>
    <s v="e1 20000 100 100000 1 13"/>
    <e v="#N/A"/>
    <e v="#N/A"/>
    <e v="#N/A"/>
    <e v="#N/A"/>
    <x v="1"/>
  </r>
  <r>
    <x v="0"/>
    <x v="3"/>
    <n v="100"/>
    <x v="0"/>
    <x v="12"/>
    <n v="1"/>
    <n v="49.658028999999999"/>
    <n v="30.205697000000001"/>
    <n v="59.381751000000001"/>
    <n v="0.83636299999999997"/>
    <s v="7"/>
    <s v="scale_mpi_thin_job_13936.out "/>
    <s v="scale_mpi_thin_thin007_2023-06-25_18-33-36.csv "/>
    <s v="e1 20000 100 100000 1 72"/>
    <e v="#N/A"/>
    <e v="#N/A"/>
    <e v="#N/A"/>
    <e v="#N/A"/>
    <x v="1"/>
  </r>
  <r>
    <x v="0"/>
    <x v="3"/>
    <n v="100"/>
    <x v="0"/>
    <x v="13"/>
    <n v="1"/>
    <n v="40.906083000000002"/>
    <n v="21.106071"/>
    <n v="31.827444"/>
    <n v="0.45467800000000003"/>
    <s v="7"/>
    <s v="scale_mpi_thin_job_13936.out "/>
    <s v="scale_mpi_thin_thin007_2023-06-25_18-33-36.csv "/>
    <s v="e1 20000 100 100000 1 71"/>
    <e v="#N/A"/>
    <e v="#N/A"/>
    <e v="#N/A"/>
    <e v="#N/A"/>
    <x v="1"/>
  </r>
  <r>
    <x v="0"/>
    <x v="3"/>
    <n v="100"/>
    <x v="0"/>
    <x v="14"/>
    <n v="1"/>
    <n v="44.168754999999997"/>
    <n v="24.160149000000001"/>
    <n v="26.591605000000001"/>
    <n v="0.38538600000000001"/>
    <s v="7"/>
    <s v="scale_mpi_thin_job_13936.out "/>
    <s v="scale_mpi_thin_thin007_2023-06-25_18-33-36.csv "/>
    <s v="e1 20000 100 100000 1 70"/>
    <e v="#N/A"/>
    <e v="#N/A"/>
    <e v="#N/A"/>
    <e v="#N/A"/>
    <x v="1"/>
  </r>
  <r>
    <x v="0"/>
    <x v="3"/>
    <n v="100"/>
    <x v="0"/>
    <x v="15"/>
    <n v="1"/>
    <n v="49.722821000000003"/>
    <n v="29.523772000000001"/>
    <n v="46.815295999999996"/>
    <n v="0.68845999999999996"/>
    <s v="7"/>
    <s v="scale_mpi_thin_job_13936.out "/>
    <s v="scale_mpi_thin_thin007_2023-06-25_18-33-36.csv "/>
    <s v="e1 20000 100 100000 1 69"/>
    <e v="#N/A"/>
    <e v="#N/A"/>
    <e v="#N/A"/>
    <e v="#N/A"/>
    <x v="1"/>
  </r>
  <r>
    <x v="0"/>
    <x v="3"/>
    <n v="100"/>
    <x v="0"/>
    <x v="16"/>
    <n v="1"/>
    <n v="38.701110999999997"/>
    <n v="18.134765000000002"/>
    <n v="26.548083999999999"/>
    <n v="0.39623999999999998"/>
    <s v="7"/>
    <s v="scale_mpi_thin_job_13936.out "/>
    <s v="scale_mpi_thin_thin007_2023-06-25_18-33-36.csv "/>
    <s v="e1 20000 100 100000 1 68"/>
    <e v="#N/A"/>
    <e v="#N/A"/>
    <e v="#N/A"/>
    <e v="#N/A"/>
    <x v="1"/>
  </r>
  <r>
    <x v="0"/>
    <x v="3"/>
    <n v="100"/>
    <x v="0"/>
    <x v="17"/>
    <n v="1"/>
    <n v="34.263531"/>
    <n v="13.543419"/>
    <n v="36.880907999999998"/>
    <n v="0.55880200000000002"/>
    <s v="7"/>
    <s v="scale_mpi_thin_job_13936.out "/>
    <s v="scale_mpi_thin_thin007_2023-06-25_18-33-36.csv "/>
    <s v="e1 20000 100 100000 1 67"/>
    <e v="#N/A"/>
    <e v="#N/A"/>
    <e v="#N/A"/>
    <e v="#N/A"/>
    <x v="1"/>
  </r>
  <r>
    <x v="0"/>
    <x v="0"/>
    <n v="100"/>
    <x v="0"/>
    <x v="12"/>
    <n v="1"/>
    <n v="37.153249000000002"/>
    <n v="31.412057000000001"/>
    <n v="20.800834999999999"/>
    <n v="0.29297000000000001"/>
    <s v="7"/>
    <s v="scale_mpi_thin_job_13937.out "/>
    <s v="scale_mpi_thin_thin007_2023-06-25_20-34-05.csv "/>
    <s v="e1 10000 100 100000 1 72"/>
    <e v="#N/A"/>
    <e v="#N/A"/>
    <e v="#N/A"/>
    <e v="#N/A"/>
    <x v="1"/>
  </r>
  <r>
    <x v="0"/>
    <x v="0"/>
    <n v="100"/>
    <x v="0"/>
    <x v="13"/>
    <n v="1"/>
    <n v="22.884343999999999"/>
    <n v="17.092053"/>
    <n v="20.610634999999998"/>
    <n v="0.29443799999999998"/>
    <s v="7"/>
    <s v="scale_mpi_thin_job_13937.out "/>
    <s v="scale_mpi_thin_thin007_2023-06-25_20-34-05.csv "/>
    <s v="e1 10000 100 100000 1 71"/>
    <e v="#N/A"/>
    <e v="#N/A"/>
    <e v="#N/A"/>
    <e v="#N/A"/>
    <x v="1"/>
  </r>
  <r>
    <x v="0"/>
    <x v="0"/>
    <n v="100"/>
    <x v="0"/>
    <x v="14"/>
    <n v="1"/>
    <n v="32.810675000000003"/>
    <n v="26.966356999999999"/>
    <n v="6.433891"/>
    <n v="9.3244999999999995E-2"/>
    <s v="7"/>
    <s v="scale_mpi_thin_job_13937.out "/>
    <s v="scale_mpi_thin_thin007_2023-06-25_20-34-05.csv "/>
    <s v="e1 10000 100 100000 1 70"/>
    <e v="#N/A"/>
    <e v="#N/A"/>
    <e v="#N/A"/>
    <e v="#N/A"/>
    <x v="1"/>
  </r>
  <r>
    <x v="0"/>
    <x v="0"/>
    <n v="100"/>
    <x v="0"/>
    <x v="15"/>
    <n v="1"/>
    <n v="29.172905"/>
    <n v="23.232762000000001"/>
    <n v="22.448829"/>
    <n v="0.33012999999999998"/>
    <s v="7"/>
    <s v="scale_mpi_thin_job_13937.out "/>
    <s v="scale_mpi_thin_thin007_2023-06-25_20-34-05.csv "/>
    <s v="e1 10000 100 100000 1 69"/>
    <e v="#N/A"/>
    <e v="#N/A"/>
    <e v="#N/A"/>
    <e v="#N/A"/>
    <x v="1"/>
  </r>
  <r>
    <x v="0"/>
    <x v="0"/>
    <n v="100"/>
    <x v="0"/>
    <x v="16"/>
    <n v="1"/>
    <n v="16.525058000000001"/>
    <n v="10.505925"/>
    <n v="16.461321999999999"/>
    <n v="0.24569099999999999"/>
    <s v="7"/>
    <s v="scale_mpi_thin_job_13937.out "/>
    <s v="scale_mpi_thin_thin007_2023-06-25_20-34-05.csv "/>
    <s v="e1 10000 100 100000 1 68"/>
    <e v="#N/A"/>
    <e v="#N/A"/>
    <e v="#N/A"/>
    <e v="#N/A"/>
    <x v="1"/>
  </r>
  <r>
    <x v="0"/>
    <x v="0"/>
    <n v="100"/>
    <x v="0"/>
    <x v="17"/>
    <n v="1"/>
    <n v="37.096549000000003"/>
    <n v="31.054366999999999"/>
    <n v="6.7419409999999997"/>
    <n v="0.10215100000000001"/>
    <s v="7"/>
    <s v="scale_mpi_thin_job_13937.out "/>
    <s v="scale_mpi_thin_thin007_2023-06-25_20-34-05.csv "/>
    <s v="e1 10000 100 100000 1 67"/>
    <e v="#N/A"/>
    <e v="#N/A"/>
    <e v="#N/A"/>
    <e v="#N/A"/>
    <x v="1"/>
  </r>
  <r>
    <x v="0"/>
    <x v="0"/>
    <n v="100"/>
    <x v="0"/>
    <x v="18"/>
    <n v="1"/>
    <n v="14.856076"/>
    <n v="8.7174469999999999"/>
    <n v="21.428436999999999"/>
    <n v="0.32966800000000002"/>
    <s v="7"/>
    <s v="scale_mpi_thin_job_13937.out "/>
    <s v="scale_mpi_thin_thin007_2023-06-25_20-34-05.csv "/>
    <s v="e1 10000 100 100000 1 66"/>
    <e v="#N/A"/>
    <e v="#N/A"/>
    <e v="#N/A"/>
    <e v="#N/A"/>
    <x v="1"/>
  </r>
  <r>
    <x v="0"/>
    <x v="0"/>
    <n v="100"/>
    <x v="0"/>
    <x v="19"/>
    <n v="1"/>
    <n v="37.203366000000003"/>
    <n v="30.895668000000001"/>
    <n v="6.2155100000000001"/>
    <n v="9.7116999999999995E-2"/>
    <s v="7"/>
    <s v="scale_mpi_thin_job_13937.out "/>
    <s v="scale_mpi_thin_thin007_2023-06-25_20-34-05.csv "/>
    <s v="e1 10000 100 100000 1 65"/>
    <e v="#N/A"/>
    <e v="#N/A"/>
    <e v="#N/A"/>
    <e v="#N/A"/>
    <x v="1"/>
  </r>
  <r>
    <x v="0"/>
    <x v="0"/>
    <n v="100"/>
    <x v="0"/>
    <x v="20"/>
    <n v="1"/>
    <n v="31.557157"/>
    <n v="25.284987000000001"/>
    <n v="16.616890999999999"/>
    <n v="0.26375999999999999"/>
    <s v="7"/>
    <s v="scale_mpi_thin_job_13937.out "/>
    <s v="scale_mpi_thin_thin007_2023-06-25_20-34-05.csv "/>
    <s v="e1 10000 100 100000 1 64"/>
    <n v="55.81539999999999"/>
    <n v="9.1422645499959732"/>
    <n v="37.53087090000804"/>
    <n v="74.09992909999194"/>
    <x v="0"/>
  </r>
  <r>
    <x v="0"/>
    <x v="0"/>
    <n v="100"/>
    <x v="0"/>
    <x v="21"/>
    <n v="1"/>
    <n v="13.083311999999999"/>
    <n v="6.7254839999999998"/>
    <n v="17.703658999999998"/>
    <n v="0.28554299999999999"/>
    <s v="7"/>
    <s v="scale_mpi_thin_job_13937.out "/>
    <s v="scale_mpi_thin_thin007_2023-06-25_20-34-05.csv "/>
    <s v="e1 10000 100 100000 1 63"/>
    <n v="61.130554500000002"/>
    <n v="6.9583401630308659"/>
    <n v="47.213874173938272"/>
    <n v="75.047234826061739"/>
    <x v="0"/>
  </r>
  <r>
    <x v="0"/>
    <x v="0"/>
    <n v="100"/>
    <x v="0"/>
    <x v="22"/>
    <n v="1"/>
    <n v="15.523020000000001"/>
    <n v="9.0748949999999997"/>
    <n v="3.6761430000000002"/>
    <n v="6.0264999999999999E-2"/>
    <s v="7"/>
    <s v="scale_mpi_thin_job_13937.out "/>
    <s v="scale_mpi_thin_thin007_2023-06-25_20-34-05.csv "/>
    <s v="e1 10000 100 100000 1 62"/>
    <n v="58.844606333333331"/>
    <n v="7.5824191169378352"/>
    <n v="43.679768099457661"/>
    <n v="74.009444567209002"/>
    <x v="0"/>
  </r>
  <r>
    <x v="0"/>
    <x v="0"/>
    <n v="100"/>
    <x v="0"/>
    <x v="23"/>
    <n v="1"/>
    <n v="26.055647"/>
    <n v="19.514005999999998"/>
    <n v="3.8231510000000002"/>
    <n v="6.3718999999999998E-2"/>
    <s v="7"/>
    <s v="scale_mpi_thin_job_13937.out "/>
    <s v="scale_mpi_thin_thin007_2023-06-25_20-34-05.csv "/>
    <s v="e1 10000 100 100000 1 61"/>
    <n v="60.546761666666669"/>
    <n v="6.2983613579363924"/>
    <n v="47.950038950793882"/>
    <n v="73.143484382539455"/>
    <x v="0"/>
  </r>
  <r>
    <x v="0"/>
    <x v="0"/>
    <n v="100"/>
    <x v="0"/>
    <x v="24"/>
    <n v="1"/>
    <n v="21.638935"/>
    <n v="15.004871"/>
    <n v="5.1512589999999996"/>
    <n v="8.7308999999999998E-2"/>
    <s v="7"/>
    <s v="scale_mpi_thin_job_13937.out "/>
    <s v="scale_mpi_thin_thin007_2023-06-25_20-34-05.csv "/>
    <s v="e1 10000 100 100000 1 60"/>
    <n v="63.720000124999999"/>
    <n v="7.0823693233677538"/>
    <n v="49.555261478264491"/>
    <n v="77.884738771735499"/>
    <x v="0"/>
  </r>
  <r>
    <x v="0"/>
    <x v="0"/>
    <n v="100"/>
    <x v="0"/>
    <x v="25"/>
    <n v="1"/>
    <n v="16.041101000000001"/>
    <n v="9.1427790000000009"/>
    <n v="6.4249739999999997"/>
    <n v="0.110775"/>
    <s v="7"/>
    <s v="scale_mpi_thin_job_13937.out "/>
    <s v="scale_mpi_thin_thin007_2023-06-25_20-34-05.csv "/>
    <s v="e1 10000 100 100000 1 59"/>
    <n v="54.831403666666667"/>
    <n v="4.5018831127554932"/>
    <n v="45.82763744115568"/>
    <n v="63.835169892177653"/>
    <x v="0"/>
  </r>
  <r>
    <x v="0"/>
    <x v="0"/>
    <n v="100"/>
    <x v="0"/>
    <x v="26"/>
    <n v="1"/>
    <n v="24.728128999999999"/>
    <n v="17.688196000000001"/>
    <n v="7.2533029999999998"/>
    <n v="0.127251"/>
    <s v="7"/>
    <s v="scale_mpi_thin_job_13937.out "/>
    <s v="scale_mpi_thin_thin007_2023-06-25_20-34-05.csv "/>
    <s v="e1 10000 100 100000 1 58"/>
    <n v="62.056984333333332"/>
    <n v="7.4787741617957302"/>
    <n v="47.099436009741872"/>
    <n v="77.014532656924786"/>
    <x v="0"/>
  </r>
  <r>
    <x v="0"/>
    <x v="0"/>
    <n v="100"/>
    <x v="0"/>
    <x v="27"/>
    <n v="1"/>
    <n v="20.856584999999999"/>
    <n v="13.773967000000001"/>
    <n v="5.9932460000000001"/>
    <n v="0.10702200000000001"/>
    <s v="7"/>
    <s v="scale_mpi_thin_job_13937.out "/>
    <s v="scale_mpi_thin_thin007_2023-06-25_20-34-05.csv "/>
    <s v="e1 10000 100 100000 1 57"/>
    <n v="71.618437749999998"/>
    <n v="2.127596075113261"/>
    <n v="67.363245599773478"/>
    <n v="75.873629900226518"/>
    <x v="0"/>
  </r>
  <r>
    <x v="0"/>
    <x v="0"/>
    <n v="100"/>
    <x v="0"/>
    <x v="28"/>
    <n v="1"/>
    <n v="14.972351"/>
    <n v="7.7467139999999999"/>
    <n v="6.5396679999999998"/>
    <n v="0.11890299999999999"/>
    <s v="7"/>
    <s v="scale_mpi_thin_job_13937.out "/>
    <s v="scale_mpi_thin_thin007_2023-06-25_20-34-05.csv "/>
    <s v="e1 10000 100 100000 1 56"/>
    <n v="69.938356666666664"/>
    <n v="4.1090537987137035"/>
    <n v="61.720249069239259"/>
    <n v="78.156464264094069"/>
    <x v="0"/>
  </r>
  <r>
    <x v="0"/>
    <x v="0"/>
    <n v="100"/>
    <x v="0"/>
    <x v="29"/>
    <n v="1"/>
    <n v="12.019674"/>
    <n v="4.748767"/>
    <n v="5.3365229999999997"/>
    <n v="9.8824999999999996E-2"/>
    <s v="7"/>
    <s v="scale_mpi_thin_job_13937.out "/>
    <s v="scale_mpi_thin_thin007_2023-06-25_20-34-05.csv "/>
    <s v="e1 10000 100 100000 1 55"/>
    <n v="69.724812"/>
    <n v="4.9939833811518328"/>
    <n v="59.736845237696336"/>
    <n v="79.712778762303671"/>
    <x v="0"/>
  </r>
  <r>
    <x v="0"/>
    <x v="0"/>
    <n v="100"/>
    <x v="0"/>
    <x v="30"/>
    <n v="1"/>
    <n v="17.869064999999999"/>
    <n v="10.431323000000001"/>
    <n v="5.7426009999999996"/>
    <n v="0.108351"/>
    <s v="7"/>
    <s v="scale_mpi_thin_job_13937.out "/>
    <s v="scale_mpi_thin_thin007_2023-06-25_20-34-05.csv "/>
    <s v="e1 10000 100 100000 1 54"/>
    <n v="68.487962874999994"/>
    <n v="8.4105057132328955"/>
    <n v="51.666951448534206"/>
    <n v="85.308974301465781"/>
    <x v="0"/>
  </r>
  <r>
    <x v="0"/>
    <x v="0"/>
    <n v="100"/>
    <x v="0"/>
    <x v="31"/>
    <n v="1"/>
    <n v="12.336309999999999"/>
    <n v="4.7771970000000001"/>
    <n v="20.345305"/>
    <n v="0.39125599999999999"/>
    <s v="7"/>
    <s v="scale_mpi_thin_job_13937.out "/>
    <s v="scale_mpi_thin_thin007_2023-06-25_20-34-05.csv "/>
    <s v="e1 10000 100 100000 1 53"/>
    <n v="69.680341666666664"/>
    <n v="8.4211841839590971"/>
    <n v="52.837973298748466"/>
    <n v="86.522710034584861"/>
    <x v="0"/>
  </r>
  <r>
    <x v="0"/>
    <x v="0"/>
    <n v="100"/>
    <x v="0"/>
    <x v="32"/>
    <n v="1"/>
    <n v="12.861769000000001"/>
    <n v="5.1838769999999998"/>
    <n v="7.2823260000000003"/>
    <n v="0.142791"/>
    <s v="7"/>
    <s v="scale_mpi_thin_job_13937.out "/>
    <s v="scale_mpi_thin_thin007_2023-06-25_20-34-05.csv "/>
    <s v="e1 10000 100 100000 1 52"/>
    <n v="65.309149000000005"/>
    <n v="7.8481203231082199"/>
    <n v="49.612908353783567"/>
    <n v="81.005389646216443"/>
    <x v="0"/>
  </r>
  <r>
    <x v="0"/>
    <x v="0"/>
    <n v="100"/>
    <x v="0"/>
    <x v="33"/>
    <n v="1"/>
    <n v="11.547836"/>
    <n v="3.7514439999999998"/>
    <n v="5.220574"/>
    <n v="0.104411"/>
    <s v="7"/>
    <s v="scale_mpi_thin_job_13937.out "/>
    <s v="scale_mpi_thin_thin007_2023-06-25_20-34-05.csv "/>
    <s v="e1 10000 100 100000 1 51"/>
    <n v="71.420936749999996"/>
    <n v="6.7906007209647807"/>
    <n v="57.839735308070431"/>
    <n v="85.002138191929561"/>
    <x v="0"/>
  </r>
  <r>
    <x v="0"/>
    <x v="0"/>
    <n v="100"/>
    <x v="0"/>
    <x v="34"/>
    <n v="1"/>
    <n v="14.229801999999999"/>
    <n v="6.3150599999999999"/>
    <n v="5.4457440000000004"/>
    <n v="0.111138"/>
    <s v="7"/>
    <s v="scale_mpi_thin_job_13937.out "/>
    <s v="scale_mpi_thin_thin007_2023-06-25_20-34-05.csv "/>
    <s v="e1 10000 100 100000 1 50"/>
    <n v="66.211950000000002"/>
    <n v="7.8498883116002274"/>
    <n v="50.512173376799545"/>
    <n v="81.911726623200451"/>
    <x v="0"/>
  </r>
  <r>
    <x v="0"/>
    <x v="0"/>
    <n v="100"/>
    <x v="0"/>
    <x v="35"/>
    <n v="1"/>
    <n v="12.661443999999999"/>
    <n v="4.5454439999999998"/>
    <n v="5.1008889999999996"/>
    <n v="0.106269"/>
    <s v="7"/>
    <s v="scale_mpi_thin_job_13937.out "/>
    <s v="scale_mpi_thin_thin007_2023-06-25_20-34-05.csv "/>
    <s v="e1 10000 100 100000 1 49"/>
    <n v="76.552641666666659"/>
    <n v="0.24086220050867616"/>
    <n v="76.070917265649314"/>
    <n v="77.034366067684005"/>
    <x v="0"/>
  </r>
  <r>
    <x v="0"/>
    <x v="0"/>
    <n v="100"/>
    <x v="0"/>
    <x v="36"/>
    <n v="1"/>
    <n v="32.079307999999997"/>
    <n v="23.780602999999999"/>
    <n v="5.3669440000000002"/>
    <n v="0.11419"/>
    <s v="7"/>
    <s v="scale_mpi_thin_job_13937.out "/>
    <s v="scale_mpi_thin_thin007_2023-06-25_20-34-05.csv "/>
    <s v="e1 10000 100 100000 1 48"/>
    <n v="76.196652285714279"/>
    <n v="1.7251254991956284"/>
    <n v="72.746401287323025"/>
    <n v="79.646903284105534"/>
    <x v="0"/>
  </r>
  <r>
    <x v="0"/>
    <x v="0"/>
    <n v="100"/>
    <x v="0"/>
    <x v="37"/>
    <n v="1"/>
    <n v="14.53496"/>
    <n v="6.2711379999999997"/>
    <n v="16.973239"/>
    <n v="0.36898300000000001"/>
    <s v="7"/>
    <s v="scale_mpi_thin_job_13937.out "/>
    <s v="scale_mpi_thin_thin007_2023-06-25_20-34-05.csv "/>
    <s v="e1 10000 100 100000 1 47"/>
    <n v="77.546280333333343"/>
    <n v="1.6251516040406595"/>
    <n v="74.295977125252023"/>
    <n v="80.796583541414662"/>
    <x v="0"/>
  </r>
  <r>
    <x v="0"/>
    <x v="0"/>
    <n v="100"/>
    <x v="0"/>
    <x v="38"/>
    <n v="1"/>
    <n v="34.028615000000002"/>
    <n v="25.481276999999999"/>
    <n v="7.2618989999999997"/>
    <n v="0.16137599999999999"/>
    <s v="7"/>
    <s v="scale_mpi_thin_job_13937.out "/>
    <s v="scale_mpi_thin_thin007_2023-06-25_20-34-05.csv "/>
    <s v="e1 10000 100 100000 1 46"/>
    <n v="72.402682666666678"/>
    <n v="8.6749406518559908"/>
    <n v="55.052801362954696"/>
    <n v="89.75256397037866"/>
    <x v="0"/>
  </r>
  <r>
    <x v="0"/>
    <x v="0"/>
    <n v="100"/>
    <x v="0"/>
    <x v="39"/>
    <n v="1"/>
    <n v="22.368486000000001"/>
    <n v="13.730148"/>
    <n v="14.950779000000001"/>
    <n v="0.33978999999999998"/>
    <s v="7"/>
    <s v="scale_mpi_thin_job_13937.out "/>
    <s v="scale_mpi_thin_thin007_2023-06-25_20-34-05.csv "/>
    <s v="e1 10000 100 100000 1 45"/>
    <n v="77.593593428571424"/>
    <n v="3.7363343593543732"/>
    <n v="70.120924709862678"/>
    <n v="85.06626214728017"/>
    <x v="0"/>
  </r>
  <r>
    <x v="0"/>
    <x v="0"/>
    <n v="100"/>
    <x v="0"/>
    <x v="40"/>
    <n v="1"/>
    <n v="12.522259"/>
    <n v="3.8153380000000001"/>
    <n v="5.9751849999999997"/>
    <n v="0.138958"/>
    <s v="7"/>
    <s v="scale_mpi_thin_job_13937.out "/>
    <s v="scale_mpi_thin_thin007_2023-06-25_20-34-05.csv "/>
    <s v="e1 10000 100 100000 1 44"/>
    <n v="78.587566999999993"/>
    <n v="3.6965058348410644"/>
    <n v="71.194555330317868"/>
    <n v="85.980578669682117"/>
    <x v="0"/>
  </r>
  <r>
    <x v="0"/>
    <x v="0"/>
    <n v="100"/>
    <x v="0"/>
    <x v="41"/>
    <n v="1"/>
    <n v="13.321531999999999"/>
    <n v="4.4650230000000004"/>
    <n v="4.6885620000000001"/>
    <n v="0.111632"/>
    <s v="7"/>
    <s v="scale_mpi_thin_job_13937.out "/>
    <s v="scale_mpi_thin_thin007_2023-06-25_20-34-05.csv "/>
    <s v="e1 10000 100 100000 1 43"/>
    <n v="71.895907666666673"/>
    <n v="8.6175543261217591"/>
    <n v="54.660799014423155"/>
    <n v="89.131016318910184"/>
    <x v="0"/>
  </r>
  <r>
    <x v="0"/>
    <x v="0"/>
    <n v="100"/>
    <x v="0"/>
    <x v="42"/>
    <n v="1"/>
    <n v="13.964790000000001"/>
    <n v="4.840503"/>
    <n v="4.205857"/>
    <n v="0.10258200000000001"/>
    <s v="7"/>
    <s v="scale_mpi_thin_job_13937.out "/>
    <s v="scale_mpi_thin_thin007_2023-06-25_20-34-05.csv "/>
    <s v="e1 10000 100 100000 1 42"/>
    <n v="76.182989714285711"/>
    <n v="7.7750732433957479"/>
    <n v="60.632843227494213"/>
    <n v="91.733136201077201"/>
    <x v="0"/>
  </r>
  <r>
    <x v="0"/>
    <x v="0"/>
    <n v="100"/>
    <x v="0"/>
    <x v="43"/>
    <n v="1"/>
    <n v="13.253265000000001"/>
    <n v="4.0572480000000004"/>
    <n v="4.1275510000000004"/>
    <n v="0.103189"/>
    <s v="7"/>
    <s v="scale_mpi_thin_job_13937.out "/>
    <s v="scale_mpi_thin_thin007_2023-06-25_20-34-05.csv "/>
    <s v="e1 10000 100 100000 1 41"/>
    <n v="75.874598666666657"/>
    <n v="10.572158003807891"/>
    <n v="54.730282659050872"/>
    <n v="97.018914674282442"/>
    <x v="0"/>
  </r>
  <r>
    <x v="0"/>
    <x v="0"/>
    <n v="100"/>
    <x v="0"/>
    <x v="44"/>
    <n v="1"/>
    <n v="14.664531999999999"/>
    <n v="5.2536550000000002"/>
    <n v="12.530392000000001"/>
    <n v="0.32129200000000002"/>
    <s v="7"/>
    <s v="scale_mpi_thin_job_13937.out "/>
    <s v="scale_mpi_thin_thin007_2023-06-25_20-34-05.csv "/>
    <s v="e1 10000 100 100000 1 40"/>
    <n v="76.617743333333337"/>
    <n v="10.581841719321696"/>
    <n v="55.454059894689948"/>
    <n v="97.781426771976726"/>
    <x v="0"/>
  </r>
  <r>
    <x v="0"/>
    <x v="0"/>
    <n v="100"/>
    <x v="0"/>
    <x v="45"/>
    <n v="1"/>
    <n v="15.005431"/>
    <n v="5.1375469999999996"/>
    <n v="3.3801329999999998"/>
    <n v="8.8951000000000002E-2"/>
    <s v="7"/>
    <s v="scale_mpi_thin_job_13937.out "/>
    <s v="scale_mpi_thin_thin007_2023-06-25_20-34-05.csv "/>
    <s v="e1 10000 100 100000 1 39"/>
    <n v="78.4539267142857"/>
    <n v="6.2118415520912151"/>
    <n v="66.03024361010327"/>
    <n v="90.87760981846813"/>
    <x v="0"/>
  </r>
  <r>
    <x v="0"/>
    <x v="0"/>
    <n v="100"/>
    <x v="0"/>
    <x v="46"/>
    <n v="1"/>
    <n v="14.063223000000001"/>
    <n v="4.1776960000000001"/>
    <n v="3.1044489999999998"/>
    <n v="8.3904000000000006E-2"/>
    <s v="7"/>
    <s v="scale_mpi_thin_job_13937.out "/>
    <s v="scale_mpi_thin_thin007_2023-06-25_20-34-05.csv "/>
    <s v="e1 10000 100 100000 1 38"/>
    <n v="82.646632333333329"/>
    <n v="5.2921641445419443"/>
    <n v="72.062304044249444"/>
    <n v="93.230960622417214"/>
    <x v="0"/>
  </r>
  <r>
    <x v="0"/>
    <x v="0"/>
    <n v="100"/>
    <x v="0"/>
    <x v="47"/>
    <n v="1"/>
    <n v="13.965119"/>
    <n v="3.7297039999999999"/>
    <n v="3.7469700000000001"/>
    <n v="0.10408299999999999"/>
    <s v="7"/>
    <s v="scale_mpi_thin_job_13937.out "/>
    <s v="scale_mpi_thin_thin007_2023-06-25_20-34-05.csv "/>
    <s v="e1 10000 100 100000 1 37"/>
    <n v="81.949399"/>
    <n v="5.3984252511614423"/>
    <n v="71.152548497677117"/>
    <n v="92.746249502322883"/>
    <x v="0"/>
  </r>
  <r>
    <x v="0"/>
    <x v="0"/>
    <n v="100"/>
    <x v="0"/>
    <x v="48"/>
    <n v="1"/>
    <n v="13.609911"/>
    <n v="3.204996"/>
    <n v="3.4557890000000002"/>
    <n v="9.8737000000000005E-2"/>
    <s v="7"/>
    <s v="scale_mpi_thin_job_13937.out "/>
    <s v="scale_mpi_thin_thin007_2023-06-25_20-34-05.csv "/>
    <s v="e1 10000 100 100000 1 36"/>
    <n v="83.086585000000014"/>
    <n v="4.5385419223571617"/>
    <n v="74.00950115528569"/>
    <n v="92.163668844714337"/>
    <x v="0"/>
  </r>
  <r>
    <x v="0"/>
    <x v="0"/>
    <n v="100"/>
    <x v="0"/>
    <x v="49"/>
    <n v="1"/>
    <n v="13.660633000000001"/>
    <n v="2.7705989999999998"/>
    <n v="3.8038630000000002"/>
    <n v="0.11187800000000001"/>
    <s v="7"/>
    <s v="scale_mpi_thin_job_13937.out "/>
    <s v="scale_mpi_thin_thin007_2023-06-25_20-34-05.csv "/>
    <s v="e1 10000 100 100000 1 35"/>
    <n v="85.5057975"/>
    <n v="7.4992584999999989"/>
    <n v="70.507280500000007"/>
    <n v="100.50431449999999"/>
    <x v="0"/>
  </r>
  <r>
    <x v="0"/>
    <x v="0"/>
    <n v="100"/>
    <x v="0"/>
    <x v="50"/>
    <n v="1"/>
    <n v="13.789009999999999"/>
    <n v="2.8130410000000001"/>
    <n v="3.7794120000000002"/>
    <n v="0.114528"/>
    <s v="7"/>
    <s v="scale_mpi_thin_job_13937.out "/>
    <s v="scale_mpi_thin_thin007_2023-06-25_20-34-05.csv "/>
    <s v="e1 10000 100 100000 1 34"/>
    <n v="87.366123000000002"/>
    <n v="3.0477749999998505"/>
    <n v="81.270573000000297"/>
    <n v="93.461672999999706"/>
    <x v="0"/>
  </r>
  <r>
    <x v="0"/>
    <x v="0"/>
    <n v="100"/>
    <x v="0"/>
    <x v="51"/>
    <n v="1"/>
    <n v="14.291834"/>
    <n v="3.0195789999999998"/>
    <n v="3.908836"/>
    <n v="0.122151"/>
    <s v="7"/>
    <s v="scale_mpi_thin_job_13937.out "/>
    <s v="scale_mpi_thin_thin007_2023-06-25_20-34-05.csv "/>
    <s v="e1 10000 100 100000 1 33"/>
    <n v="79.299919166666669"/>
    <n v="7.4336550828582082"/>
    <n v="64.432609000950251"/>
    <n v="94.167229332383087"/>
    <x v="0"/>
  </r>
  <r>
    <x v="0"/>
    <x v="0"/>
    <n v="100"/>
    <x v="0"/>
    <x v="52"/>
    <n v="1"/>
    <n v="16.824235000000002"/>
    <n v="5.2672999999999996"/>
    <n v="2.9547340000000002"/>
    <n v="9.5313999999999996E-2"/>
    <s v="7"/>
    <s v="scale_mpi_thin_job_13937.out "/>
    <s v="scale_mpi_thin_thin007_2023-06-25_20-34-05.csv "/>
    <s v="e1 10000 100 100000 1 32"/>
    <n v="88.5657535"/>
    <n v="4.3703804999999951"/>
    <n v="79.824992500000008"/>
    <n v="97.306514499999992"/>
    <x v="0"/>
  </r>
  <r>
    <x v="0"/>
    <x v="0"/>
    <n v="100"/>
    <x v="0"/>
    <x v="53"/>
    <n v="1"/>
    <n v="14.369547000000001"/>
    <n v="2.2801969999999998"/>
    <n v="3.2422939999999998"/>
    <n v="0.10807600000000001"/>
    <s v="7"/>
    <s v="scale_mpi_thin_job_13937.out "/>
    <s v="scale_mpi_thin_thin007_2023-06-25_20-34-05.csv "/>
    <s v="e1 10000 100 100000 1 31"/>
    <n v="80.903500000000008"/>
    <n v="2.0728889999997979"/>
    <n v="76.757722000000413"/>
    <n v="85.049277999999603"/>
    <x v="0"/>
  </r>
  <r>
    <x v="0"/>
    <x v="0"/>
    <n v="100"/>
    <x v="0"/>
    <x v="54"/>
    <n v="1"/>
    <n v="13.882212000000001"/>
    <n v="1.6041799999999999"/>
    <n v="2.4816699999999998"/>
    <n v="8.5574999999999998E-2"/>
    <s v="7"/>
    <s v="scale_mpi_thin_job_13937.out "/>
    <s v="scale_mpi_thin_thin007_2023-06-25_20-34-05.csv "/>
    <s v="e1 10000 100 100000 1 30"/>
    <n v="82.589635000000015"/>
    <n v="2.0713395338341378"/>
    <n v="78.446955932331747"/>
    <n v="86.732314067668284"/>
    <x v="0"/>
  </r>
  <r>
    <x v="0"/>
    <x v="0"/>
    <n v="100"/>
    <x v="0"/>
    <x v="55"/>
    <n v="1"/>
    <n v="15.159347"/>
    <n v="2.4829789999999998"/>
    <n v="2.995476"/>
    <n v="0.10698100000000001"/>
    <s v="7"/>
    <s v="scale_mpi_thin_job_13937.out "/>
    <s v="scale_mpi_thin_thin007_2023-06-25_20-34-05.csv "/>
    <s v="e1 10000 100 100000 1 29"/>
    <n v="82.325534333333337"/>
    <n v="1.4566514747363624"/>
    <n v="79.412231383860615"/>
    <n v="85.23883728280606"/>
    <x v="0"/>
  </r>
  <r>
    <x v="0"/>
    <x v="0"/>
    <n v="100"/>
    <x v="0"/>
    <x v="56"/>
    <n v="1"/>
    <n v="14.172506"/>
    <n v="1.1277079999999999"/>
    <n v="2.397084"/>
    <n v="8.8780999999999999E-2"/>
    <s v="7"/>
    <s v="scale_mpi_thin_job_13937.out "/>
    <s v="scale_mpi_thin_thin007_2023-06-25_20-34-05.csv "/>
    <s v="e1 10000 100 100000 1 28"/>
    <n v="83.338386666666665"/>
    <n v="0.24866602991321096"/>
    <n v="82.841054606840245"/>
    <n v="83.835718726493084"/>
    <x v="0"/>
  </r>
  <r>
    <x v="0"/>
    <x v="0"/>
    <n v="100"/>
    <x v="0"/>
    <x v="57"/>
    <n v="1"/>
    <n v="14.610548"/>
    <n v="1.1291420000000001"/>
    <n v="2.84571"/>
    <n v="0.10945000000000001"/>
    <s v="7"/>
    <s v="scale_mpi_thin_job_13937.out "/>
    <s v="scale_mpi_thin_thin007_2023-06-25_20-34-05.csv "/>
    <s v="e1 10000 100 100000 1 27"/>
    <n v="84.33911771428572"/>
    <n v="0.84644929129773927"/>
    <n v="82.646219131690245"/>
    <n v="86.032016296881196"/>
    <x v="0"/>
  </r>
  <r>
    <x v="0"/>
    <x v="0"/>
    <n v="100"/>
    <x v="0"/>
    <x v="58"/>
    <n v="1"/>
    <n v="16.078517000000002"/>
    <n v="2.0227810000000002"/>
    <n v="2.1273080000000002"/>
    <n v="8.5092000000000001E-2"/>
    <s v="7"/>
    <s v="scale_mpi_thin_job_13937.out "/>
    <s v="scale_mpi_thin_thin007_2023-06-25_20-34-05.csv "/>
    <s v="e1 10000 100 100000 1 26"/>
    <n v="86.638882333333342"/>
    <n v="0.10335669005909827"/>
    <n v="86.43216895321514"/>
    <n v="86.845595713451544"/>
    <x v="0"/>
  </r>
  <r>
    <x v="0"/>
    <x v="0"/>
    <n v="100"/>
    <x v="0"/>
    <x v="59"/>
    <n v="1"/>
    <n v="15.560471"/>
    <n v="1.1142030000000001"/>
    <n v="1.9586870000000001"/>
    <n v="8.1612000000000004E-2"/>
    <s v="7"/>
    <s v="scale_mpi_thin_job_13937.out "/>
    <s v="scale_mpi_thin_thin007_2023-06-25_20-34-05.csv "/>
    <s v="e1 10000 100 100000 1 25"/>
    <n v="89.256282333333345"/>
    <n v="0.4857304962901634"/>
    <n v="88.284821340753012"/>
    <n v="90.227743325913679"/>
    <x v="0"/>
  </r>
  <r>
    <x v="0"/>
    <x v="0"/>
    <n v="100"/>
    <x v="0"/>
    <x v="60"/>
    <n v="1"/>
    <n v="15.191399000000001"/>
    <n v="0.177153"/>
    <n v="0.95374800000000004"/>
    <n v="4.1466999999999997E-2"/>
    <s v="7"/>
    <s v="scale_mpi_thin_job_13937.out "/>
    <s v="scale_mpi_thin_thin007_2023-06-25_20-34-05.csv "/>
    <s v="e1 10000 100 100000 1 24"/>
    <n v="89.644154714285705"/>
    <n v="9.5325372799477823E-2"/>
    <n v="89.453503968686746"/>
    <n v="89.834805459884663"/>
    <x v="0"/>
  </r>
  <r>
    <x v="0"/>
    <x v="0"/>
    <n v="100"/>
    <x v="0"/>
    <x v="61"/>
    <n v="1"/>
    <n v="15.610219000000001"/>
    <n v="0.17226900000000001"/>
    <n v="1.0542130000000001"/>
    <n v="4.7919000000000003E-2"/>
    <s v="7"/>
    <s v="scale_mpi_thin_job_13937.out "/>
    <s v="scale_mpi_thin_thin007_2023-06-25_20-34-05.csv "/>
    <s v="e1 10000 100 100000 1 23"/>
    <n v="92.918685999999994"/>
    <n v="0.20650710158987692"/>
    <n v="92.505671796820238"/>
    <n v="93.33170020317975"/>
    <x v="0"/>
  </r>
  <r>
    <x v="0"/>
    <x v="0"/>
    <n v="100"/>
    <x v="0"/>
    <x v="62"/>
    <n v="1"/>
    <n v="16.396144"/>
    <n v="0.237456"/>
    <n v="0.95909500000000003"/>
    <n v="4.5671000000000003E-2"/>
    <s v="7"/>
    <s v="scale_mpi_thin_job_13937.out "/>
    <s v="scale_mpi_thin_thin007_2023-06-25_20-34-05.csv "/>
    <s v="e1 10000 100 100000 1 22"/>
    <n v="97.027764666666656"/>
    <n v="0.22581226043032632"/>
    <n v="96.576140145806008"/>
    <n v="97.479389187527303"/>
    <x v="0"/>
  </r>
  <r>
    <x v="0"/>
    <x v="0"/>
    <n v="100"/>
    <x v="0"/>
    <x v="63"/>
    <n v="1"/>
    <n v="17.032975"/>
    <n v="0.16711999999999999"/>
    <n v="0.88256800000000002"/>
    <n v="4.4128000000000001E-2"/>
    <s v="7"/>
    <s v="scale_mpi_thin_job_13937.out "/>
    <s v="scale_mpi_thin_thin007_2023-06-25_20-34-05.csv "/>
    <s v="e1 10000 100 100000 1 21"/>
    <n v="101.56893128571427"/>
    <n v="6.3490670240610642E-2"/>
    <n v="101.44194994523305"/>
    <n v="101.69591262619549"/>
    <x v="0"/>
  </r>
  <r>
    <x v="0"/>
    <x v="0"/>
    <n v="100"/>
    <x v="0"/>
    <x v="64"/>
    <n v="1"/>
    <n v="17.758292000000001"/>
    <n v="0.167214"/>
    <n v="0.783632"/>
    <n v="4.1244000000000003E-2"/>
    <s v="7"/>
    <s v="scale_mpi_thin_job_13937.out "/>
    <s v="scale_mpi_thin_thin007_2023-06-25_20-34-05.csv "/>
    <s v="e1 10000 100 100000 1 20"/>
    <n v="106.41285233333333"/>
    <n v="0.22987877085035913"/>
    <n v="105.95309479163261"/>
    <n v="106.87260987503406"/>
    <x v="0"/>
  </r>
  <r>
    <x v="0"/>
    <x v="0"/>
    <n v="100"/>
    <x v="0"/>
    <x v="65"/>
    <n v="1"/>
    <n v="18.671081999999998"/>
    <n v="0.156028"/>
    <n v="0.634127"/>
    <n v="3.5229000000000003E-2"/>
    <s v="7"/>
    <s v="scale_mpi_thin_job_13937.out "/>
    <s v="scale_mpi_thin_thin007_2023-06-25_20-34-05.csv "/>
    <s v="e1 10000 100 100000 1 19"/>
    <n v="111.81019399999998"/>
    <n v="1.7064358900188037E-2"/>
    <n v="111.77606528219961"/>
    <n v="111.84432271780035"/>
    <x v="0"/>
  </r>
  <r>
    <x v="0"/>
    <x v="0"/>
    <n v="100"/>
    <x v="0"/>
    <x v="66"/>
    <n v="1"/>
    <n v="19.593015999999999"/>
    <n v="0.16928099999999999"/>
    <n v="0.69760200000000006"/>
    <n v="4.1035000000000002E-2"/>
    <s v="7"/>
    <s v="scale_mpi_thin_job_13937.out "/>
    <s v="scale_mpi_thin_thin007_2023-06-25_20-34-05.csv "/>
    <s v="e1 10000 100 100000 1 18"/>
    <n v="117.96217457142858"/>
    <n v="0.13303812177011046"/>
    <n v="117.69609832788835"/>
    <n v="118.2282508149688"/>
    <x v="0"/>
  </r>
  <r>
    <x v="0"/>
    <x v="0"/>
    <n v="100"/>
    <x v="0"/>
    <x v="67"/>
    <n v="1"/>
    <n v="20.657427999999999"/>
    <n v="0.16236999999999999"/>
    <n v="0.63707800000000003"/>
    <n v="3.9816999999999998E-2"/>
    <s v="7"/>
    <s v="scale_mpi_thin_job_13937.out "/>
    <s v="scale_mpi_thin_thin007_2023-06-25_20-34-05.csv "/>
    <s v="e1 10000 100 100000 1 17"/>
    <n v="124.63650699999999"/>
    <n v="0.10936113638484908"/>
    <n v="124.4177847272303"/>
    <n v="124.85522927276969"/>
    <x v="0"/>
  </r>
  <r>
    <x v="0"/>
    <x v="0"/>
    <n v="100"/>
    <x v="0"/>
    <x v="68"/>
    <n v="1"/>
    <n v="21.837778"/>
    <n v="0.15658900000000001"/>
    <n v="0.53605899999999995"/>
    <n v="3.5736999999999998E-2"/>
    <s v="7"/>
    <s v="scale_mpi_thin_job_13937.out "/>
    <s v="scale_mpi_thin_thin007_2023-06-25_20-34-05.csv "/>
    <s v="e1 10000 100 100000 1 16"/>
    <n v="132.24896166666667"/>
    <n v="3.8100204833406912E-2"/>
    <n v="132.17276125699985"/>
    <n v="132.3251620763335"/>
    <x v="0"/>
  </r>
  <r>
    <x v="0"/>
    <x v="0"/>
    <n v="100"/>
    <x v="0"/>
    <x v="69"/>
    <n v="1"/>
    <n v="23.193588999999999"/>
    <n v="0.16853799999999999"/>
    <n v="0.620749"/>
    <n v="4.4339000000000003E-2"/>
    <s v="7"/>
    <s v="scale_mpi_thin_job_13937.out "/>
    <s v="scale_mpi_thin_thin007_2023-06-25_20-34-05.csv "/>
    <s v="e1 10000 100 100000 1 15"/>
    <n v="140.74933714285714"/>
    <n v="9.7697978324972082E-2"/>
    <n v="140.5539411862072"/>
    <n v="140.94473309950709"/>
    <x v="0"/>
  </r>
  <r>
    <x v="0"/>
    <x v="0"/>
    <n v="100"/>
    <x v="0"/>
    <x v="70"/>
    <n v="1"/>
    <n v="24.769411999999999"/>
    <n v="0.16203899999999999"/>
    <n v="0.485153"/>
    <n v="3.7318999999999998E-2"/>
    <s v="7"/>
    <s v="scale_mpi_thin_job_13937.out "/>
    <s v="scale_mpi_thin_thin007_2023-06-25_20-34-05.csv "/>
    <s v="e1 10000 100 100000 1 14"/>
    <n v="150.65593566666666"/>
    <n v="6.7386093339083936E-2"/>
    <n v="150.5211634799885"/>
    <n v="150.79070785334483"/>
    <x v="0"/>
  </r>
  <r>
    <x v="0"/>
    <x v="0"/>
    <n v="100"/>
    <x v="0"/>
    <x v="71"/>
    <n v="1"/>
    <n v="26.572141999999999"/>
    <n v="0.16761100000000001"/>
    <n v="0.55363099999999998"/>
    <n v="4.6136000000000003E-2"/>
    <s v="7"/>
    <s v="scale_mpi_thin_job_13937.out "/>
    <s v="scale_mpi_thin_thin007_2023-06-25_20-34-05.csv "/>
    <s v="e1 10000 100 100000 1 13"/>
    <n v="161.63524966666668"/>
    <n v="0.26492721131126612"/>
    <n v="161.10539524404416"/>
    <n v="162.1651040892892"/>
    <x v="0"/>
  </r>
  <r>
    <x v="0"/>
    <x v="0"/>
    <n v="100"/>
    <x v="0"/>
    <x v="12"/>
    <n v="1"/>
    <n v="21.998517"/>
    <n v="16.118728000000001"/>
    <n v="19.233165"/>
    <n v="0.27089000000000002"/>
    <s v="7"/>
    <s v="scale_mpi_thin_job_13937.out "/>
    <s v="scale_mpi_thin_thin007_2023-06-25_20-34-05.csv "/>
    <s v="e1 10000 100 100000 1 72"/>
    <e v="#N/A"/>
    <e v="#N/A"/>
    <e v="#N/A"/>
    <e v="#N/A"/>
    <x v="1"/>
  </r>
  <r>
    <x v="0"/>
    <x v="0"/>
    <n v="100"/>
    <x v="0"/>
    <x v="13"/>
    <n v="1"/>
    <n v="33.263142999999999"/>
    <n v="27.339829999999999"/>
    <n v="7.1344909999999997"/>
    <n v="0.101921"/>
    <s v="7"/>
    <s v="scale_mpi_thin_job_13937.out "/>
    <s v="scale_mpi_thin_thin007_2023-06-25_20-34-05.csv "/>
    <s v="e1 10000 100 100000 1 71"/>
    <e v="#N/A"/>
    <e v="#N/A"/>
    <e v="#N/A"/>
    <e v="#N/A"/>
    <x v="1"/>
  </r>
  <r>
    <x v="0"/>
    <x v="0"/>
    <n v="100"/>
    <x v="0"/>
    <x v="14"/>
    <n v="1"/>
    <n v="10.935834"/>
    <n v="5.070252"/>
    <n v="17.996724"/>
    <n v="0.260822"/>
    <s v="7"/>
    <s v="scale_mpi_thin_job_13937.out "/>
    <s v="scale_mpi_thin_thin007_2023-06-25_20-34-05.csv "/>
    <s v="e1 10000 100 100000 1 70"/>
    <e v="#N/A"/>
    <e v="#N/A"/>
    <e v="#N/A"/>
    <e v="#N/A"/>
    <x v="1"/>
  </r>
  <r>
    <x v="0"/>
    <x v="0"/>
    <n v="100"/>
    <x v="0"/>
    <x v="15"/>
    <n v="1"/>
    <n v="15.907164"/>
    <n v="10.02304"/>
    <n v="7.921862"/>
    <n v="0.116498"/>
    <s v="7"/>
    <s v="scale_mpi_thin_job_13937.out "/>
    <s v="scale_mpi_thin_thin007_2023-06-25_20-34-05.csv "/>
    <s v="e1 10000 100 100000 1 69"/>
    <e v="#N/A"/>
    <e v="#N/A"/>
    <e v="#N/A"/>
    <e v="#N/A"/>
    <x v="1"/>
  </r>
  <r>
    <x v="0"/>
    <x v="0"/>
    <n v="100"/>
    <x v="0"/>
    <x v="16"/>
    <n v="1"/>
    <n v="36.143875000000001"/>
    <n v="30.144873"/>
    <n v="3.9026380000000001"/>
    <n v="5.8248000000000001E-2"/>
    <s v="7"/>
    <s v="scale_mpi_thin_job_13937.out "/>
    <s v="scale_mpi_thin_thin007_2023-06-25_20-34-05.csv "/>
    <s v="e1 10000 100 100000 1 68"/>
    <e v="#N/A"/>
    <e v="#N/A"/>
    <e v="#N/A"/>
    <e v="#N/A"/>
    <x v="1"/>
  </r>
  <r>
    <x v="0"/>
    <x v="0"/>
    <n v="100"/>
    <x v="0"/>
    <x v="17"/>
    <n v="1"/>
    <n v="15.499445"/>
    <n v="9.4196799999999996"/>
    <n v="20.145420999999999"/>
    <n v="0.30523400000000001"/>
    <s v="7"/>
    <s v="scale_mpi_thin_job_13937.out "/>
    <s v="scale_mpi_thin_thin007_2023-06-25_20-34-05.csv "/>
    <s v="e1 10000 100 100000 1 67"/>
    <e v="#N/A"/>
    <e v="#N/A"/>
    <e v="#N/A"/>
    <e v="#N/A"/>
    <x v="1"/>
  </r>
  <r>
    <x v="0"/>
    <x v="0"/>
    <n v="100"/>
    <x v="0"/>
    <x v="18"/>
    <n v="1"/>
    <n v="18.585637999999999"/>
    <n v="12.45138"/>
    <n v="7.3551589999999996"/>
    <n v="0.11315600000000001"/>
    <s v="7"/>
    <s v="scale_mpi_thin_job_13937.out "/>
    <s v="scale_mpi_thin_thin007_2023-06-25_20-34-05.csv "/>
    <s v="e1 10000 100 100000 1 66"/>
    <e v="#N/A"/>
    <e v="#N/A"/>
    <e v="#N/A"/>
    <e v="#N/A"/>
    <x v="1"/>
  </r>
  <r>
    <x v="0"/>
    <x v="0"/>
    <n v="100"/>
    <x v="0"/>
    <x v="19"/>
    <n v="1"/>
    <n v="25.455352999999999"/>
    <n v="19.163540000000001"/>
    <n v="3.8174399999999999"/>
    <n v="5.9646999999999999E-2"/>
    <s v="7"/>
    <s v="scale_mpi_thin_job_13937.out "/>
    <s v="scale_mpi_thin_thin007_2023-06-25_20-34-05.csv "/>
    <s v="e1 10000 100 100000 1 65"/>
    <e v="#N/A"/>
    <e v="#N/A"/>
    <e v="#N/A"/>
    <e v="#N/A"/>
    <x v="1"/>
  </r>
  <r>
    <x v="0"/>
    <x v="0"/>
    <n v="100"/>
    <x v="0"/>
    <x v="20"/>
    <n v="1"/>
    <n v="13.048553"/>
    <n v="6.6484379999999996"/>
    <n v="24.802177"/>
    <n v="0.39368500000000001"/>
    <s v="7"/>
    <s v="scale_mpi_thin_job_13937.out "/>
    <s v="scale_mpi_thin_thin007_2023-06-25_20-34-05.csv "/>
    <s v="e1 10000 100 100000 1 64"/>
    <n v="55.81539999999999"/>
    <n v="9.1422645499959732"/>
    <n v="37.53087090000804"/>
    <n v="74.09992909999194"/>
    <x v="0"/>
  </r>
  <r>
    <x v="0"/>
    <x v="0"/>
    <n v="100"/>
    <x v="0"/>
    <x v="21"/>
    <n v="1"/>
    <n v="15.402749"/>
    <n v="9.01891"/>
    <n v="3.6638649999999999"/>
    <n v="5.9095000000000002E-2"/>
    <s v="7"/>
    <s v="scale_mpi_thin_job_13937.out "/>
    <s v="scale_mpi_thin_thin007_2023-06-25_20-34-05.csv "/>
    <s v="e1 10000 100 100000 1 63"/>
    <n v="61.130554500000002"/>
    <n v="6.9583401630308659"/>
    <n v="47.213874173938272"/>
    <n v="75.047234826061739"/>
    <x v="0"/>
  </r>
  <r>
    <x v="0"/>
    <x v="0"/>
    <n v="100"/>
    <x v="0"/>
    <x v="22"/>
    <n v="1"/>
    <n v="11.858663"/>
    <n v="5.3865249999999998"/>
    <n v="19.405725"/>
    <n v="0.31812699999999999"/>
    <s v="7"/>
    <s v="scale_mpi_thin_job_13937.out "/>
    <s v="scale_mpi_thin_thin007_2023-06-25_20-34-05.csv "/>
    <s v="e1 10000 100 100000 1 62"/>
    <n v="58.844606333333331"/>
    <n v="7.5824191169378352"/>
    <n v="43.679768099457661"/>
    <n v="74.009444567209002"/>
    <x v="0"/>
  </r>
  <r>
    <x v="0"/>
    <x v="0"/>
    <n v="100"/>
    <x v="0"/>
    <x v="23"/>
    <n v="1"/>
    <n v="37.764533"/>
    <n v="31.195354999999999"/>
    <n v="3.7144970000000002"/>
    <n v="6.1907999999999998E-2"/>
    <s v="7"/>
    <s v="scale_mpi_thin_job_13937.out "/>
    <s v="scale_mpi_thin_thin007_2023-06-25_20-34-05.csv "/>
    <s v="e1 10000 100 100000 1 61"/>
    <n v="60.546761666666669"/>
    <n v="6.2983613579363924"/>
    <n v="47.950038950793882"/>
    <n v="73.143484382539455"/>
    <x v="0"/>
  </r>
  <r>
    <x v="0"/>
    <x v="0"/>
    <n v="100"/>
    <x v="0"/>
    <x v="24"/>
    <n v="1"/>
    <n v="17.746580999999999"/>
    <n v="11.127096"/>
    <n v="14.489936"/>
    <n v="0.245592"/>
    <s v="7"/>
    <s v="scale_mpi_thin_job_13937.out "/>
    <s v="scale_mpi_thin_thin007_2023-06-25_20-34-05.csv "/>
    <s v="e1 10000 100 100000 1 60"/>
    <n v="63.720000124999999"/>
    <n v="7.0823693233677538"/>
    <n v="49.555261478264491"/>
    <n v="77.884738771735499"/>
    <x v="0"/>
  </r>
  <r>
    <x v="0"/>
    <x v="0"/>
    <n v="100"/>
    <x v="0"/>
    <x v="25"/>
    <n v="1"/>
    <n v="16.972566"/>
    <n v="10.078246"/>
    <n v="8.8580710000000007"/>
    <n v="0.152725"/>
    <s v="7"/>
    <s v="scale_mpi_thin_job_13937.out "/>
    <s v="scale_mpi_thin_thin007_2023-06-25_20-34-05.csv "/>
    <s v="e1 10000 100 100000 1 59"/>
    <n v="54.831403666666667"/>
    <n v="4.5018831127554932"/>
    <n v="45.82763744115568"/>
    <n v="63.835169892177653"/>
    <x v="0"/>
  </r>
  <r>
    <x v="0"/>
    <x v="0"/>
    <n v="100"/>
    <x v="0"/>
    <x v="26"/>
    <n v="1"/>
    <n v="16.432134000000001"/>
    <n v="9.4042270000000006"/>
    <n v="7.1943089999999996"/>
    <n v="0.12621599999999999"/>
    <s v="7"/>
    <s v="scale_mpi_thin_job_13937.out "/>
    <s v="scale_mpi_thin_thin007_2023-06-25_20-34-05.csv "/>
    <s v="e1 10000 100 100000 1 58"/>
    <n v="62.056984333333332"/>
    <n v="7.4787741617957302"/>
    <n v="47.099436009741872"/>
    <n v="77.014532656924786"/>
    <x v="0"/>
  </r>
  <r>
    <x v="0"/>
    <x v="0"/>
    <n v="100"/>
    <x v="0"/>
    <x v="27"/>
    <n v="1"/>
    <n v="29.225193000000001"/>
    <n v="22.095980000000001"/>
    <n v="6.4888260000000004"/>
    <n v="0.115872"/>
    <s v="7"/>
    <s v="scale_mpi_thin_job_13937.out "/>
    <s v="scale_mpi_thin_thin007_2023-06-25_20-34-05.csv "/>
    <s v="e1 10000 100 100000 1 57"/>
    <n v="71.618437749999998"/>
    <n v="2.127596075113261"/>
    <n v="67.363245599773478"/>
    <n v="75.873629900226518"/>
    <x v="0"/>
  </r>
  <r>
    <x v="0"/>
    <x v="0"/>
    <n v="100"/>
    <x v="0"/>
    <x v="28"/>
    <n v="1"/>
    <n v="20.198606000000002"/>
    <n v="12.946260000000001"/>
    <n v="5.2668480000000004"/>
    <n v="9.5760999999999999E-2"/>
    <s v="7"/>
    <s v="scale_mpi_thin_job_13937.out "/>
    <s v="scale_mpi_thin_thin007_2023-06-25_20-34-05.csv "/>
    <s v="e1 10000 100 100000 1 56"/>
    <n v="69.938356666666664"/>
    <n v="4.1090537987137035"/>
    <n v="61.720249069239259"/>
    <n v="78.156464264094069"/>
    <x v="0"/>
  </r>
  <r>
    <x v="0"/>
    <x v="0"/>
    <n v="100"/>
    <x v="0"/>
    <x v="29"/>
    <n v="1"/>
    <n v="37.130561"/>
    <n v="29.829395999999999"/>
    <n v="5.9527760000000001"/>
    <n v="0.110237"/>
    <s v="7"/>
    <s v="scale_mpi_thin_job_13937.out "/>
    <s v="scale_mpi_thin_thin007_2023-06-25_20-34-05.csv "/>
    <s v="e1 10000 100 100000 1 55"/>
    <n v="69.724812"/>
    <n v="4.9939833811518328"/>
    <n v="59.736845237696336"/>
    <n v="79.712778762303671"/>
    <x v="0"/>
  </r>
  <r>
    <x v="0"/>
    <x v="0"/>
    <n v="100"/>
    <x v="0"/>
    <x v="30"/>
    <n v="1"/>
    <n v="19.404413999999999"/>
    <n v="11.970078000000001"/>
    <n v="17.886400999999999"/>
    <n v="0.33747899999999997"/>
    <s v="7"/>
    <s v="scale_mpi_thin_job_13937.out "/>
    <s v="scale_mpi_thin_thin007_2023-06-25_20-34-05.csv "/>
    <s v="e1 10000 100 100000 1 54"/>
    <n v="68.487962874999994"/>
    <n v="8.4105057132328955"/>
    <n v="51.666951448534206"/>
    <n v="85.308974301465781"/>
    <x v="0"/>
  </r>
  <r>
    <x v="0"/>
    <x v="0"/>
    <n v="100"/>
    <x v="0"/>
    <x v="31"/>
    <n v="1"/>
    <n v="16.812541"/>
    <n v="9.3191900000000008"/>
    <n v="7.3945720000000001"/>
    <n v="0.142203"/>
    <s v="7"/>
    <s v="scale_mpi_thin_job_13937.out "/>
    <s v="scale_mpi_thin_thin007_2023-06-25_20-34-05.csv "/>
    <s v="e1 10000 100 100000 1 53"/>
    <n v="69.680341666666664"/>
    <n v="8.4211841839590971"/>
    <n v="52.837973298748466"/>
    <n v="86.522710034584861"/>
    <x v="0"/>
  </r>
  <r>
    <x v="0"/>
    <x v="0"/>
    <n v="100"/>
    <x v="0"/>
    <x v="32"/>
    <n v="1"/>
    <n v="11.553886"/>
    <n v="3.893281"/>
    <n v="5.3091410000000003"/>
    <n v="0.104101"/>
    <s v="7"/>
    <s v="scale_mpi_thin_job_13937.out "/>
    <s v="scale_mpi_thin_thin007_2023-06-25_20-34-05.csv "/>
    <s v="e1 10000 100 100000 1 52"/>
    <n v="65.309149000000005"/>
    <n v="7.8481203231082199"/>
    <n v="49.612908353783567"/>
    <n v="81.005389646216443"/>
    <x v="0"/>
  </r>
  <r>
    <x v="0"/>
    <x v="0"/>
    <n v="100"/>
    <x v="0"/>
    <x v="33"/>
    <n v="1"/>
    <n v="12.57813"/>
    <n v="4.6783450000000002"/>
    <n v="5.084263"/>
    <n v="0.101685"/>
    <s v="7"/>
    <s v="scale_mpi_thin_job_13937.out "/>
    <s v="scale_mpi_thin_thin007_2023-06-25_20-34-05.csv "/>
    <s v="e1 10000 100 100000 1 51"/>
    <n v="71.420936749999996"/>
    <n v="6.7906007209647807"/>
    <n v="57.839735308070431"/>
    <n v="85.002138191929561"/>
    <x v="0"/>
  </r>
  <r>
    <x v="0"/>
    <x v="0"/>
    <n v="100"/>
    <x v="0"/>
    <x v="34"/>
    <n v="1"/>
    <n v="29.978553999999999"/>
    <n v="22.059547999999999"/>
    <n v="5.5581019999999999"/>
    <n v="0.113431"/>
    <s v="7"/>
    <s v="scale_mpi_thin_job_13937.out "/>
    <s v="scale_mpi_thin_thin007_2023-06-25_20-34-05.csv "/>
    <s v="e1 10000 100 100000 1 50"/>
    <n v="66.211950000000002"/>
    <n v="7.8498883116002274"/>
    <n v="50.512173376799545"/>
    <n v="81.911726623200451"/>
    <x v="0"/>
  </r>
  <r>
    <x v="0"/>
    <x v="0"/>
    <n v="100"/>
    <x v="0"/>
    <x v="35"/>
    <n v="1"/>
    <n v="19.054580000000001"/>
    <n v="10.909383"/>
    <n v="11.384162"/>
    <n v="0.23716999999999999"/>
    <s v="7"/>
    <s v="scale_mpi_thin_job_13937.out "/>
    <s v="scale_mpi_thin_thin007_2023-06-25_20-34-05.csv "/>
    <s v="e1 10000 100 100000 1 49"/>
    <n v="76.552641666666659"/>
    <n v="0.24086220050867616"/>
    <n v="76.070917265649314"/>
    <n v="77.034366067684005"/>
    <x v="0"/>
  </r>
  <r>
    <x v="0"/>
    <x v="0"/>
    <n v="100"/>
    <x v="0"/>
    <x v="36"/>
    <n v="1"/>
    <n v="12.297199000000001"/>
    <n v="4.0924440000000004"/>
    <n v="4.686534"/>
    <n v="9.9712999999999996E-2"/>
    <s v="7"/>
    <s v="scale_mpi_thin_job_13937.out "/>
    <s v="scale_mpi_thin_thin007_2023-06-25_20-34-05.csv "/>
    <s v="e1 10000 100 100000 1 48"/>
    <n v="76.196652285714279"/>
    <n v="1.7251254991956284"/>
    <n v="72.746401287323025"/>
    <n v="79.646903284105534"/>
    <x v="0"/>
  </r>
  <r>
    <x v="0"/>
    <x v="0"/>
    <n v="100"/>
    <x v="0"/>
    <x v="37"/>
    <n v="1"/>
    <n v="12.549572"/>
    <n v="4.245914"/>
    <n v="4.8957540000000002"/>
    <n v="0.106429"/>
    <s v="7"/>
    <s v="scale_mpi_thin_job_13937.out "/>
    <s v="scale_mpi_thin_thin007_2023-06-25_20-34-05.csv "/>
    <s v="e1 10000 100 100000 1 47"/>
    <n v="77.546280333333343"/>
    <n v="1.6251516040406595"/>
    <n v="74.295977125252023"/>
    <n v="80.796583541414662"/>
    <x v="0"/>
  </r>
  <r>
    <x v="0"/>
    <x v="0"/>
    <n v="100"/>
    <x v="0"/>
    <x v="38"/>
    <n v="1"/>
    <n v="22.796700999999999"/>
    <n v="14.360768999999999"/>
    <n v="6.6128109999999998"/>
    <n v="0.146951"/>
    <s v="7"/>
    <s v="scale_mpi_thin_job_13937.out "/>
    <s v="scale_mpi_thin_thin007_2023-06-25_20-34-05.csv "/>
    <s v="e1 10000 100 100000 1 46"/>
    <n v="72.402682666666678"/>
    <n v="8.6749406518559908"/>
    <n v="55.052801362954696"/>
    <n v="89.75256397037866"/>
    <x v="0"/>
  </r>
  <r>
    <x v="0"/>
    <x v="0"/>
    <n v="100"/>
    <x v="0"/>
    <x v="39"/>
    <n v="1"/>
    <n v="13.750146000000001"/>
    <n v="5.0914630000000001"/>
    <n v="5.5542540000000002"/>
    <n v="0.12623300000000001"/>
    <s v="7"/>
    <s v="scale_mpi_thin_job_13937.out "/>
    <s v="scale_mpi_thin_thin007_2023-06-25_20-34-05.csv "/>
    <s v="e1 10000 100 100000 1 45"/>
    <n v="77.593593428571424"/>
    <n v="3.7363343593543732"/>
    <n v="70.120924709862678"/>
    <n v="85.06626214728017"/>
    <x v="0"/>
  </r>
  <r>
    <x v="0"/>
    <x v="0"/>
    <n v="100"/>
    <x v="0"/>
    <x v="40"/>
    <n v="1"/>
    <n v="13.433762"/>
    <n v="4.6605350000000003"/>
    <n v="4.3748069999999997"/>
    <n v="0.10174"/>
    <s v="7"/>
    <s v="scale_mpi_thin_job_13937.out "/>
    <s v="scale_mpi_thin_thin007_2023-06-25_20-34-05.csv "/>
    <s v="e1 10000 100 100000 1 44"/>
    <n v="78.587566999999993"/>
    <n v="3.6965058348410644"/>
    <n v="71.194555330317868"/>
    <n v="85.980578669682117"/>
    <x v="0"/>
  </r>
  <r>
    <x v="0"/>
    <x v="0"/>
    <n v="100"/>
    <x v="0"/>
    <x v="41"/>
    <n v="1"/>
    <n v="12.042351999999999"/>
    <n v="3.0037560000000001"/>
    <n v="3.6152820000000001"/>
    <n v="8.6078000000000002E-2"/>
    <s v="7"/>
    <s v="scale_mpi_thin_job_13937.out "/>
    <s v="scale_mpi_thin_thin007_2023-06-25_20-34-05.csv "/>
    <s v="e1 10000 100 100000 1 43"/>
    <n v="71.895907666666673"/>
    <n v="8.6175543261217591"/>
    <n v="54.660799014423155"/>
    <n v="89.131016318910184"/>
    <x v="0"/>
  </r>
  <r>
    <x v="0"/>
    <x v="0"/>
    <n v="100"/>
    <x v="0"/>
    <x v="42"/>
    <n v="1"/>
    <n v="42.006354999999999"/>
    <n v="32.882277999999999"/>
    <n v="4.0235620000000001"/>
    <n v="9.8136000000000001E-2"/>
    <s v="7"/>
    <s v="scale_mpi_thin_job_13937.out "/>
    <s v="scale_mpi_thin_thin007_2023-06-25_20-34-05.csv "/>
    <s v="e1 10000 100 100000 1 42"/>
    <n v="76.182989714285711"/>
    <n v="7.7750732433957479"/>
    <n v="60.632843227494213"/>
    <n v="91.733136201077201"/>
    <x v="0"/>
  </r>
  <r>
    <x v="0"/>
    <x v="0"/>
    <n v="100"/>
    <x v="0"/>
    <x v="43"/>
    <n v="1"/>
    <n v="36.576712000000001"/>
    <n v="27.347847999999999"/>
    <n v="13.282144000000001"/>
    <n v="0.33205400000000002"/>
    <s v="7"/>
    <s v="scale_mpi_thin_job_13937.out "/>
    <s v="scale_mpi_thin_thin007_2023-06-25_20-34-05.csv "/>
    <s v="e1 10000 100 100000 1 41"/>
    <n v="75.874598666666657"/>
    <n v="10.572158003807891"/>
    <n v="54.730282659050872"/>
    <n v="97.018914674282442"/>
    <x v="0"/>
  </r>
  <r>
    <x v="0"/>
    <x v="0"/>
    <n v="100"/>
    <x v="0"/>
    <x v="44"/>
    <n v="1"/>
    <n v="12.903942000000001"/>
    <n v="3.3974859999999998"/>
    <n v="9.9081960000000002"/>
    <n v="0.254056"/>
    <s v="7"/>
    <s v="scale_mpi_thin_job_13937.out "/>
    <s v="scale_mpi_thin_thin007_2023-06-25_20-34-05.csv "/>
    <s v="e1 10000 100 100000 1 40"/>
    <n v="76.617743333333337"/>
    <n v="10.581841719321696"/>
    <n v="55.454059894689948"/>
    <n v="97.781426771976726"/>
    <x v="0"/>
  </r>
  <r>
    <x v="0"/>
    <x v="0"/>
    <n v="100"/>
    <x v="0"/>
    <x v="45"/>
    <n v="1"/>
    <n v="13.346318"/>
    <n v="3.5783930000000002"/>
    <n v="15.548296000000001"/>
    <n v="0.40916599999999997"/>
    <s v="7"/>
    <s v="scale_mpi_thin_job_13937.out "/>
    <s v="scale_mpi_thin_thin007_2023-06-25_20-34-05.csv "/>
    <s v="e1 10000 100 100000 1 39"/>
    <n v="78.4539267142857"/>
    <n v="6.2118415520912151"/>
    <n v="66.03024361010327"/>
    <n v="90.87760981846813"/>
    <x v="0"/>
  </r>
  <r>
    <x v="0"/>
    <x v="0"/>
    <n v="100"/>
    <x v="0"/>
    <x v="46"/>
    <n v="1"/>
    <n v="12.471631"/>
    <n v="2.495946"/>
    <n v="4.5551870000000001"/>
    <n v="0.123113"/>
    <s v="7"/>
    <s v="scale_mpi_thin_job_13937.out "/>
    <s v="scale_mpi_thin_thin007_2023-06-25_20-34-05.csv "/>
    <s v="e1 10000 100 100000 1 38"/>
    <n v="82.646632333333329"/>
    <n v="5.2921641445419443"/>
    <n v="72.062304044249444"/>
    <n v="93.230960622417214"/>
    <x v="0"/>
  </r>
  <r>
    <x v="0"/>
    <x v="0"/>
    <n v="100"/>
    <x v="0"/>
    <x v="47"/>
    <n v="1"/>
    <n v="15.620034"/>
    <n v="5.4194909999999998"/>
    <n v="3.3388490000000002"/>
    <n v="9.2745999999999995E-2"/>
    <s v="7"/>
    <s v="scale_mpi_thin_job_13937.out "/>
    <s v="scale_mpi_thin_thin007_2023-06-25_20-34-05.csv "/>
    <s v="e1 10000 100 100000 1 37"/>
    <n v="81.949399"/>
    <n v="5.3984252511614423"/>
    <n v="71.152548497677117"/>
    <n v="92.746249502322883"/>
    <x v="0"/>
  </r>
  <r>
    <x v="0"/>
    <x v="0"/>
    <n v="100"/>
    <x v="0"/>
    <x v="48"/>
    <n v="1"/>
    <n v="16.287490999999999"/>
    <n v="5.8409339999999998"/>
    <n v="3.744167"/>
    <n v="0.106976"/>
    <s v="7"/>
    <s v="scale_mpi_thin_job_13937.out "/>
    <s v="scale_mpi_thin_thin007_2023-06-25_20-34-05.csv "/>
    <s v="e1 10000 100 100000 1 36"/>
    <n v="83.086585000000014"/>
    <n v="4.5385419223571617"/>
    <n v="74.00950115528569"/>
    <n v="92.163668844714337"/>
    <x v="0"/>
  </r>
  <r>
    <x v="0"/>
    <x v="0"/>
    <n v="100"/>
    <x v="0"/>
    <x v="49"/>
    <n v="1"/>
    <n v="13.620590999999999"/>
    <n v="2.9436290000000001"/>
    <n v="3.4783520000000001"/>
    <n v="0.10230400000000001"/>
    <s v="7"/>
    <s v="scale_mpi_thin_job_13937.out "/>
    <s v="scale_mpi_thin_thin007_2023-06-25_20-34-05.csv "/>
    <s v="e1 10000 100 100000 1 35"/>
    <n v="85.5057975"/>
    <n v="7.4992584999999989"/>
    <n v="70.507280500000007"/>
    <n v="100.50431449999999"/>
    <x v="0"/>
  </r>
  <r>
    <x v="0"/>
    <x v="0"/>
    <n v="100"/>
    <x v="0"/>
    <x v="50"/>
    <n v="1"/>
    <n v="16.526679000000001"/>
    <n v="5.5282299999999998"/>
    <n v="3.5610050000000002"/>
    <n v="0.107909"/>
    <s v="7"/>
    <s v="scale_mpi_thin_job_13937.out "/>
    <s v="scale_mpi_thin_thin007_2023-06-25_20-34-05.csv "/>
    <s v="e1 10000 100 100000 1 34"/>
    <n v="87.366123000000002"/>
    <n v="3.0477749999998505"/>
    <n v="81.270573000000297"/>
    <n v="93.461672999999706"/>
    <x v="0"/>
  </r>
  <r>
    <x v="0"/>
    <x v="0"/>
    <n v="100"/>
    <x v="0"/>
    <x v="51"/>
    <n v="1"/>
    <n v="15.322588"/>
    <n v="4.0824049999999996"/>
    <n v="4.1131779999999996"/>
    <n v="0.12853700000000001"/>
    <s v="7"/>
    <s v="scale_mpi_thin_job_13937.out "/>
    <s v="scale_mpi_thin_thin007_2023-06-25_20-34-05.csv "/>
    <s v="e1 10000 100 100000 1 33"/>
    <n v="79.299919166666669"/>
    <n v="7.4336550828582082"/>
    <n v="64.432609000950251"/>
    <n v="94.167229332383087"/>
    <x v="0"/>
  </r>
  <r>
    <x v="0"/>
    <x v="0"/>
    <n v="100"/>
    <x v="0"/>
    <x v="52"/>
    <n v="1"/>
    <n v="13.511792"/>
    <n v="1.922445"/>
    <n v="2.7502469999999999"/>
    <n v="8.8718000000000005E-2"/>
    <s v="7"/>
    <s v="scale_mpi_thin_job_13937.out "/>
    <s v="scale_mpi_thin_thin007_2023-06-25_20-34-05.csv "/>
    <s v="e1 10000 100 100000 1 32"/>
    <n v="88.5657535"/>
    <n v="4.3703804999999951"/>
    <n v="79.824992500000008"/>
    <n v="97.306514499999992"/>
    <x v="0"/>
  </r>
  <r>
    <x v="0"/>
    <x v="0"/>
    <n v="100"/>
    <x v="0"/>
    <x v="53"/>
    <n v="1"/>
    <n v="13.720788000000001"/>
    <n v="1.761401"/>
    <n v="3.1444939999999999"/>
    <n v="0.10481600000000001"/>
    <s v="7"/>
    <s v="scale_mpi_thin_job_13937.out "/>
    <s v="scale_mpi_thin_thin007_2023-06-25_20-34-05.csv "/>
    <s v="e1 10000 100 100000 1 31"/>
    <n v="80.903500000000008"/>
    <n v="2.0728889999997979"/>
    <n v="76.757722000000413"/>
    <n v="85.049277999999603"/>
    <x v="0"/>
  </r>
  <r>
    <x v="0"/>
    <x v="0"/>
    <n v="100"/>
    <x v="0"/>
    <x v="54"/>
    <n v="1"/>
    <n v="14.825358"/>
    <n v="2.5463230000000001"/>
    <n v="3.4852259999999999"/>
    <n v="0.12018"/>
    <s v="7"/>
    <s v="scale_mpi_thin_job_13937.out "/>
    <s v="scale_mpi_thin_thin007_2023-06-25_20-34-05.csv "/>
    <s v="e1 10000 100 100000 1 30"/>
    <n v="82.589635000000015"/>
    <n v="2.0713395338341378"/>
    <n v="78.446955932331747"/>
    <n v="86.732314067668284"/>
    <x v="0"/>
  </r>
  <r>
    <x v="0"/>
    <x v="0"/>
    <n v="100"/>
    <x v="0"/>
    <x v="55"/>
    <n v="1"/>
    <n v="14.222348999999999"/>
    <n v="1.4203859999999999"/>
    <n v="2.8293620000000002"/>
    <n v="0.101049"/>
    <s v="7"/>
    <s v="scale_mpi_thin_job_13937.out "/>
    <s v="scale_mpi_thin_thin007_2023-06-25_20-34-05.csv "/>
    <s v="e1 10000 100 100000 1 29"/>
    <n v="82.325534333333337"/>
    <n v="1.4566514747363624"/>
    <n v="79.412231383860615"/>
    <n v="85.23883728280606"/>
    <x v="0"/>
  </r>
  <r>
    <x v="0"/>
    <x v="0"/>
    <n v="100"/>
    <x v="0"/>
    <x v="56"/>
    <n v="1"/>
    <n v="15.334669"/>
    <n v="2.4324080000000001"/>
    <n v="2.4086889999999999"/>
    <n v="8.9210999999999999E-2"/>
    <s v="7"/>
    <s v="scale_mpi_thin_job_13937.out "/>
    <s v="scale_mpi_thin_thin007_2023-06-25_20-34-05.csv "/>
    <s v="e1 10000 100 100000 1 28"/>
    <n v="83.338386666666665"/>
    <n v="0.24866602991321096"/>
    <n v="82.841054606840245"/>
    <n v="83.835718726493084"/>
    <x v="0"/>
  </r>
  <r>
    <x v="0"/>
    <x v="0"/>
    <n v="100"/>
    <x v="0"/>
    <x v="57"/>
    <n v="1"/>
    <n v="14.66361"/>
    <n v="0.96008199999999999"/>
    <n v="2.0190969999999999"/>
    <n v="7.7658000000000005E-2"/>
    <s v="7"/>
    <s v="scale_mpi_thin_job_13937.out "/>
    <s v="scale_mpi_thin_thin007_2023-06-25_20-34-05.csv "/>
    <s v="e1 10000 100 100000 1 27"/>
    <n v="84.33911771428572"/>
    <n v="0.84644929129773927"/>
    <n v="82.646219131690245"/>
    <n v="86.032016296881196"/>
    <x v="0"/>
  </r>
  <r>
    <x v="0"/>
    <x v="0"/>
    <n v="100"/>
    <x v="0"/>
    <x v="58"/>
    <n v="1"/>
    <n v="16.189854"/>
    <n v="2.2352470000000002"/>
    <n v="2.9800049999999998"/>
    <n v="0.1192"/>
    <s v="7"/>
    <s v="scale_mpi_thin_job_13937.out "/>
    <s v="scale_mpi_thin_thin007_2023-06-25_20-34-05.csv "/>
    <s v="e1 10000 100 100000 1 26"/>
    <n v="86.638882333333342"/>
    <n v="0.10335669005909827"/>
    <n v="86.43216895321514"/>
    <n v="86.845595713451544"/>
    <x v="0"/>
  </r>
  <r>
    <x v="0"/>
    <x v="0"/>
    <n v="100"/>
    <x v="0"/>
    <x v="59"/>
    <n v="1"/>
    <n v="15.167273"/>
    <n v="0.558033"/>
    <n v="2.0510980000000001"/>
    <n v="8.5461999999999996E-2"/>
    <s v="7"/>
    <s v="scale_mpi_thin_job_13937.out "/>
    <s v="scale_mpi_thin_thin007_2023-06-25_20-34-05.csv "/>
    <s v="e1 10000 100 100000 1 25"/>
    <n v="89.256282333333345"/>
    <n v="0.4857304962901634"/>
    <n v="88.284821340753012"/>
    <n v="90.227743325913679"/>
    <x v="0"/>
  </r>
  <r>
    <x v="0"/>
    <x v="0"/>
    <n v="100"/>
    <x v="0"/>
    <x v="60"/>
    <n v="1"/>
    <n v="15.401989"/>
    <n v="0.52659"/>
    <n v="0.81396100000000005"/>
    <n v="3.5389999999999998E-2"/>
    <s v="7"/>
    <s v="scale_mpi_thin_job_13937.out "/>
    <s v="scale_mpi_thin_thin007_2023-06-25_20-34-05.csv "/>
    <s v="e1 10000 100 100000 1 24"/>
    <n v="89.644154714285705"/>
    <n v="9.5325372799477823E-2"/>
    <n v="89.453503968686746"/>
    <n v="89.834805459884663"/>
    <x v="0"/>
  </r>
  <r>
    <x v="0"/>
    <x v="0"/>
    <n v="100"/>
    <x v="0"/>
    <x v="61"/>
    <n v="1"/>
    <n v="15.652011"/>
    <n v="0.18021899999999999"/>
    <n v="1.070657"/>
    <n v="4.8666000000000001E-2"/>
    <s v="7"/>
    <s v="scale_mpi_thin_job_13937.out "/>
    <s v="scale_mpi_thin_thin007_2023-06-25_20-34-05.csv "/>
    <s v="e1 10000 100 100000 1 23"/>
    <n v="92.918685999999994"/>
    <n v="0.20650710158987692"/>
    <n v="92.505671796820238"/>
    <n v="93.33170020317975"/>
    <x v="0"/>
  </r>
  <r>
    <x v="0"/>
    <x v="0"/>
    <n v="100"/>
    <x v="0"/>
    <x v="62"/>
    <n v="1"/>
    <n v="16.220116999999998"/>
    <n v="0.16136700000000001"/>
    <n v="0.77137800000000001"/>
    <n v="3.6732000000000001E-2"/>
    <s v="7"/>
    <s v="scale_mpi_thin_job_13937.out "/>
    <s v="scale_mpi_thin_thin007_2023-06-25_20-34-05.csv "/>
    <s v="e1 10000 100 100000 1 22"/>
    <n v="97.027764666666656"/>
    <n v="0.22581226043032632"/>
    <n v="96.576140145806008"/>
    <n v="97.479389187527303"/>
    <x v="0"/>
  </r>
  <r>
    <x v="0"/>
    <x v="0"/>
    <n v="100"/>
    <x v="0"/>
    <x v="63"/>
    <n v="1"/>
    <n v="16.974968000000001"/>
    <n v="0.18678500000000001"/>
    <n v="1.107802"/>
    <n v="5.5390000000000002E-2"/>
    <s v="7"/>
    <s v="scale_mpi_thin_job_13937.out "/>
    <s v="scale_mpi_thin_thin007_2023-06-25_20-34-05.csv "/>
    <s v="e1 10000 100 100000 1 21"/>
    <n v="101.56893128571427"/>
    <n v="6.3490670240610642E-2"/>
    <n v="101.44194994523305"/>
    <n v="101.69591262619549"/>
    <x v="0"/>
  </r>
  <r>
    <x v="0"/>
    <x v="0"/>
    <n v="100"/>
    <x v="0"/>
    <x v="64"/>
    <n v="1"/>
    <n v="17.670531"/>
    <n v="0.170821"/>
    <n v="0.907918"/>
    <n v="4.7785000000000001E-2"/>
    <s v="7"/>
    <s v="scale_mpi_thin_job_13937.out "/>
    <s v="scale_mpi_thin_thin007_2023-06-25_20-34-05.csv "/>
    <s v="e1 10000 100 100000 1 20"/>
    <n v="106.41285233333333"/>
    <n v="0.22987877085035913"/>
    <n v="105.95309479163261"/>
    <n v="106.87260987503406"/>
    <x v="0"/>
  </r>
  <r>
    <x v="0"/>
    <x v="0"/>
    <n v="100"/>
    <x v="0"/>
    <x v="65"/>
    <n v="1"/>
    <n v="18.582008999999999"/>
    <n v="0.169987"/>
    <n v="0.76379600000000003"/>
    <n v="4.2432999999999998E-2"/>
    <s v="7"/>
    <s v="scale_mpi_thin_job_13937.out "/>
    <s v="scale_mpi_thin_thin007_2023-06-25_20-34-05.csv "/>
    <s v="e1 10000 100 100000 1 19"/>
    <n v="111.81019399999998"/>
    <n v="1.7064358900188037E-2"/>
    <n v="111.77606528219961"/>
    <n v="111.84432271780035"/>
    <x v="0"/>
  </r>
  <r>
    <x v="0"/>
    <x v="0"/>
    <n v="100"/>
    <x v="0"/>
    <x v="66"/>
    <n v="1"/>
    <n v="19.483671000000001"/>
    <n v="0.16267400000000001"/>
    <n v="0.68720000000000003"/>
    <n v="4.0424000000000002E-2"/>
    <s v="7"/>
    <s v="scale_mpi_thin_job_13937.out "/>
    <s v="scale_mpi_thin_thin007_2023-06-25_20-34-05.csv "/>
    <s v="e1 10000 100 100000 1 18"/>
    <n v="117.96217457142858"/>
    <n v="0.13303812177011046"/>
    <n v="117.69609832788835"/>
    <n v="118.2282508149688"/>
    <x v="0"/>
  </r>
  <r>
    <x v="0"/>
    <x v="0"/>
    <n v="100"/>
    <x v="0"/>
    <x v="67"/>
    <n v="1"/>
    <n v="20.594117000000001"/>
    <n v="0.162161"/>
    <n v="0.65773199999999998"/>
    <n v="4.1107999999999999E-2"/>
    <s v="7"/>
    <s v="scale_mpi_thin_job_13937.out "/>
    <s v="scale_mpi_thin_thin007_2023-06-25_20-34-05.csv "/>
    <s v="e1 10000 100 100000 1 17"/>
    <n v="124.63650699999999"/>
    <n v="0.10936113638484908"/>
    <n v="124.4177847272303"/>
    <n v="124.85522927276969"/>
    <x v="0"/>
  </r>
  <r>
    <x v="0"/>
    <x v="0"/>
    <n v="100"/>
    <x v="0"/>
    <x v="68"/>
    <n v="1"/>
    <n v="21.761088999999998"/>
    <n v="0.155973"/>
    <n v="0.54159299999999999"/>
    <n v="3.6105999999999999E-2"/>
    <s v="7"/>
    <s v="scale_mpi_thin_job_13937.out "/>
    <s v="scale_mpi_thin_thin007_2023-06-25_20-34-05.csv "/>
    <s v="e1 10000 100 100000 1 16"/>
    <n v="132.24896166666667"/>
    <n v="3.8100204833406912E-2"/>
    <n v="132.17276125699985"/>
    <n v="132.3251620763335"/>
    <x v="0"/>
  </r>
  <r>
    <x v="0"/>
    <x v="0"/>
    <n v="100"/>
    <x v="0"/>
    <x v="69"/>
    <n v="1"/>
    <n v="23.125392999999999"/>
    <n v="0.16601199999999999"/>
    <n v="0.57780200000000004"/>
    <n v="4.1272000000000003E-2"/>
    <s v="7"/>
    <s v="scale_mpi_thin_job_13937.out "/>
    <s v="scale_mpi_thin_thin007_2023-06-25_20-34-05.csv "/>
    <s v="e1 10000 100 100000 1 15"/>
    <n v="140.74933714285714"/>
    <n v="9.7697978324972082E-2"/>
    <n v="140.5539411862072"/>
    <n v="140.94473309950709"/>
    <x v="0"/>
  </r>
  <r>
    <x v="0"/>
    <x v="0"/>
    <n v="100"/>
    <x v="0"/>
    <x v="70"/>
    <n v="1"/>
    <n v="24.693802000000002"/>
    <n v="0.16561100000000001"/>
    <n v="0.46498"/>
    <n v="3.5768000000000001E-2"/>
    <s v="7"/>
    <s v="scale_mpi_thin_job_13937.out "/>
    <s v="scale_mpi_thin_thin007_2023-06-25_20-34-05.csv "/>
    <s v="e1 10000 100 100000 1 14"/>
    <n v="150.65593566666666"/>
    <n v="6.7386093339083936E-2"/>
    <n v="150.5211634799885"/>
    <n v="150.79070785334483"/>
    <x v="0"/>
  </r>
  <r>
    <x v="0"/>
    <x v="0"/>
    <n v="100"/>
    <x v="0"/>
    <x v="71"/>
    <n v="1"/>
    <n v="26.476004"/>
    <n v="0.16406799999999999"/>
    <n v="0.40328900000000001"/>
    <n v="3.3606999999999998E-2"/>
    <s v="7"/>
    <s v="scale_mpi_thin_job_13937.out "/>
    <s v="scale_mpi_thin_thin007_2023-06-25_20-34-05.csv "/>
    <s v="e1 10000 100 100000 1 13"/>
    <n v="161.63524966666668"/>
    <n v="0.26492721131126612"/>
    <n v="161.10539524404416"/>
    <n v="162.1651040892892"/>
    <x v="0"/>
  </r>
  <r>
    <x v="0"/>
    <x v="0"/>
    <n v="100"/>
    <x v="0"/>
    <x v="12"/>
    <n v="1"/>
    <n v="24.820743"/>
    <n v="19.001154"/>
    <n v="16.314990000000002"/>
    <n v="0.22978899999999999"/>
    <s v="7"/>
    <s v="scale_mpi_thin_job_13937.out "/>
    <s v="scale_mpi_thin_thin007_2023-06-25_20-34-05.csv "/>
    <s v="e1 10000 100 100000 1 72"/>
    <e v="#N/A"/>
    <e v="#N/A"/>
    <e v="#N/A"/>
    <e v="#N/A"/>
    <x v="1"/>
  </r>
  <r>
    <x v="0"/>
    <x v="0"/>
    <n v="100"/>
    <x v="0"/>
    <x v="13"/>
    <n v="1"/>
    <n v="15.370654"/>
    <n v="9.5458920000000003"/>
    <n v="6.6551970000000003"/>
    <n v="9.5074000000000006E-2"/>
    <s v="7"/>
    <s v="scale_mpi_thin_job_13937.out "/>
    <s v="scale_mpi_thin_thin007_2023-06-25_20-34-05.csv "/>
    <s v="e1 10000 100 100000 1 71"/>
    <e v="#N/A"/>
    <e v="#N/A"/>
    <e v="#N/A"/>
    <e v="#N/A"/>
    <x v="1"/>
  </r>
  <r>
    <x v="0"/>
    <x v="0"/>
    <n v="100"/>
    <x v="0"/>
    <x v="14"/>
    <n v="1"/>
    <n v="23.506195999999999"/>
    <n v="17.652201000000002"/>
    <n v="4.4200860000000004"/>
    <n v="6.4059000000000005E-2"/>
    <s v="7"/>
    <s v="scale_mpi_thin_job_13937.out "/>
    <s v="scale_mpi_thin_thin007_2023-06-25_20-34-05.csv "/>
    <s v="e1 10000 100 100000 1 70"/>
    <e v="#N/A"/>
    <e v="#N/A"/>
    <e v="#N/A"/>
    <e v="#N/A"/>
    <x v="1"/>
  </r>
  <r>
    <x v="0"/>
    <x v="0"/>
    <n v="100"/>
    <x v="0"/>
    <x v="15"/>
    <n v="1"/>
    <n v="25.532823"/>
    <n v="19.609123"/>
    <n v="4.5002089999999999"/>
    <n v="6.6180000000000003E-2"/>
    <s v="7"/>
    <s v="scale_mpi_thin_job_13937.out "/>
    <s v="scale_mpi_thin_thin007_2023-06-25_20-34-05.csv "/>
    <s v="e1 10000 100 100000 1 69"/>
    <e v="#N/A"/>
    <e v="#N/A"/>
    <e v="#N/A"/>
    <e v="#N/A"/>
    <x v="1"/>
  </r>
  <r>
    <x v="0"/>
    <x v="0"/>
    <n v="100"/>
    <x v="0"/>
    <x v="16"/>
    <n v="1"/>
    <n v="15.931744999999999"/>
    <n v="9.9453530000000008"/>
    <n v="5.6612590000000003"/>
    <n v="8.4496000000000002E-2"/>
    <s v="7"/>
    <s v="scale_mpi_thin_job_13937.out "/>
    <s v="scale_mpi_thin_thin007_2023-06-25_20-34-05.csv "/>
    <s v="e1 10000 100 100000 1 68"/>
    <e v="#N/A"/>
    <e v="#N/A"/>
    <e v="#N/A"/>
    <e v="#N/A"/>
    <x v="1"/>
  </r>
  <r>
    <x v="0"/>
    <x v="0"/>
    <n v="100"/>
    <x v="0"/>
    <x v="17"/>
    <n v="1"/>
    <n v="20.368957000000002"/>
    <n v="14.310706"/>
    <n v="4.1738010000000001"/>
    <n v="6.3239000000000004E-2"/>
    <s v="7"/>
    <s v="scale_mpi_thin_job_13937.out "/>
    <s v="scale_mpi_thin_thin007_2023-06-25_20-34-05.csv "/>
    <s v="e1 10000 100 100000 1 67"/>
    <e v="#N/A"/>
    <e v="#N/A"/>
    <e v="#N/A"/>
    <e v="#N/A"/>
    <x v="1"/>
  </r>
  <r>
    <x v="0"/>
    <x v="0"/>
    <n v="100"/>
    <x v="0"/>
    <x v="18"/>
    <n v="1"/>
    <n v="26.664566000000001"/>
    <n v="20.501854999999999"/>
    <n v="5.5836360000000003"/>
    <n v="8.5902000000000006E-2"/>
    <s v="7"/>
    <s v="scale_mpi_thin_job_13937.out "/>
    <s v="scale_mpi_thin_thin007_2023-06-25_20-34-05.csv "/>
    <s v="e1 10000 100 100000 1 66"/>
    <e v="#N/A"/>
    <e v="#N/A"/>
    <e v="#N/A"/>
    <e v="#N/A"/>
    <x v="1"/>
  </r>
  <r>
    <x v="0"/>
    <x v="0"/>
    <n v="100"/>
    <x v="0"/>
    <x v="19"/>
    <n v="1"/>
    <n v="20.178576"/>
    <n v="13.954789"/>
    <n v="5.5851369999999996"/>
    <n v="8.7267999999999998E-2"/>
    <s v="7"/>
    <s v="scale_mpi_thin_job_13937.out "/>
    <s v="scale_mpi_thin_thin007_2023-06-25_20-34-05.csv "/>
    <s v="e1 10000 100 100000 1 65"/>
    <e v="#N/A"/>
    <e v="#N/A"/>
    <e v="#N/A"/>
    <e v="#N/A"/>
    <x v="1"/>
  </r>
  <r>
    <x v="0"/>
    <x v="0"/>
    <n v="100"/>
    <x v="0"/>
    <x v="20"/>
    <n v="1"/>
    <n v="11.500677"/>
    <n v="5.1988440000000002"/>
    <n v="7.7359299999999998"/>
    <n v="0.122793"/>
    <s v="7"/>
    <s v="scale_mpi_thin_job_13937.out "/>
    <s v="scale_mpi_thin_thin007_2023-06-25_20-34-05.csv "/>
    <s v="e1 10000 100 100000 1 64"/>
    <n v="55.81539999999999"/>
    <n v="9.1422645499959732"/>
    <n v="37.53087090000804"/>
    <n v="74.09992909999194"/>
    <x v="0"/>
  </r>
  <r>
    <x v="0"/>
    <x v="0"/>
    <n v="100"/>
    <x v="0"/>
    <x v="21"/>
    <n v="1"/>
    <n v="28.281178000000001"/>
    <n v="21.781400000000001"/>
    <n v="3.903813"/>
    <n v="6.2964999999999993E-2"/>
    <s v="7"/>
    <s v="scale_mpi_thin_job_13937.out "/>
    <s v="scale_mpi_thin_thin007_2023-06-25_20-34-05.csv "/>
    <s v="e1 10000 100 100000 1 63"/>
    <n v="61.130554500000002"/>
    <n v="6.9583401630308659"/>
    <n v="47.213874173938272"/>
    <n v="75.047234826061739"/>
    <x v="0"/>
  </r>
  <r>
    <x v="0"/>
    <x v="0"/>
    <n v="100"/>
    <x v="0"/>
    <x v="22"/>
    <n v="1"/>
    <n v="26.348875"/>
    <n v="19.810293999999999"/>
    <n v="22.683983000000001"/>
    <n v="0.37186900000000001"/>
    <s v="7"/>
    <s v="scale_mpi_thin_job_13937.out "/>
    <s v="scale_mpi_thin_thin007_2023-06-25_20-34-05.csv "/>
    <s v="e1 10000 100 100000 1 62"/>
    <n v="58.844606333333331"/>
    <n v="7.5824191169378352"/>
    <n v="43.679768099457661"/>
    <n v="74.009444567209002"/>
    <x v="0"/>
  </r>
  <r>
    <x v="0"/>
    <x v="0"/>
    <n v="100"/>
    <x v="0"/>
    <x v="23"/>
    <n v="1"/>
    <n v="14.850757"/>
    <n v="8.2472139999999996"/>
    <n v="8.9193169999999995"/>
    <n v="0.14865500000000001"/>
    <s v="7"/>
    <s v="scale_mpi_thin_job_13937.out "/>
    <s v="scale_mpi_thin_thin007_2023-06-25_20-34-05.csv "/>
    <s v="e1 10000 100 100000 1 61"/>
    <n v="60.546761666666669"/>
    <n v="6.2983613579363924"/>
    <n v="47.950038950793882"/>
    <n v="73.143484382539455"/>
    <x v="0"/>
  </r>
  <r>
    <x v="0"/>
    <x v="0"/>
    <n v="100"/>
    <x v="0"/>
    <x v="24"/>
    <n v="1"/>
    <n v="18.796631999999999"/>
    <n v="12.139388"/>
    <n v="3.6808149999999999"/>
    <n v="6.2386999999999998E-2"/>
    <s v="7"/>
    <s v="scale_mpi_thin_job_13937.out "/>
    <s v="scale_mpi_thin_thin007_2023-06-25_20-34-05.csv "/>
    <s v="e1 10000 100 100000 1 60"/>
    <n v="63.720000124999999"/>
    <n v="7.0823693233677538"/>
    <n v="49.555261478264491"/>
    <n v="77.884738771735499"/>
    <x v="0"/>
  </r>
  <r>
    <x v="0"/>
    <x v="0"/>
    <n v="100"/>
    <x v="0"/>
    <x v="25"/>
    <n v="1"/>
    <n v="12.222998"/>
    <n v="5.3276079999999997"/>
    <n v="7.7755359999999998"/>
    <n v="0.13406100000000001"/>
    <s v="7"/>
    <s v="scale_mpi_thin_job_13937.out "/>
    <s v="scale_mpi_thin_thin007_2023-06-25_20-34-05.csv "/>
    <s v="e1 10000 100 100000 1 59"/>
    <n v="54.831403666666667"/>
    <n v="4.5018831127554932"/>
    <n v="45.82763744115568"/>
    <n v="63.835169892177653"/>
    <x v="0"/>
  </r>
  <r>
    <x v="0"/>
    <x v="0"/>
    <n v="100"/>
    <x v="0"/>
    <x v="26"/>
    <n v="1"/>
    <n v="18.288875000000001"/>
    <n v="11.261803"/>
    <n v="6.3922739999999996"/>
    <n v="0.11214499999999999"/>
    <s v="7"/>
    <s v="scale_mpi_thin_job_13937.out "/>
    <s v="scale_mpi_thin_thin007_2023-06-25_20-34-05.csv "/>
    <s v="e1 10000 100 100000 1 58"/>
    <n v="62.056984333333332"/>
    <n v="7.4787741617957302"/>
    <n v="47.099436009741872"/>
    <n v="77.014532656924786"/>
    <x v="0"/>
  </r>
  <r>
    <x v="0"/>
    <x v="0"/>
    <n v="100"/>
    <x v="0"/>
    <x v="27"/>
    <n v="1"/>
    <n v="20.494402999999998"/>
    <n v="13.374126"/>
    <n v="19.625717999999999"/>
    <n v="0.35045900000000002"/>
    <s v="7"/>
    <s v="scale_mpi_thin_job_13937.out "/>
    <s v="scale_mpi_thin_thin007_2023-06-25_20-34-05.csv "/>
    <s v="e1 10000 100 100000 1 57"/>
    <n v="71.618437749999998"/>
    <n v="2.127596075113261"/>
    <n v="67.363245599773478"/>
    <n v="75.873629900226518"/>
    <x v="0"/>
  </r>
  <r>
    <x v="0"/>
    <x v="0"/>
    <n v="100"/>
    <x v="0"/>
    <x v="28"/>
    <n v="1"/>
    <n v="14.121319"/>
    <n v="6.7684709999999999"/>
    <n v="8.1863519999999994"/>
    <n v="0.148843"/>
    <s v="7"/>
    <s v="scale_mpi_thin_job_13937.out "/>
    <s v="scale_mpi_thin_thin007_2023-06-25_20-34-05.csv "/>
    <s v="e1 10000 100 100000 1 56"/>
    <n v="69.938356666666664"/>
    <n v="4.1090537987137035"/>
    <n v="61.720249069239259"/>
    <n v="78.156464264094069"/>
    <x v="0"/>
  </r>
  <r>
    <x v="0"/>
    <x v="0"/>
    <n v="100"/>
    <x v="0"/>
    <x v="29"/>
    <n v="1"/>
    <n v="19.766373000000002"/>
    <n v="12.422008999999999"/>
    <n v="5.9993860000000003"/>
    <n v="0.1111"/>
    <s v="7"/>
    <s v="scale_mpi_thin_job_13937.out "/>
    <s v="scale_mpi_thin_thin007_2023-06-25_20-34-05.csv "/>
    <s v="e1 10000 100 100000 1 55"/>
    <n v="69.724812"/>
    <n v="4.9939833811518328"/>
    <n v="59.736845237696336"/>
    <n v="79.712778762303671"/>
    <x v="0"/>
  </r>
  <r>
    <x v="0"/>
    <x v="0"/>
    <n v="100"/>
    <x v="0"/>
    <x v="30"/>
    <n v="1"/>
    <n v="18.290064999999998"/>
    <n v="10.866429999999999"/>
    <n v="5.5914339999999996"/>
    <n v="0.105499"/>
    <s v="7"/>
    <s v="scale_mpi_thin_job_13937.out "/>
    <s v="scale_mpi_thin_thin007_2023-06-25_20-34-05.csv "/>
    <s v="e1 10000 100 100000 1 54"/>
    <n v="68.487962874999994"/>
    <n v="8.4105057132328955"/>
    <n v="51.666951448534206"/>
    <n v="85.308974301465781"/>
    <x v="0"/>
  </r>
  <r>
    <x v="0"/>
    <x v="0"/>
    <n v="100"/>
    <x v="0"/>
    <x v="31"/>
    <n v="1"/>
    <n v="20.076988"/>
    <n v="12.473592"/>
    <n v="5.6338280000000003"/>
    <n v="0.10834299999999999"/>
    <s v="7"/>
    <s v="scale_mpi_thin_job_13937.out "/>
    <s v="scale_mpi_thin_thin007_2023-06-25_20-34-05.csv "/>
    <s v="e1 10000 100 100000 1 53"/>
    <n v="69.680341666666664"/>
    <n v="8.4211841839590971"/>
    <n v="52.837973298748466"/>
    <n v="86.522710034584861"/>
    <x v="0"/>
  </r>
  <r>
    <x v="0"/>
    <x v="0"/>
    <n v="100"/>
    <x v="0"/>
    <x v="32"/>
    <n v="1"/>
    <n v="13.461792000000001"/>
    <n v="5.7616769999999997"/>
    <n v="5.8797160000000002"/>
    <n v="0.115289"/>
    <s v="7"/>
    <s v="scale_mpi_thin_job_13937.out "/>
    <s v="scale_mpi_thin_thin007_2023-06-25_20-34-05.csv "/>
    <s v="e1 10000 100 100000 1 52"/>
    <n v="65.309149000000005"/>
    <n v="7.8481203231082199"/>
    <n v="49.612908353783567"/>
    <n v="81.005389646216443"/>
    <x v="0"/>
  </r>
  <r>
    <x v="0"/>
    <x v="0"/>
    <n v="100"/>
    <x v="0"/>
    <x v="33"/>
    <n v="1"/>
    <n v="11.624504"/>
    <n v="3.8949440000000002"/>
    <n v="5.1994610000000003"/>
    <n v="0.103989"/>
    <s v="7"/>
    <s v="scale_mpi_thin_job_13937.out "/>
    <s v="scale_mpi_thin_thin007_2023-06-25_20-34-05.csv "/>
    <s v="e1 10000 100 100000 1 51"/>
    <n v="71.420936749999996"/>
    <n v="6.7906007209647807"/>
    <n v="57.839735308070431"/>
    <n v="85.002138191929561"/>
    <x v="0"/>
  </r>
  <r>
    <x v="0"/>
    <x v="0"/>
    <n v="100"/>
    <x v="0"/>
    <x v="34"/>
    <n v="1"/>
    <n v="12.148545"/>
    <n v="4.1910590000000001"/>
    <n v="5.3625619999999996"/>
    <n v="0.10944"/>
    <s v="7"/>
    <s v="scale_mpi_thin_job_13937.out "/>
    <s v="scale_mpi_thin_thin007_2023-06-25_20-34-05.csv "/>
    <s v="e1 10000 100 100000 1 50"/>
    <n v="66.211950000000002"/>
    <n v="7.8498883116002274"/>
    <n v="50.512173376799545"/>
    <n v="81.911726623200451"/>
    <x v="0"/>
  </r>
  <r>
    <x v="0"/>
    <x v="0"/>
    <n v="100"/>
    <x v="0"/>
    <x v="35"/>
    <n v="1"/>
    <n v="12.045745"/>
    <n v="3.9783219999999999"/>
    <n v="5.1145310000000004"/>
    <n v="0.10655299999999999"/>
    <s v="7"/>
    <s v="scale_mpi_thin_job_13937.out "/>
    <s v="scale_mpi_thin_thin007_2023-06-25_20-34-05.csv "/>
    <s v="e1 10000 100 100000 1 49"/>
    <n v="76.552641666666659"/>
    <n v="0.24086220050867616"/>
    <n v="76.070917265649314"/>
    <n v="77.034366067684005"/>
    <x v="0"/>
  </r>
  <r>
    <x v="0"/>
    <x v="0"/>
    <n v="100"/>
    <x v="0"/>
    <x v="36"/>
    <n v="1"/>
    <n v="14.297211000000001"/>
    <n v="6.1374620000000002"/>
    <n v="4.9794460000000003"/>
    <n v="0.105946"/>
    <s v="7"/>
    <s v="scale_mpi_thin_job_13937.out "/>
    <s v="scale_mpi_thin_thin007_2023-06-25_20-34-05.csv "/>
    <s v="e1 10000 100 100000 1 48"/>
    <n v="76.196652285714279"/>
    <n v="1.7251254991956284"/>
    <n v="72.746401287323025"/>
    <n v="79.646903284105534"/>
    <x v="0"/>
  </r>
  <r>
    <x v="0"/>
    <x v="0"/>
    <n v="100"/>
    <x v="0"/>
    <x v="37"/>
    <n v="1"/>
    <n v="13.558679"/>
    <n v="5.1644360000000002"/>
    <n v="4.7523030000000004"/>
    <n v="0.103311"/>
    <s v="7"/>
    <s v="scale_mpi_thin_job_13937.out "/>
    <s v="scale_mpi_thin_thin007_2023-06-25_20-34-05.csv "/>
    <s v="e1 10000 100 100000 1 47"/>
    <n v="77.546280333333343"/>
    <n v="1.6251516040406595"/>
    <n v="74.295977125252023"/>
    <n v="80.796583541414662"/>
    <x v="0"/>
  </r>
  <r>
    <x v="0"/>
    <x v="0"/>
    <n v="100"/>
    <x v="0"/>
    <x v="38"/>
    <n v="1"/>
    <n v="12.822437000000001"/>
    <n v="4.3758330000000001"/>
    <n v="5.0896020000000002"/>
    <n v="0.11310199999999999"/>
    <s v="7"/>
    <s v="scale_mpi_thin_job_13937.out "/>
    <s v="scale_mpi_thin_thin007_2023-06-25_20-34-05.csv "/>
    <s v="e1 10000 100 100000 1 46"/>
    <n v="72.402682666666678"/>
    <n v="8.6749406518559908"/>
    <n v="55.052801362954696"/>
    <n v="89.75256397037866"/>
    <x v="0"/>
  </r>
  <r>
    <x v="0"/>
    <x v="0"/>
    <n v="100"/>
    <x v="0"/>
    <x v="39"/>
    <n v="1"/>
    <n v="19.769879"/>
    <n v="11.129579"/>
    <n v="4.9804000000000004"/>
    <n v="0.113191"/>
    <s v="7"/>
    <s v="scale_mpi_thin_job_13937.out "/>
    <s v="scale_mpi_thin_thin007_2023-06-25_20-34-05.csv "/>
    <s v="e1 10000 100 100000 1 45"/>
    <n v="77.593593428571424"/>
    <n v="3.7363343593543732"/>
    <n v="70.120924709862678"/>
    <n v="85.06626214728017"/>
    <x v="0"/>
  </r>
  <r>
    <x v="0"/>
    <x v="0"/>
    <n v="100"/>
    <x v="0"/>
    <x v="40"/>
    <n v="1"/>
    <n v="13.239023"/>
    <n v="4.4472430000000003"/>
    <n v="13.289559000000001"/>
    <n v="0.30906"/>
    <s v="7"/>
    <s v="scale_mpi_thin_job_13937.out "/>
    <s v="scale_mpi_thin_thin007_2023-06-25_20-34-05.csv "/>
    <s v="e1 10000 100 100000 1 44"/>
    <n v="78.587566999999993"/>
    <n v="3.6965058348410644"/>
    <n v="71.194555330317868"/>
    <n v="85.980578669682117"/>
    <x v="0"/>
  </r>
  <r>
    <x v="0"/>
    <x v="0"/>
    <n v="100"/>
    <x v="0"/>
    <x v="41"/>
    <n v="1"/>
    <n v="12.524535999999999"/>
    <n v="3.644069"/>
    <n v="6.6927000000000003"/>
    <n v="0.15934999999999999"/>
    <s v="7"/>
    <s v="scale_mpi_thin_job_13937.out "/>
    <s v="scale_mpi_thin_thin007_2023-06-25_20-34-05.csv "/>
    <s v="e1 10000 100 100000 1 43"/>
    <n v="71.895907666666673"/>
    <n v="8.6175543261217591"/>
    <n v="54.660799014423155"/>
    <n v="89.131016318910184"/>
    <x v="0"/>
  </r>
  <r>
    <x v="0"/>
    <x v="0"/>
    <n v="100"/>
    <x v="0"/>
    <x v="42"/>
    <n v="1"/>
    <n v="17.799793000000001"/>
    <n v="8.6317520000000005"/>
    <n v="13.895395000000001"/>
    <n v="0.33891199999999999"/>
    <s v="7"/>
    <s v="scale_mpi_thin_job_13937.out "/>
    <s v="scale_mpi_thin_thin007_2023-06-25_20-34-05.csv "/>
    <s v="e1 10000 100 100000 1 42"/>
    <n v="76.182989714285711"/>
    <n v="7.7750732433957479"/>
    <n v="60.632843227494213"/>
    <n v="91.733136201077201"/>
    <x v="0"/>
  </r>
  <r>
    <x v="0"/>
    <x v="0"/>
    <n v="100"/>
    <x v="0"/>
    <x v="43"/>
    <n v="1"/>
    <n v="13.250439999999999"/>
    <n v="3.916474"/>
    <n v="11.213661"/>
    <n v="0.28034199999999998"/>
    <s v="7"/>
    <s v="scale_mpi_thin_job_13937.out "/>
    <s v="scale_mpi_thin_thin007_2023-06-25_20-34-05.csv "/>
    <s v="e1 10000 100 100000 1 41"/>
    <n v="75.874598666666657"/>
    <n v="10.572158003807891"/>
    <n v="54.730282659050872"/>
    <n v="97.018914674282442"/>
    <x v="0"/>
  </r>
  <r>
    <x v="0"/>
    <x v="0"/>
    <n v="100"/>
    <x v="0"/>
    <x v="44"/>
    <n v="1"/>
    <n v="18.203766000000002"/>
    <n v="8.5813679999999994"/>
    <n v="4.2575070000000004"/>
    <n v="0.109167"/>
    <s v="7"/>
    <s v="scale_mpi_thin_job_13937.out "/>
    <s v="scale_mpi_thin_thin007_2023-06-25_20-34-05.csv "/>
    <s v="e1 10000 100 100000 1 40"/>
    <n v="76.617743333333337"/>
    <n v="10.581841719321696"/>
    <n v="55.454059894689948"/>
    <n v="97.781426771976726"/>
    <x v="0"/>
  </r>
  <r>
    <x v="0"/>
    <x v="0"/>
    <n v="100"/>
    <x v="0"/>
    <x v="45"/>
    <n v="1"/>
    <n v="16.577660999999999"/>
    <n v="6.7838839999999996"/>
    <n v="3.6560739999999998"/>
    <n v="9.6212000000000006E-2"/>
    <s v="7"/>
    <s v="scale_mpi_thin_job_13937.out "/>
    <s v="scale_mpi_thin_thin007_2023-06-25_20-34-05.csv "/>
    <s v="e1 10000 100 100000 1 39"/>
    <n v="78.4539267142857"/>
    <n v="6.2118415520912151"/>
    <n v="66.03024361010327"/>
    <n v="90.87760981846813"/>
    <x v="0"/>
  </r>
  <r>
    <x v="0"/>
    <x v="0"/>
    <n v="100"/>
    <x v="0"/>
    <x v="46"/>
    <n v="1"/>
    <n v="12.593845"/>
    <n v="2.546713"/>
    <n v="4.3993799999999998"/>
    <n v="0.11890199999999999"/>
    <s v="7"/>
    <s v="scale_mpi_thin_job_13937.out "/>
    <s v="scale_mpi_thin_thin007_2023-06-25_20-34-05.csv "/>
    <s v="e1 10000 100 100000 1 38"/>
    <n v="82.646632333333329"/>
    <n v="5.2921641445419443"/>
    <n v="72.062304044249444"/>
    <n v="93.230960622417214"/>
    <x v="0"/>
  </r>
  <r>
    <x v="0"/>
    <x v="0"/>
    <n v="100"/>
    <x v="0"/>
    <x v="47"/>
    <n v="1"/>
    <n v="12.946206"/>
    <n v="2.653953"/>
    <n v="4.2288769999999998"/>
    <n v="0.117469"/>
    <s v="7"/>
    <s v="scale_mpi_thin_job_13937.out "/>
    <s v="scale_mpi_thin_thin007_2023-06-25_20-34-05.csv "/>
    <s v="e1 10000 100 100000 1 37"/>
    <n v="81.949399"/>
    <n v="5.3984252511614423"/>
    <n v="71.152548497677117"/>
    <n v="92.746249502322883"/>
    <x v="0"/>
  </r>
  <r>
    <x v="0"/>
    <x v="0"/>
    <n v="100"/>
    <x v="0"/>
    <x v="48"/>
    <n v="1"/>
    <n v="14.421913999999999"/>
    <n v="3.9967060000000001"/>
    <n v="4.5113560000000001"/>
    <n v="0.12889600000000001"/>
    <s v="7"/>
    <s v="scale_mpi_thin_job_13937.out "/>
    <s v="scale_mpi_thin_thin007_2023-06-25_20-34-05.csv "/>
    <s v="e1 10000 100 100000 1 36"/>
    <n v="83.086585000000014"/>
    <n v="4.5385419223571617"/>
    <n v="74.00950115528569"/>
    <n v="92.163668844714337"/>
    <x v="0"/>
  </r>
  <r>
    <x v="0"/>
    <x v="0"/>
    <n v="100"/>
    <x v="0"/>
    <x v="49"/>
    <n v="1"/>
    <n v="13.1487"/>
    <n v="2.4552770000000002"/>
    <n v="3.294089"/>
    <n v="9.6884999999999999E-2"/>
    <s v="7"/>
    <s v="scale_mpi_thin_job_13937.out "/>
    <s v="scale_mpi_thin_thin007_2023-06-25_20-34-05.csv "/>
    <s v="e1 10000 100 100000 1 35"/>
    <n v="85.5057975"/>
    <n v="7.4992584999999989"/>
    <n v="70.507280500000007"/>
    <n v="100.50431449999999"/>
    <x v="0"/>
  </r>
  <r>
    <x v="0"/>
    <x v="0"/>
    <n v="100"/>
    <x v="0"/>
    <x v="50"/>
    <n v="1"/>
    <n v="12.977399"/>
    <n v="1.859381"/>
    <n v="3.289844"/>
    <n v="9.9692000000000003E-2"/>
    <s v="7"/>
    <s v="scale_mpi_thin_job_13937.out "/>
    <s v="scale_mpi_thin_thin007_2023-06-25_20-34-05.csv "/>
    <s v="e1 10000 100 100000 1 34"/>
    <n v="87.366123000000002"/>
    <n v="3.0477749999998505"/>
    <n v="81.270573000000297"/>
    <n v="93.461672999999706"/>
    <x v="0"/>
  </r>
  <r>
    <x v="0"/>
    <x v="0"/>
    <n v="100"/>
    <x v="0"/>
    <x v="51"/>
    <n v="1"/>
    <n v="16.044868999999998"/>
    <n v="4.8929280000000004"/>
    <n v="3.041614"/>
    <n v="9.5049999999999996E-2"/>
    <s v="7"/>
    <s v="scale_mpi_thin_job_13937.out "/>
    <s v="scale_mpi_thin_thin007_2023-06-25_20-34-05.csv "/>
    <s v="e1 10000 100 100000 1 33"/>
    <n v="79.299919166666669"/>
    <n v="7.4336550828582082"/>
    <n v="64.432609000950251"/>
    <n v="94.167229332383087"/>
    <x v="0"/>
  </r>
  <r>
    <x v="0"/>
    <x v="0"/>
    <n v="100"/>
    <x v="0"/>
    <x v="52"/>
    <n v="1"/>
    <n v="14.847334999999999"/>
    <n v="3.2553719999999999"/>
    <n v="7.8775320000000004"/>
    <n v="0.25411400000000001"/>
    <s v="7"/>
    <s v="scale_mpi_thin_job_13937.out "/>
    <s v="scale_mpi_thin_thin007_2023-06-25_20-34-05.csv "/>
    <s v="e1 10000 100 100000 1 32"/>
    <n v="88.5657535"/>
    <n v="4.3703804999999951"/>
    <n v="79.824992500000008"/>
    <n v="97.306514499999992"/>
    <x v="0"/>
  </r>
  <r>
    <x v="0"/>
    <x v="0"/>
    <n v="100"/>
    <x v="0"/>
    <x v="53"/>
    <n v="1"/>
    <n v="13.602271"/>
    <n v="1.616187"/>
    <n v="4.1752979999999997"/>
    <n v="0.139177"/>
    <s v="7"/>
    <s v="scale_mpi_thin_job_13937.out "/>
    <s v="scale_mpi_thin_thin007_2023-06-25_20-34-05.csv "/>
    <s v="e1 10000 100 100000 1 31"/>
    <n v="80.903500000000008"/>
    <n v="2.0728889999997979"/>
    <n v="76.757722000000413"/>
    <n v="85.049277999999603"/>
    <x v="0"/>
  </r>
  <r>
    <x v="0"/>
    <x v="0"/>
    <n v="100"/>
    <x v="0"/>
    <x v="54"/>
    <n v="1"/>
    <n v="15.133284"/>
    <n v="2.911222"/>
    <n v="2.6345489999999998"/>
    <n v="9.0846999999999997E-2"/>
    <s v="7"/>
    <s v="scale_mpi_thin_job_13937.out "/>
    <s v="scale_mpi_thin_thin007_2023-06-25_20-34-05.csv "/>
    <s v="e1 10000 100 100000 1 30"/>
    <n v="82.589635000000015"/>
    <n v="2.0713395338341378"/>
    <n v="78.446955932331747"/>
    <n v="86.732314067668284"/>
    <x v="0"/>
  </r>
  <r>
    <x v="0"/>
    <x v="0"/>
    <n v="100"/>
    <x v="0"/>
    <x v="55"/>
    <n v="1"/>
    <n v="14.820563"/>
    <n v="2.081566"/>
    <n v="2.963721"/>
    <n v="0.105847"/>
    <s v="7"/>
    <s v="scale_mpi_thin_job_13937.out "/>
    <s v="scale_mpi_thin_thin007_2023-06-25_20-34-05.csv "/>
    <s v="e1 10000 100 100000 1 29"/>
    <n v="82.325534333333337"/>
    <n v="1.4566514747363624"/>
    <n v="79.412231383860615"/>
    <n v="85.23883728280606"/>
    <x v="0"/>
  </r>
  <r>
    <x v="0"/>
    <x v="0"/>
    <n v="100"/>
    <x v="0"/>
    <x v="56"/>
    <n v="1"/>
    <n v="14.850669"/>
    <n v="1.835485"/>
    <n v="2.9887250000000001"/>
    <n v="0.110694"/>
    <s v="7"/>
    <s v="scale_mpi_thin_job_13937.out "/>
    <s v="scale_mpi_thin_thin007_2023-06-25_20-34-05.csv "/>
    <s v="e1 10000 100 100000 1 28"/>
    <n v="83.338386666666665"/>
    <n v="0.24866602991321096"/>
    <n v="82.841054606840245"/>
    <n v="83.835718726493084"/>
    <x v="0"/>
  </r>
  <r>
    <x v="0"/>
    <x v="0"/>
    <n v="100"/>
    <x v="0"/>
    <x v="57"/>
    <n v="1"/>
    <n v="14.791793999999999"/>
    <n v="1.3417699999999999"/>
    <n v="2.6339990000000002"/>
    <n v="0.101308"/>
    <s v="7"/>
    <s v="scale_mpi_thin_job_13937.out "/>
    <s v="scale_mpi_thin_thin007_2023-06-25_20-34-05.csv "/>
    <s v="e1 10000 100 100000 1 27"/>
    <n v="84.33911771428572"/>
    <n v="0.84644929129773927"/>
    <n v="82.646219131690245"/>
    <n v="86.032016296881196"/>
    <x v="0"/>
  </r>
  <r>
    <x v="0"/>
    <x v="0"/>
    <n v="100"/>
    <x v="0"/>
    <x v="58"/>
    <n v="1"/>
    <n v="15.62899"/>
    <n v="1.596069"/>
    <n v="2.1604839999999998"/>
    <n v="8.6418999999999996E-2"/>
    <s v="7"/>
    <s v="scale_mpi_thin_job_13937.out "/>
    <s v="scale_mpi_thin_thin007_2023-06-25_20-34-05.csv "/>
    <s v="e1 10000 100 100000 1 26"/>
    <n v="86.638882333333342"/>
    <n v="0.10335669005909827"/>
    <n v="86.43216895321514"/>
    <n v="86.845595713451544"/>
    <x v="0"/>
  </r>
  <r>
    <x v="0"/>
    <x v="0"/>
    <n v="100"/>
    <x v="0"/>
    <x v="59"/>
    <n v="1"/>
    <n v="16.124578"/>
    <n v="1.581931"/>
    <n v="2.0924399999999999"/>
    <n v="8.7184999999999999E-2"/>
    <s v="7"/>
    <s v="scale_mpi_thin_job_13937.out "/>
    <s v="scale_mpi_thin_thin007_2023-06-25_20-34-05.csv "/>
    <s v="e1 10000 100 100000 1 25"/>
    <n v="89.256282333333345"/>
    <n v="0.4857304962901634"/>
    <n v="88.284821340753012"/>
    <n v="90.227743325913679"/>
    <x v="0"/>
  </r>
  <r>
    <x v="0"/>
    <x v="0"/>
    <n v="100"/>
    <x v="0"/>
    <x v="60"/>
    <n v="1"/>
    <n v="15.160030000000001"/>
    <n v="0.18101999999999999"/>
    <n v="0.95413599999999998"/>
    <n v="4.1484E-2"/>
    <s v="7"/>
    <s v="scale_mpi_thin_job_13937.out "/>
    <s v="scale_mpi_thin_thin007_2023-06-25_20-34-05.csv "/>
    <s v="e1 10000 100 100000 1 24"/>
    <n v="89.644154714285705"/>
    <n v="9.5325372799477823E-2"/>
    <n v="89.453503968686746"/>
    <n v="89.834805459884663"/>
    <x v="0"/>
  </r>
  <r>
    <x v="0"/>
    <x v="0"/>
    <n v="100"/>
    <x v="0"/>
    <x v="61"/>
    <n v="1"/>
    <n v="15.618143"/>
    <n v="0.17418400000000001"/>
    <n v="1.0469850000000001"/>
    <n v="4.759E-2"/>
    <s v="7"/>
    <s v="scale_mpi_thin_job_13937.out "/>
    <s v="scale_mpi_thin_thin007_2023-06-25_20-34-05.csv "/>
    <s v="e1 10000 100 100000 1 23"/>
    <n v="92.918685999999994"/>
    <n v="0.20650710158987692"/>
    <n v="92.505671796820238"/>
    <n v="93.33170020317975"/>
    <x v="0"/>
  </r>
  <r>
    <x v="0"/>
    <x v="0"/>
    <n v="100"/>
    <x v="0"/>
    <x v="62"/>
    <n v="1"/>
    <n v="16.256398999999998"/>
    <n v="0.176648"/>
    <n v="0.93178000000000005"/>
    <n v="4.437E-2"/>
    <s v="7"/>
    <s v="scale_mpi_thin_job_13937.out "/>
    <s v="scale_mpi_thin_thin007_2023-06-25_20-34-05.csv "/>
    <s v="e1 10000 100 100000 1 22"/>
    <n v="97.027764666666656"/>
    <n v="0.22581226043032632"/>
    <n v="96.576140145806008"/>
    <n v="97.479389187527303"/>
    <x v="0"/>
  </r>
  <r>
    <x v="0"/>
    <x v="0"/>
    <n v="100"/>
    <x v="0"/>
    <x v="63"/>
    <n v="1"/>
    <n v="16.92539"/>
    <n v="0.175484"/>
    <n v="0.95770699999999997"/>
    <n v="4.7884999999999997E-2"/>
    <s v="7"/>
    <s v="scale_mpi_thin_job_13937.out "/>
    <s v="scale_mpi_thin_thin007_2023-06-25_20-34-05.csv "/>
    <s v="e1 10000 100 100000 1 21"/>
    <n v="101.56893128571427"/>
    <n v="6.3490670240610642E-2"/>
    <n v="101.44194994523305"/>
    <n v="101.69591262619549"/>
    <x v="0"/>
  </r>
  <r>
    <x v="0"/>
    <x v="0"/>
    <n v="100"/>
    <x v="0"/>
    <x v="64"/>
    <n v="1"/>
    <n v="17.634616999999999"/>
    <n v="0.15924099999999999"/>
    <n v="0.683527"/>
    <n v="3.5975E-2"/>
    <s v="7"/>
    <s v="scale_mpi_thin_job_13937.out "/>
    <s v="scale_mpi_thin_thin007_2023-06-25_20-34-05.csv "/>
    <s v="e1 10000 100 100000 1 20"/>
    <n v="106.41285233333333"/>
    <n v="0.22987877085035913"/>
    <n v="105.95309479163261"/>
    <n v="106.87260987503406"/>
    <x v="0"/>
  </r>
  <r>
    <x v="0"/>
    <x v="0"/>
    <n v="100"/>
    <x v="0"/>
    <x v="65"/>
    <n v="1"/>
    <n v="18.574560999999999"/>
    <n v="0.174953"/>
    <n v="0.90313100000000002"/>
    <n v="5.0174000000000003E-2"/>
    <s v="7"/>
    <s v="scale_mpi_thin_job_13937.out "/>
    <s v="scale_mpi_thin_thin007_2023-06-25_20-34-05.csv "/>
    <s v="e1 10000 100 100000 1 19"/>
    <n v="111.81019399999998"/>
    <n v="1.7064358900188037E-2"/>
    <n v="111.77606528219961"/>
    <n v="111.84432271780035"/>
    <x v="0"/>
  </r>
  <r>
    <x v="0"/>
    <x v="0"/>
    <n v="100"/>
    <x v="0"/>
    <x v="66"/>
    <n v="1"/>
    <n v="19.474589000000002"/>
    <n v="0.167793"/>
    <n v="0.74179200000000001"/>
    <n v="4.3635E-2"/>
    <s v="7"/>
    <s v="scale_mpi_thin_job_13937.out "/>
    <s v="scale_mpi_thin_thin007_2023-06-25_20-34-05.csv "/>
    <s v="e1 10000 100 100000 1 18"/>
    <n v="117.96217457142858"/>
    <n v="0.13303812177011046"/>
    <n v="117.69609832788835"/>
    <n v="118.2282508149688"/>
    <x v="0"/>
  </r>
  <r>
    <x v="0"/>
    <x v="0"/>
    <n v="100"/>
    <x v="0"/>
    <x v="67"/>
    <n v="1"/>
    <n v="20.611104999999998"/>
    <n v="0.16922999999999999"/>
    <n v="0.73819999999999997"/>
    <n v="4.6136999999999997E-2"/>
    <s v="7"/>
    <s v="scale_mpi_thin_job_13937.out "/>
    <s v="scale_mpi_thin_thin007_2023-06-25_20-34-05.csv "/>
    <s v="e1 10000 100 100000 1 17"/>
    <n v="124.63650699999999"/>
    <n v="0.10936113638484908"/>
    <n v="124.4177847272303"/>
    <n v="124.85522927276969"/>
    <x v="0"/>
  </r>
  <r>
    <x v="0"/>
    <x v="0"/>
    <n v="100"/>
    <x v="0"/>
    <x v="68"/>
    <n v="1"/>
    <n v="21.732146"/>
    <n v="0.15980800000000001"/>
    <n v="0.53746700000000003"/>
    <n v="3.5831000000000002E-2"/>
    <s v="7"/>
    <s v="scale_mpi_thin_job_13937.out "/>
    <s v="scale_mpi_thin_thin007_2023-06-25_20-34-05.csv "/>
    <s v="e1 10000 100 100000 1 16"/>
    <n v="132.24896166666667"/>
    <n v="3.8100204833406912E-2"/>
    <n v="132.17276125699985"/>
    <n v="132.3251620763335"/>
    <x v="0"/>
  </r>
  <r>
    <x v="0"/>
    <x v="0"/>
    <n v="100"/>
    <x v="0"/>
    <x v="69"/>
    <n v="1"/>
    <n v="23.165541999999999"/>
    <n v="0.16021099999999999"/>
    <n v="0.53576900000000005"/>
    <n v="3.8268999999999997E-2"/>
    <s v="7"/>
    <s v="scale_mpi_thin_job_13937.out "/>
    <s v="scale_mpi_thin_thin007_2023-06-25_20-34-05.csv "/>
    <s v="e1 10000 100 100000 1 15"/>
    <n v="140.74933714285714"/>
    <n v="9.7697978324972082E-2"/>
    <n v="140.5539411862072"/>
    <n v="140.94473309950709"/>
    <x v="0"/>
  </r>
  <r>
    <x v="0"/>
    <x v="0"/>
    <n v="100"/>
    <x v="0"/>
    <x v="70"/>
    <n v="1"/>
    <n v="24.679164"/>
    <n v="0.160825"/>
    <n v="0.48091699999999998"/>
    <n v="3.6993999999999999E-2"/>
    <s v="7"/>
    <s v="scale_mpi_thin_job_13937.out "/>
    <s v="scale_mpi_thin_thin007_2023-06-25_20-34-05.csv "/>
    <s v="e1 10000 100 100000 1 14"/>
    <n v="150.65593566666666"/>
    <n v="6.7386093339083936E-2"/>
    <n v="150.5211634799885"/>
    <n v="150.79070785334483"/>
    <x v="0"/>
  </r>
  <r>
    <x v="0"/>
    <x v="0"/>
    <n v="100"/>
    <x v="0"/>
    <x v="71"/>
    <n v="1"/>
    <n v="26.467717"/>
    <n v="0.15502099999999999"/>
    <n v="0.43555500000000003"/>
    <n v="3.6296000000000002E-2"/>
    <s v="7"/>
    <s v="scale_mpi_thin_job_13937.out "/>
    <s v="scale_mpi_thin_thin007_2023-06-25_20-34-05.csv "/>
    <s v="e1 10000 100 100000 1 13"/>
    <n v="161.63524966666668"/>
    <n v="0.26492721131126612"/>
    <n v="161.10539524404416"/>
    <n v="162.1651040892892"/>
    <x v="0"/>
  </r>
  <r>
    <x v="0"/>
    <x v="0"/>
    <n v="100"/>
    <x v="0"/>
    <x v="12"/>
    <n v="1"/>
    <n v="25.225629999999999"/>
    <n v="19.486384999999999"/>
    <n v="21.170382"/>
    <n v="0.29817399999999999"/>
    <s v="7"/>
    <s v="scale_mpi_thin_job_13937.out "/>
    <s v="scale_mpi_thin_thin007_2023-06-25_20-34-05.csv "/>
    <s v="e1 10000 100 100000 1 72"/>
    <e v="#N/A"/>
    <e v="#N/A"/>
    <e v="#N/A"/>
    <e v="#N/A"/>
    <x v="1"/>
  </r>
  <r>
    <x v="0"/>
    <x v="0"/>
    <n v="100"/>
    <x v="0"/>
    <x v="13"/>
    <n v="1"/>
    <n v="13.05804"/>
    <n v="7.2228519999999996"/>
    <n v="9.9572640000000003"/>
    <n v="0.14224700000000001"/>
    <s v="7"/>
    <s v="scale_mpi_thin_job_13937.out "/>
    <s v="scale_mpi_thin_thin007_2023-06-25_20-34-05.csv "/>
    <s v="e1 10000 100 100000 1 71"/>
    <e v="#N/A"/>
    <e v="#N/A"/>
    <e v="#N/A"/>
    <e v="#N/A"/>
    <x v="1"/>
  </r>
  <r>
    <x v="0"/>
    <x v="0"/>
    <n v="100"/>
    <x v="0"/>
    <x v="14"/>
    <n v="1"/>
    <n v="17.039628"/>
    <n v="11.182741999999999"/>
    <n v="4.2394319999999999"/>
    <n v="6.1441000000000003E-2"/>
    <s v="7"/>
    <s v="scale_mpi_thin_job_13937.out "/>
    <s v="scale_mpi_thin_thin007_2023-06-25_20-34-05.csv "/>
    <s v="e1 10000 100 100000 1 70"/>
    <e v="#N/A"/>
    <e v="#N/A"/>
    <e v="#N/A"/>
    <e v="#N/A"/>
    <x v="1"/>
  </r>
  <r>
    <x v="0"/>
    <x v="0"/>
    <n v="100"/>
    <x v="0"/>
    <x v="15"/>
    <n v="1"/>
    <n v="25.575289000000001"/>
    <n v="19.678910999999999"/>
    <n v="3.9091309999999999"/>
    <n v="5.7487000000000003E-2"/>
    <s v="7"/>
    <s v="scale_mpi_thin_job_13937.out "/>
    <s v="scale_mpi_thin_thin007_2023-06-25_20-34-05.csv "/>
    <s v="e1 10000 100 100000 1 69"/>
    <e v="#N/A"/>
    <e v="#N/A"/>
    <e v="#N/A"/>
    <e v="#N/A"/>
    <x v="1"/>
  </r>
  <r>
    <x v="0"/>
    <x v="0"/>
    <n v="100"/>
    <x v="0"/>
    <x v="16"/>
    <n v="1"/>
    <n v="20.860913"/>
    <n v="14.876704999999999"/>
    <n v="4.0752879999999996"/>
    <n v="6.0824999999999997E-2"/>
    <s v="7"/>
    <s v="scale_mpi_thin_job_13937.out "/>
    <s v="scale_mpi_thin_thin007_2023-06-25_20-34-05.csv "/>
    <s v="e1 10000 100 100000 1 68"/>
    <e v="#N/A"/>
    <e v="#N/A"/>
    <e v="#N/A"/>
    <e v="#N/A"/>
    <x v="1"/>
  </r>
  <r>
    <x v="0"/>
    <x v="0"/>
    <n v="100"/>
    <x v="0"/>
    <x v="17"/>
    <n v="1"/>
    <n v="14.799132"/>
    <n v="8.6652439999999995"/>
    <n v="3.7658619999999998"/>
    <n v="5.7058999999999999E-2"/>
    <s v="7"/>
    <s v="scale_mpi_thin_job_13937.out "/>
    <s v="scale_mpi_thin_thin007_2023-06-25_20-34-05.csv "/>
    <s v="e1 10000 100 100000 1 67"/>
    <e v="#N/A"/>
    <e v="#N/A"/>
    <e v="#N/A"/>
    <e v="#N/A"/>
    <x v="1"/>
  </r>
  <r>
    <x v="0"/>
    <x v="0"/>
    <n v="100"/>
    <x v="0"/>
    <x v="18"/>
    <n v="1"/>
    <n v="18.817803000000001"/>
    <n v="12.69516"/>
    <n v="7.2761199999999997"/>
    <n v="0.11194"/>
    <s v="7"/>
    <s v="scale_mpi_thin_job_13937.out "/>
    <s v="scale_mpi_thin_thin007_2023-06-25_20-34-05.csv "/>
    <s v="e1 10000 100 100000 1 66"/>
    <e v="#N/A"/>
    <e v="#N/A"/>
    <e v="#N/A"/>
    <e v="#N/A"/>
    <x v="1"/>
  </r>
  <r>
    <x v="0"/>
    <x v="0"/>
    <n v="100"/>
    <x v="0"/>
    <x v="19"/>
    <n v="1"/>
    <n v="23.449662"/>
    <n v="17.21848"/>
    <n v="3.7547470000000001"/>
    <n v="5.8667999999999998E-2"/>
    <s v="7"/>
    <s v="scale_mpi_thin_job_13937.out "/>
    <s v="scale_mpi_thin_thin007_2023-06-25_20-34-05.csv "/>
    <s v="e1 10000 100 100000 1 65"/>
    <e v="#N/A"/>
    <e v="#N/A"/>
    <e v="#N/A"/>
    <e v="#N/A"/>
    <x v="1"/>
  </r>
  <r>
    <x v="0"/>
    <x v="0"/>
    <n v="100"/>
    <x v="0"/>
    <x v="20"/>
    <n v="1"/>
    <n v="12.643506"/>
    <n v="6.3299060000000003"/>
    <n v="5.026491"/>
    <n v="7.9785999999999996E-2"/>
    <s v="7"/>
    <s v="scale_mpi_thin_job_13937.out "/>
    <s v="scale_mpi_thin_thin007_2023-06-25_20-34-05.csv "/>
    <s v="e1 10000 100 100000 1 64"/>
    <n v="55.81539999999999"/>
    <n v="9.1422645499959732"/>
    <n v="37.53087090000804"/>
    <n v="74.09992909999194"/>
    <x v="0"/>
  </r>
  <r>
    <x v="0"/>
    <x v="0"/>
    <n v="100"/>
    <x v="0"/>
    <x v="21"/>
    <n v="1"/>
    <n v="22.757247"/>
    <n v="16.37895"/>
    <n v="3.969131"/>
    <n v="6.4018000000000005E-2"/>
    <s v="7"/>
    <s v="scale_mpi_thin_job_13937.out "/>
    <s v="scale_mpi_thin_thin007_2023-06-25_20-34-05.csv "/>
    <s v="e1 10000 100 100000 1 63"/>
    <n v="61.130554500000002"/>
    <n v="6.9583401630308659"/>
    <n v="47.213874173938272"/>
    <n v="75.047234826061739"/>
    <x v="0"/>
  </r>
  <r>
    <x v="0"/>
    <x v="0"/>
    <n v="100"/>
    <x v="0"/>
    <x v="22"/>
    <n v="1"/>
    <n v="17.623808"/>
    <n v="11.185326999999999"/>
    <n v="17.865075999999998"/>
    <n v="0.29287000000000002"/>
    <s v="7"/>
    <s v="scale_mpi_thin_job_13937.out "/>
    <s v="scale_mpi_thin_thin007_2023-06-25_20-34-05.csv "/>
    <s v="e1 10000 100 100000 1 62"/>
    <n v="58.844606333333331"/>
    <n v="7.5824191169378352"/>
    <n v="43.679768099457661"/>
    <n v="74.009444567209002"/>
    <x v="0"/>
  </r>
  <r>
    <x v="0"/>
    <x v="0"/>
    <n v="100"/>
    <x v="0"/>
    <x v="23"/>
    <n v="1"/>
    <n v="13.235046000000001"/>
    <n v="6.7287270000000001"/>
    <n v="5.6741400000000004"/>
    <n v="9.4569E-2"/>
    <s v="7"/>
    <s v="scale_mpi_thin_job_13937.out "/>
    <s v="scale_mpi_thin_thin007_2023-06-25_20-34-05.csv "/>
    <s v="e1 10000 100 100000 1 61"/>
    <n v="60.546761666666669"/>
    <n v="6.2983613579363924"/>
    <n v="47.950038950793882"/>
    <n v="73.143484382539455"/>
    <x v="0"/>
  </r>
  <r>
    <x v="0"/>
    <x v="0"/>
    <n v="100"/>
    <x v="0"/>
    <x v="24"/>
    <n v="1"/>
    <n v="22.920836000000001"/>
    <n v="16.166861000000001"/>
    <n v="3.5584030000000002"/>
    <n v="6.0311999999999998E-2"/>
    <s v="7"/>
    <s v="scale_mpi_thin_job_13937.out "/>
    <s v="scale_mpi_thin_thin007_2023-06-25_20-34-05.csv "/>
    <s v="e1 10000 100 100000 1 60"/>
    <n v="63.720000124999999"/>
    <n v="7.0823693233677538"/>
    <n v="49.555261478264491"/>
    <n v="77.884738771735499"/>
    <x v="0"/>
  </r>
  <r>
    <x v="0"/>
    <x v="0"/>
    <n v="100"/>
    <x v="0"/>
    <x v="25"/>
    <n v="1"/>
    <n v="21.001725"/>
    <n v="14.091597999999999"/>
    <n v="6.5187090000000003"/>
    <n v="0.11239200000000001"/>
    <s v="7"/>
    <s v="scale_mpi_thin_job_13937.out "/>
    <s v="scale_mpi_thin_thin007_2023-06-25_20-34-05.csv "/>
    <s v="e1 10000 100 100000 1 59"/>
    <n v="54.831403666666667"/>
    <n v="4.5018831127554932"/>
    <n v="45.82763744115568"/>
    <n v="63.835169892177653"/>
    <x v="0"/>
  </r>
  <r>
    <x v="0"/>
    <x v="0"/>
    <n v="100"/>
    <x v="0"/>
    <x v="26"/>
    <n v="1"/>
    <n v="13.541874999999999"/>
    <n v="6.5185430000000002"/>
    <n v="6.3962009999999996"/>
    <n v="0.11221399999999999"/>
    <s v="7"/>
    <s v="scale_mpi_thin_job_13937.out "/>
    <s v="scale_mpi_thin_thin007_2023-06-25_20-34-05.csv "/>
    <s v="e1 10000 100 100000 1 58"/>
    <n v="62.056984333333332"/>
    <n v="7.4787741617957302"/>
    <n v="47.099436009741872"/>
    <n v="77.014532656924786"/>
    <x v="0"/>
  </r>
  <r>
    <x v="0"/>
    <x v="0"/>
    <n v="100"/>
    <x v="0"/>
    <x v="27"/>
    <n v="1"/>
    <n v="14.219938000000001"/>
    <n v="7.0727960000000003"/>
    <n v="5.540692"/>
    <n v="9.8941000000000001E-2"/>
    <s v="7"/>
    <s v="scale_mpi_thin_job_13937.out "/>
    <s v="scale_mpi_thin_thin007_2023-06-25_20-34-05.csv "/>
    <s v="e1 10000 100 100000 1 57"/>
    <n v="71.618437749999998"/>
    <n v="2.127596075113261"/>
    <n v="67.363245599773478"/>
    <n v="75.873629900226518"/>
    <x v="0"/>
  </r>
  <r>
    <x v="0"/>
    <x v="0"/>
    <n v="100"/>
    <x v="0"/>
    <x v="28"/>
    <n v="1"/>
    <n v="18.408871000000001"/>
    <n v="11.121162"/>
    <n v="5.4966379999999999"/>
    <n v="9.9939E-2"/>
    <s v="7"/>
    <s v="scale_mpi_thin_job_13937.out "/>
    <s v="scale_mpi_thin_thin007_2023-06-25_20-34-05.csv "/>
    <s v="e1 10000 100 100000 1 56"/>
    <n v="69.938356666666664"/>
    <n v="4.1090537987137035"/>
    <n v="61.720249069239259"/>
    <n v="78.156464264094069"/>
    <x v="0"/>
  </r>
  <r>
    <x v="0"/>
    <x v="0"/>
    <n v="100"/>
    <x v="0"/>
    <x v="29"/>
    <n v="1"/>
    <n v="13.437654999999999"/>
    <n v="6.0465999999999998"/>
    <n v="5.0638259999999997"/>
    <n v="9.3774999999999997E-2"/>
    <s v="7"/>
    <s v="scale_mpi_thin_job_13937.out "/>
    <s v="scale_mpi_thin_thin007_2023-06-25_20-34-05.csv "/>
    <s v="e1 10000 100 100000 1 55"/>
    <n v="69.724812"/>
    <n v="4.9939833811518328"/>
    <n v="59.736845237696336"/>
    <n v="79.712778762303671"/>
    <x v="0"/>
  </r>
  <r>
    <x v="0"/>
    <x v="0"/>
    <n v="100"/>
    <x v="0"/>
    <x v="30"/>
    <n v="1"/>
    <n v="25.569790000000001"/>
    <n v="18.105930000000001"/>
    <n v="6.4145589999999997"/>
    <n v="0.121029"/>
    <s v="7"/>
    <s v="scale_mpi_thin_job_13937.out "/>
    <s v="scale_mpi_thin_thin007_2023-06-25_20-34-05.csv "/>
    <s v="e1 10000 100 100000 1 54"/>
    <n v="68.487962874999994"/>
    <n v="8.4105057132328955"/>
    <n v="51.666951448534206"/>
    <n v="85.308974301465781"/>
    <x v="0"/>
  </r>
  <r>
    <x v="0"/>
    <x v="0"/>
    <n v="100"/>
    <x v="0"/>
    <x v="31"/>
    <n v="1"/>
    <n v="25.706548999999999"/>
    <n v="18.222221999999999"/>
    <n v="9.3482920000000007"/>
    <n v="0.17977499999999999"/>
    <s v="7"/>
    <s v="scale_mpi_thin_job_13937.out "/>
    <s v="scale_mpi_thin_thin007_2023-06-25_20-34-05.csv "/>
    <s v="e1 10000 100 100000 1 53"/>
    <n v="69.680341666666664"/>
    <n v="8.4211841839590971"/>
    <n v="52.837973298748466"/>
    <n v="86.522710034584861"/>
    <x v="0"/>
  </r>
  <r>
    <x v="0"/>
    <x v="0"/>
    <n v="100"/>
    <x v="0"/>
    <x v="32"/>
    <n v="1"/>
    <n v="12.981171"/>
    <n v="5.2258589999999998"/>
    <n v="4.5392619999999999"/>
    <n v="8.9005000000000001E-2"/>
    <s v="7"/>
    <s v="scale_mpi_thin_job_13937.out "/>
    <s v="scale_mpi_thin_thin007_2023-06-25_20-34-05.csv "/>
    <s v="e1 10000 100 100000 1 52"/>
    <n v="65.309149000000005"/>
    <n v="7.8481203231082199"/>
    <n v="49.612908353783567"/>
    <n v="81.005389646216443"/>
    <x v="0"/>
  </r>
  <r>
    <x v="0"/>
    <x v="0"/>
    <n v="100"/>
    <x v="0"/>
    <x v="33"/>
    <n v="1"/>
    <n v="12.493838"/>
    <n v="4.6928840000000003"/>
    <n v="6.0496290000000004"/>
    <n v="0.120993"/>
    <s v="7"/>
    <s v="scale_mpi_thin_job_13937.out "/>
    <s v="scale_mpi_thin_thin007_2023-06-25_20-34-05.csv "/>
    <s v="e1 10000 100 100000 1 51"/>
    <n v="71.420936749999996"/>
    <n v="6.7906007209647807"/>
    <n v="57.839735308070431"/>
    <n v="85.002138191929561"/>
    <x v="0"/>
  </r>
  <r>
    <x v="0"/>
    <x v="0"/>
    <n v="100"/>
    <x v="0"/>
    <x v="34"/>
    <n v="1"/>
    <n v="23.083649000000001"/>
    <n v="15.043593"/>
    <n v="5.4413910000000003"/>
    <n v="0.11104899999999999"/>
    <s v="7"/>
    <s v="scale_mpi_thin_job_13937.out "/>
    <s v="scale_mpi_thin_thin007_2023-06-25_20-34-05.csv "/>
    <s v="e1 10000 100 100000 1 50"/>
    <n v="66.211950000000002"/>
    <n v="7.8498883116002274"/>
    <n v="50.512173376799545"/>
    <n v="81.911726623200451"/>
    <x v="0"/>
  </r>
  <r>
    <x v="0"/>
    <x v="0"/>
    <n v="100"/>
    <x v="0"/>
    <x v="35"/>
    <n v="1"/>
    <n v="12.224914"/>
    <n v="4.1488690000000004"/>
    <n v="5.8277489999999998"/>
    <n v="0.12141100000000001"/>
    <s v="7"/>
    <s v="scale_mpi_thin_job_13937.out "/>
    <s v="scale_mpi_thin_thin007_2023-06-25_20-34-05.csv "/>
    <s v="e1 10000 100 100000 1 49"/>
    <n v="76.552641666666659"/>
    <n v="0.24086220050867616"/>
    <n v="76.070917265649314"/>
    <n v="77.034366067684005"/>
    <x v="0"/>
  </r>
  <r>
    <x v="0"/>
    <x v="0"/>
    <n v="100"/>
    <x v="0"/>
    <x v="36"/>
    <n v="1"/>
    <n v="17.975342000000001"/>
    <n v="9.7948380000000004"/>
    <n v="4.45784"/>
    <n v="9.4848000000000002E-2"/>
    <s v="7"/>
    <s v="scale_mpi_thin_job_13937.out "/>
    <s v="scale_mpi_thin_thin007_2023-06-25_20-34-05.csv "/>
    <s v="e1 10000 100 100000 1 48"/>
    <n v="76.196652285714279"/>
    <n v="1.7251254991956284"/>
    <n v="72.746401287323025"/>
    <n v="79.646903284105534"/>
    <x v="0"/>
  </r>
  <r>
    <x v="0"/>
    <x v="0"/>
    <n v="100"/>
    <x v="0"/>
    <x v="37"/>
    <n v="1"/>
    <n v="14.64476"/>
    <n v="6.2072700000000003"/>
    <n v="11.342817"/>
    <n v="0.246583"/>
    <s v="7"/>
    <s v="scale_mpi_thin_job_13937.out "/>
    <s v="scale_mpi_thin_thin007_2023-06-25_20-34-05.csv "/>
    <s v="e1 10000 100 100000 1 47"/>
    <n v="77.546280333333343"/>
    <n v="1.6251516040406595"/>
    <n v="74.295977125252023"/>
    <n v="80.796583541414662"/>
    <x v="0"/>
  </r>
  <r>
    <x v="0"/>
    <x v="0"/>
    <n v="100"/>
    <x v="0"/>
    <x v="38"/>
    <n v="1"/>
    <n v="21.901063000000001"/>
    <n v="13.437931000000001"/>
    <n v="7.8826029999999996"/>
    <n v="0.17516899999999999"/>
    <s v="7"/>
    <s v="scale_mpi_thin_job_13937.out "/>
    <s v="scale_mpi_thin_thin007_2023-06-25_20-34-05.csv "/>
    <s v="e1 10000 100 100000 1 46"/>
    <n v="72.402682666666678"/>
    <n v="8.6749406518559908"/>
    <n v="55.052801362954696"/>
    <n v="89.75256397037866"/>
    <x v="0"/>
  </r>
  <r>
    <x v="0"/>
    <x v="0"/>
    <n v="100"/>
    <x v="0"/>
    <x v="39"/>
    <n v="1"/>
    <n v="21.149497"/>
    <n v="12.581313"/>
    <n v="4.9498259999999998"/>
    <n v="0.112496"/>
    <s v="7"/>
    <s v="scale_mpi_thin_job_13937.out "/>
    <s v="scale_mpi_thin_thin007_2023-06-25_20-34-05.csv "/>
    <s v="e1 10000 100 100000 1 45"/>
    <n v="77.593593428571424"/>
    <n v="3.7363343593543732"/>
    <n v="70.120924709862678"/>
    <n v="85.06626214728017"/>
    <x v="0"/>
  </r>
  <r>
    <x v="0"/>
    <x v="0"/>
    <n v="100"/>
    <x v="0"/>
    <x v="40"/>
    <n v="1"/>
    <n v="18.897659000000001"/>
    <n v="10.243221999999999"/>
    <n v="5.8415980000000003"/>
    <n v="0.135851"/>
    <s v="7"/>
    <s v="scale_mpi_thin_job_13937.out "/>
    <s v="scale_mpi_thin_thin007_2023-06-25_20-34-05.csv "/>
    <s v="e1 10000 100 100000 1 44"/>
    <n v="78.587566999999993"/>
    <n v="3.6965058348410644"/>
    <n v="71.194555330317868"/>
    <n v="85.980578669682117"/>
    <x v="0"/>
  </r>
  <r>
    <x v="0"/>
    <x v="0"/>
    <n v="100"/>
    <x v="0"/>
    <x v="41"/>
    <n v="1"/>
    <n v="13.297567000000001"/>
    <n v="4.4311439999999997"/>
    <n v="5.235697"/>
    <n v="0.12465900000000001"/>
    <s v="7"/>
    <s v="scale_mpi_thin_job_13937.out "/>
    <s v="scale_mpi_thin_thin007_2023-06-25_20-34-05.csv "/>
    <s v="e1 10000 100 100000 1 43"/>
    <n v="71.895907666666673"/>
    <n v="8.6175543261217591"/>
    <n v="54.660799014423155"/>
    <n v="89.131016318910184"/>
    <x v="0"/>
  </r>
  <r>
    <x v="0"/>
    <x v="0"/>
    <n v="100"/>
    <x v="0"/>
    <x v="42"/>
    <n v="1"/>
    <n v="18.567478000000001"/>
    <n v="9.4979650000000007"/>
    <n v="4.186159"/>
    <n v="0.102101"/>
    <s v="7"/>
    <s v="scale_mpi_thin_job_13937.out "/>
    <s v="scale_mpi_thin_thin007_2023-06-25_20-34-05.csv "/>
    <s v="e1 10000 100 100000 1 42"/>
    <n v="76.182989714285711"/>
    <n v="7.7750732433957479"/>
    <n v="60.632843227494213"/>
    <n v="91.733136201077201"/>
    <x v="0"/>
  </r>
  <r>
    <x v="0"/>
    <x v="0"/>
    <n v="100"/>
    <x v="0"/>
    <x v="43"/>
    <n v="1"/>
    <n v="12.876310999999999"/>
    <n v="3.6385390000000002"/>
    <n v="3.596228"/>
    <n v="8.9906E-2"/>
    <s v="7"/>
    <s v="scale_mpi_thin_job_13937.out "/>
    <s v="scale_mpi_thin_thin007_2023-06-25_20-34-05.csv "/>
    <s v="e1 10000 100 100000 1 41"/>
    <n v="75.874598666666657"/>
    <n v="10.572158003807891"/>
    <n v="54.730282659050872"/>
    <n v="97.018914674282442"/>
    <x v="0"/>
  </r>
  <r>
    <x v="0"/>
    <x v="0"/>
    <n v="100"/>
    <x v="0"/>
    <x v="44"/>
    <n v="1"/>
    <n v="13.925936999999999"/>
    <n v="4.2934049999999999"/>
    <n v="4.5037940000000001"/>
    <n v="0.115482"/>
    <s v="7"/>
    <s v="scale_mpi_thin_job_13937.out "/>
    <s v="scale_mpi_thin_thin007_2023-06-25_20-34-05.csv "/>
    <s v="e1 10000 100 100000 1 40"/>
    <n v="76.617743333333337"/>
    <n v="10.581841719321696"/>
    <n v="55.454059894689948"/>
    <n v="97.781426771976726"/>
    <x v="0"/>
  </r>
  <r>
    <x v="0"/>
    <x v="0"/>
    <n v="100"/>
    <x v="0"/>
    <x v="45"/>
    <n v="1"/>
    <n v="12.933294999999999"/>
    <n v="3.2516509999999998"/>
    <n v="6.6611000000000002"/>
    <n v="0.175292"/>
    <s v="7"/>
    <s v="scale_mpi_thin_job_13937.out "/>
    <s v="scale_mpi_thin_thin007_2023-06-25_20-34-05.csv "/>
    <s v="e1 10000 100 100000 1 39"/>
    <n v="78.4539267142857"/>
    <n v="6.2118415520912151"/>
    <n v="66.03024361010327"/>
    <n v="90.87760981846813"/>
    <x v="0"/>
  </r>
  <r>
    <x v="0"/>
    <x v="0"/>
    <n v="100"/>
    <x v="0"/>
    <x v="46"/>
    <n v="1"/>
    <n v="14.058881"/>
    <n v="3.9431370000000001"/>
    <n v="3.9115530000000001"/>
    <n v="0.10571800000000001"/>
    <s v="7"/>
    <s v="scale_mpi_thin_job_13937.out "/>
    <s v="scale_mpi_thin_thin007_2023-06-25_20-34-05.csv "/>
    <s v="e1 10000 100 100000 1 38"/>
    <n v="82.646632333333329"/>
    <n v="5.2921641445419443"/>
    <n v="72.062304044249444"/>
    <n v="93.230960622417214"/>
    <x v="0"/>
  </r>
  <r>
    <x v="0"/>
    <x v="0"/>
    <n v="100"/>
    <x v="0"/>
    <x v="47"/>
    <n v="1"/>
    <n v="17.997112000000001"/>
    <n v="7.7959509999999996"/>
    <n v="3.8425199999999999"/>
    <n v="0.106737"/>
    <s v="7"/>
    <s v="scale_mpi_thin_job_13937.out "/>
    <s v="scale_mpi_thin_thin007_2023-06-25_20-34-05.csv "/>
    <s v="e1 10000 100 100000 1 37"/>
    <n v="81.949399"/>
    <n v="5.3984252511614423"/>
    <n v="71.152548497677117"/>
    <n v="92.746249502322883"/>
    <x v="0"/>
  </r>
  <r>
    <x v="0"/>
    <x v="0"/>
    <n v="100"/>
    <x v="0"/>
    <x v="48"/>
    <n v="1"/>
    <n v="22.936342"/>
    <n v="12.504918999999999"/>
    <n v="3.8866770000000002"/>
    <n v="0.11104799999999999"/>
    <s v="7"/>
    <s v="scale_mpi_thin_job_13937.out "/>
    <s v="scale_mpi_thin_thin007_2023-06-25_20-34-05.csv "/>
    <s v="e1 10000 100 100000 1 36"/>
    <n v="83.086585000000014"/>
    <n v="4.5385419223571617"/>
    <n v="74.00950115528569"/>
    <n v="92.163668844714337"/>
    <x v="0"/>
  </r>
  <r>
    <x v="0"/>
    <x v="0"/>
    <n v="100"/>
    <x v="0"/>
    <x v="49"/>
    <n v="1"/>
    <n v="13.762104000000001"/>
    <n v="3.1617760000000001"/>
    <n v="3.8482500000000002"/>
    <n v="0.11318400000000001"/>
    <s v="7"/>
    <s v="scale_mpi_thin_job_13937.out "/>
    <s v="scale_mpi_thin_thin007_2023-06-25_20-34-05.csv "/>
    <s v="e1 10000 100 100000 1 35"/>
    <n v="85.5057975"/>
    <n v="7.4992584999999989"/>
    <n v="70.507280500000007"/>
    <n v="100.50431449999999"/>
    <x v="0"/>
  </r>
  <r>
    <x v="0"/>
    <x v="0"/>
    <n v="100"/>
    <x v="0"/>
    <x v="50"/>
    <n v="1"/>
    <n v="14.399785"/>
    <n v="3.399654"/>
    <n v="3.6781899999999998"/>
    <n v="0.11146"/>
    <s v="7"/>
    <s v="scale_mpi_thin_job_13937.out "/>
    <s v="scale_mpi_thin_thin007_2023-06-25_20-34-05.csv "/>
    <s v="e1 10000 100 100000 1 34"/>
    <n v="87.366123000000002"/>
    <n v="3.0477749999998505"/>
    <n v="81.270573000000297"/>
    <n v="93.461672999999706"/>
    <x v="0"/>
  </r>
  <r>
    <x v="0"/>
    <x v="0"/>
    <n v="100"/>
    <x v="0"/>
    <x v="51"/>
    <n v="1"/>
    <n v="16.135809999999999"/>
    <n v="4.9645060000000001"/>
    <n v="3.5389189999999999"/>
    <n v="0.11059099999999999"/>
    <s v="7"/>
    <s v="scale_mpi_thin_job_13937.out "/>
    <s v="scale_mpi_thin_thin007_2023-06-25_20-34-05.csv "/>
    <s v="e1 10000 100 100000 1 33"/>
    <n v="79.299919166666669"/>
    <n v="7.4336550828582082"/>
    <n v="64.432609000950251"/>
    <n v="94.167229332383087"/>
    <x v="0"/>
  </r>
  <r>
    <x v="0"/>
    <x v="0"/>
    <n v="100"/>
    <x v="0"/>
    <x v="52"/>
    <n v="1"/>
    <n v="13.719386999999999"/>
    <n v="2.0294400000000001"/>
    <n v="4.3723679999999998"/>
    <n v="0.141044"/>
    <s v="7"/>
    <s v="scale_mpi_thin_job_13937.out "/>
    <s v="scale_mpi_thin_thin007_2023-06-25_20-34-05.csv "/>
    <s v="e1 10000 100 100000 1 32"/>
    <n v="88.5657535"/>
    <n v="4.3703804999999951"/>
    <n v="79.824992500000008"/>
    <n v="97.306514499999992"/>
    <x v="0"/>
  </r>
  <r>
    <x v="0"/>
    <x v="0"/>
    <n v="100"/>
    <x v="0"/>
    <x v="53"/>
    <n v="1"/>
    <n v="17.075438999999999"/>
    <n v="5.2964320000000003"/>
    <n v="2.800783"/>
    <n v="9.3358999999999998E-2"/>
    <s v="7"/>
    <s v="scale_mpi_thin_job_13937.out "/>
    <s v="scale_mpi_thin_thin007_2023-06-25_20-34-05.csv "/>
    <s v="e1 10000 100 100000 1 31"/>
    <n v="80.903500000000008"/>
    <n v="2.0728889999997979"/>
    <n v="76.757722000000413"/>
    <n v="85.049277999999603"/>
    <x v="0"/>
  </r>
  <r>
    <x v="0"/>
    <x v="0"/>
    <n v="100"/>
    <x v="0"/>
    <x v="54"/>
    <n v="1"/>
    <n v="14.680222000000001"/>
    <n v="2.3257859999999999"/>
    <n v="2.5709529999999998"/>
    <n v="8.8653999999999997E-2"/>
    <s v="7"/>
    <s v="scale_mpi_thin_job_13937.out "/>
    <s v="scale_mpi_thin_thin007_2023-06-25_20-34-05.csv "/>
    <s v="e1 10000 100 100000 1 30"/>
    <n v="82.589635000000015"/>
    <n v="2.0713395338341378"/>
    <n v="78.446955932331747"/>
    <n v="86.732314067668284"/>
    <x v="0"/>
  </r>
  <r>
    <x v="0"/>
    <x v="0"/>
    <n v="100"/>
    <x v="0"/>
    <x v="55"/>
    <n v="1"/>
    <n v="16.214555000000001"/>
    <n v="3.5955339999999998"/>
    <n v="2.8710270000000002"/>
    <n v="0.102537"/>
    <s v="7"/>
    <s v="scale_mpi_thin_job_13937.out "/>
    <s v="scale_mpi_thin_thin007_2023-06-25_20-34-05.csv "/>
    <s v="e1 10000 100 100000 1 29"/>
    <n v="82.325534333333337"/>
    <n v="1.4566514747363624"/>
    <n v="79.412231383860615"/>
    <n v="85.23883728280606"/>
    <x v="0"/>
  </r>
  <r>
    <x v="0"/>
    <x v="0"/>
    <n v="100"/>
    <x v="0"/>
    <x v="56"/>
    <n v="1"/>
    <n v="14.966469"/>
    <n v="1.9214439999999999"/>
    <n v="2.7657560000000001"/>
    <n v="0.102435"/>
    <s v="7"/>
    <s v="scale_mpi_thin_job_13937.out "/>
    <s v="scale_mpi_thin_thin007_2023-06-25_20-34-05.csv "/>
    <s v="e1 10000 100 100000 1 28"/>
    <n v="83.338386666666665"/>
    <n v="0.24866602991321096"/>
    <n v="82.841054606840245"/>
    <n v="83.835718726493084"/>
    <x v="0"/>
  </r>
  <r>
    <x v="0"/>
    <x v="0"/>
    <n v="100"/>
    <x v="0"/>
    <x v="57"/>
    <n v="1"/>
    <n v="14.549595999999999"/>
    <n v="0.93182500000000001"/>
    <n v="2.8692500000000001"/>
    <n v="0.110356"/>
    <s v="7"/>
    <s v="scale_mpi_thin_job_13937.out "/>
    <s v="scale_mpi_thin_thin007_2023-06-25_20-34-05.csv "/>
    <s v="e1 10000 100 100000 1 27"/>
    <n v="84.33911771428572"/>
    <n v="0.84644929129773927"/>
    <n v="82.646219131690245"/>
    <n v="86.032016296881196"/>
    <x v="0"/>
  </r>
  <r>
    <x v="0"/>
    <x v="0"/>
    <n v="100"/>
    <x v="0"/>
    <x v="58"/>
    <n v="1"/>
    <n v="14.569411000000001"/>
    <n v="0.64235699999999996"/>
    <n v="2.9221200000000001"/>
    <n v="0.116885"/>
    <s v="7"/>
    <s v="scale_mpi_thin_job_13937.out "/>
    <s v="scale_mpi_thin_thin007_2023-06-25_20-34-05.csv "/>
    <s v="e1 10000 100 100000 1 26"/>
    <n v="86.638882333333342"/>
    <n v="0.10335669005909827"/>
    <n v="86.43216895321514"/>
    <n v="86.845595713451544"/>
    <x v="0"/>
  </r>
  <r>
    <x v="0"/>
    <x v="0"/>
    <n v="100"/>
    <x v="0"/>
    <x v="59"/>
    <n v="1"/>
    <n v="15.061793"/>
    <n v="0.473111"/>
    <n v="1.823423"/>
    <n v="7.5976000000000002E-2"/>
    <s v="7"/>
    <s v="scale_mpi_thin_job_13937.out "/>
    <s v="scale_mpi_thin_thin007_2023-06-25_20-34-05.csv "/>
    <s v="e1 10000 100 100000 1 25"/>
    <n v="89.256282333333345"/>
    <n v="0.4857304962901634"/>
    <n v="88.284821340753012"/>
    <n v="90.227743325913679"/>
    <x v="0"/>
  </r>
  <r>
    <x v="0"/>
    <x v="0"/>
    <n v="100"/>
    <x v="0"/>
    <x v="60"/>
    <n v="1"/>
    <n v="15.111791"/>
    <n v="0.225573"/>
    <n v="0.85483600000000004"/>
    <n v="3.7166999999999999E-2"/>
    <s v="7"/>
    <s v="scale_mpi_thin_job_13937.out "/>
    <s v="scale_mpi_thin_thin007_2023-06-25_20-34-05.csv "/>
    <s v="e1 10000 100 100000 1 24"/>
    <n v="89.644154714285705"/>
    <n v="9.5325372799477823E-2"/>
    <n v="89.453503968686746"/>
    <n v="89.834805459884663"/>
    <x v="0"/>
  </r>
  <r>
    <x v="0"/>
    <x v="0"/>
    <n v="100"/>
    <x v="0"/>
    <x v="61"/>
    <n v="1"/>
    <n v="15.572722000000001"/>
    <n v="0.17407900000000001"/>
    <n v="1.0793509999999999"/>
    <n v="4.9061E-2"/>
    <s v="7"/>
    <s v="scale_mpi_thin_job_13937.out "/>
    <s v="scale_mpi_thin_thin007_2023-06-25_20-34-05.csv "/>
    <s v="e1 10000 100 100000 1 23"/>
    <n v="92.918685999999994"/>
    <n v="0.20650710158987692"/>
    <n v="92.505671796820238"/>
    <n v="93.33170020317975"/>
    <x v="0"/>
  </r>
  <r>
    <x v="0"/>
    <x v="0"/>
    <n v="100"/>
    <x v="0"/>
    <x v="62"/>
    <n v="1"/>
    <n v="16.390604"/>
    <n v="0.165491"/>
    <n v="0.86380000000000001"/>
    <n v="4.1133000000000003E-2"/>
    <s v="7"/>
    <s v="scale_mpi_thin_job_13937.out "/>
    <s v="scale_mpi_thin_thin007_2023-06-25_20-34-05.csv "/>
    <s v="e1 10000 100 100000 1 22"/>
    <n v="97.027764666666656"/>
    <n v="0.22581226043032632"/>
    <n v="96.576140145806008"/>
    <n v="97.479389187527303"/>
    <x v="0"/>
  </r>
  <r>
    <x v="0"/>
    <x v="0"/>
    <n v="100"/>
    <x v="0"/>
    <x v="63"/>
    <n v="1"/>
    <n v="16.972169000000001"/>
    <n v="0.16375300000000001"/>
    <n v="0.78720199999999996"/>
    <n v="3.9359999999999999E-2"/>
    <s v="7"/>
    <s v="scale_mpi_thin_job_13937.out "/>
    <s v="scale_mpi_thin_thin007_2023-06-25_20-34-05.csv "/>
    <s v="e1 10000 100 100000 1 21"/>
    <n v="101.56893128571427"/>
    <n v="6.3490670240610642E-2"/>
    <n v="101.44194994523305"/>
    <n v="101.69591262619549"/>
    <x v="0"/>
  </r>
  <r>
    <x v="0"/>
    <x v="0"/>
    <n v="100"/>
    <x v="0"/>
    <x v="64"/>
    <n v="1"/>
    <n v="17.743749000000001"/>
    <n v="0.16933899999999999"/>
    <n v="0.86406799999999995"/>
    <n v="4.5476999999999997E-2"/>
    <s v="7"/>
    <s v="scale_mpi_thin_job_13937.out "/>
    <s v="scale_mpi_thin_thin007_2023-06-25_20-34-05.csv "/>
    <s v="e1 10000 100 100000 1 20"/>
    <n v="106.41285233333333"/>
    <n v="0.22987877085035913"/>
    <n v="105.95309479163261"/>
    <n v="106.87260987503406"/>
    <x v="0"/>
  </r>
  <r>
    <x v="0"/>
    <x v="0"/>
    <n v="100"/>
    <x v="0"/>
    <x v="65"/>
    <n v="1"/>
    <n v="18.659020999999999"/>
    <n v="0.17210700000000001"/>
    <n v="0.81220899999999996"/>
    <n v="4.5123000000000003E-2"/>
    <s v="7"/>
    <s v="scale_mpi_thin_job_13937.out "/>
    <s v="scale_mpi_thin_thin007_2023-06-25_20-34-05.csv "/>
    <s v="e1 10000 100 100000 1 19"/>
    <n v="111.81019399999998"/>
    <n v="1.7064358900188037E-2"/>
    <n v="111.77606528219961"/>
    <n v="111.84432271780035"/>
    <x v="0"/>
  </r>
  <r>
    <x v="0"/>
    <x v="0"/>
    <n v="100"/>
    <x v="0"/>
    <x v="66"/>
    <n v="1"/>
    <n v="19.556201000000001"/>
    <n v="0.16894000000000001"/>
    <n v="0.80397099999999999"/>
    <n v="4.7292000000000001E-2"/>
    <s v="7"/>
    <s v="scale_mpi_thin_job_13937.out "/>
    <s v="scale_mpi_thin_thin007_2023-06-25_20-34-05.csv "/>
    <s v="e1 10000 100 100000 1 18"/>
    <n v="117.96217457142858"/>
    <n v="0.13303812177011046"/>
    <n v="117.69609832788835"/>
    <n v="118.2282508149688"/>
    <x v="0"/>
  </r>
  <r>
    <x v="0"/>
    <x v="0"/>
    <n v="100"/>
    <x v="0"/>
    <x v="67"/>
    <n v="1"/>
    <n v="20.623754999999999"/>
    <n v="0.169239"/>
    <n v="0.58399599999999996"/>
    <n v="3.6499999999999998E-2"/>
    <s v="7"/>
    <s v="scale_mpi_thin_job_13937.out "/>
    <s v="scale_mpi_thin_thin007_2023-06-25_20-34-05.csv "/>
    <s v="e1 10000 100 100000 1 17"/>
    <n v="124.63650699999999"/>
    <n v="0.10936113638484908"/>
    <n v="124.4177847272303"/>
    <n v="124.85522927276969"/>
    <x v="0"/>
  </r>
  <r>
    <x v="0"/>
    <x v="0"/>
    <n v="100"/>
    <x v="0"/>
    <x v="68"/>
    <n v="1"/>
    <n v="21.859470999999999"/>
    <n v="0.16939799999999999"/>
    <n v="0.62620299999999995"/>
    <n v="4.1746999999999999E-2"/>
    <s v="7"/>
    <s v="scale_mpi_thin_job_13937.out "/>
    <s v="scale_mpi_thin_thin007_2023-06-25_20-34-05.csv "/>
    <s v="e1 10000 100 100000 1 16"/>
    <n v="132.24896166666667"/>
    <n v="3.8100204833406912E-2"/>
    <n v="132.17276125699985"/>
    <n v="132.3251620763335"/>
    <x v="0"/>
  </r>
  <r>
    <x v="0"/>
    <x v="0"/>
    <n v="100"/>
    <x v="0"/>
    <x v="69"/>
    <n v="1"/>
    <n v="23.24269"/>
    <n v="0.169406"/>
    <n v="0.52519499999999997"/>
    <n v="3.7513999999999999E-2"/>
    <s v="7"/>
    <s v="scale_mpi_thin_job_13937.out "/>
    <s v="scale_mpi_thin_thin007_2023-06-25_20-34-05.csv "/>
    <s v="e1 10000 100 100000 1 15"/>
    <n v="140.74933714285714"/>
    <n v="9.7697978324972082E-2"/>
    <n v="140.5539411862072"/>
    <n v="140.94473309950709"/>
    <x v="0"/>
  </r>
  <r>
    <x v="0"/>
    <x v="0"/>
    <n v="100"/>
    <x v="0"/>
    <x v="70"/>
    <n v="1"/>
    <n v="24.757612000000002"/>
    <n v="0.16167599999999999"/>
    <n v="0.49873800000000001"/>
    <n v="3.8364000000000002E-2"/>
    <s v="7"/>
    <s v="scale_mpi_thin_job_13937.out "/>
    <s v="scale_mpi_thin_thin007_2023-06-25_20-34-05.csv "/>
    <s v="e1 10000 100 100000 1 14"/>
    <n v="150.65593566666666"/>
    <n v="6.7386093339083936E-2"/>
    <n v="150.5211634799885"/>
    <n v="150.79070785334483"/>
    <x v="0"/>
  </r>
  <r>
    <x v="0"/>
    <x v="0"/>
    <n v="100"/>
    <x v="0"/>
    <x v="71"/>
    <n v="1"/>
    <n v="26.523178000000001"/>
    <n v="0.164576"/>
    <n v="0.50856400000000002"/>
    <n v="4.2380000000000001E-2"/>
    <s v="7"/>
    <s v="scale_mpi_thin_job_13937.out "/>
    <s v="scale_mpi_thin_thin007_2023-06-25_20-34-05.csv "/>
    <s v="e1 10000 100 100000 1 13"/>
    <n v="161.63524966666668"/>
    <n v="0.26492721131126612"/>
    <n v="161.10539524404416"/>
    <n v="162.1651040892892"/>
    <x v="0"/>
  </r>
  <r>
    <x v="0"/>
    <x v="0"/>
    <n v="100"/>
    <x v="0"/>
    <x v="12"/>
    <n v="1"/>
    <n v="20.580459999999999"/>
    <n v="14.743038"/>
    <n v="23.357286999999999"/>
    <n v="0.32897599999999999"/>
    <s v="7"/>
    <s v="scale_mpi_thin_job_13937.out "/>
    <s v="scale_mpi_thin_thin007_2023-06-25_20-34-05.csv "/>
    <s v="e1 10000 100 100000 1 72"/>
    <e v="#N/A"/>
    <e v="#N/A"/>
    <e v="#N/A"/>
    <e v="#N/A"/>
    <x v="1"/>
  </r>
  <r>
    <x v="0"/>
    <x v="0"/>
    <n v="100"/>
    <x v="0"/>
    <x v="13"/>
    <n v="1"/>
    <n v="22.924668"/>
    <n v="17.154299999999999"/>
    <n v="6.5950949999999997"/>
    <n v="9.4215999999999994E-2"/>
    <s v="7"/>
    <s v="scale_mpi_thin_job_13937.out "/>
    <s v="scale_mpi_thin_thin007_2023-06-25_20-34-05.csv "/>
    <s v="e1 10000 100 100000 1 71"/>
    <e v="#N/A"/>
    <e v="#N/A"/>
    <e v="#N/A"/>
    <e v="#N/A"/>
    <x v="1"/>
  </r>
  <r>
    <x v="0"/>
    <x v="0"/>
    <n v="100"/>
    <x v="0"/>
    <x v="14"/>
    <n v="1"/>
    <n v="18.178972000000002"/>
    <n v="12.326195999999999"/>
    <n v="4.5522989999999997"/>
    <n v="6.5975000000000006E-2"/>
    <s v="7"/>
    <s v="scale_mpi_thin_job_13937.out "/>
    <s v="scale_mpi_thin_thin007_2023-06-25_20-34-05.csv "/>
    <s v="e1 10000 100 100000 1 70"/>
    <e v="#N/A"/>
    <e v="#N/A"/>
    <e v="#N/A"/>
    <e v="#N/A"/>
    <x v="1"/>
  </r>
  <r>
    <x v="0"/>
    <x v="0"/>
    <n v="100"/>
    <x v="0"/>
    <x v="15"/>
    <n v="1"/>
    <n v="32.538733999999998"/>
    <n v="26.642899"/>
    <n v="5.7370279999999996"/>
    <n v="8.4367999999999999E-2"/>
    <s v="7"/>
    <s v="scale_mpi_thin_job_13937.out "/>
    <s v="scale_mpi_thin_thin007_2023-06-25_20-34-05.csv "/>
    <s v="e1 10000 100 100000 1 69"/>
    <e v="#N/A"/>
    <e v="#N/A"/>
    <e v="#N/A"/>
    <e v="#N/A"/>
    <x v="1"/>
  </r>
  <r>
    <x v="0"/>
    <x v="0"/>
    <n v="100"/>
    <x v="0"/>
    <x v="16"/>
    <n v="1"/>
    <n v="14.168048000000001"/>
    <n v="7.9462520000000003"/>
    <n v="43.517017000000003"/>
    <n v="0.64950799999999997"/>
    <s v="7"/>
    <s v="scale_mpi_thin_job_13937.out "/>
    <s v="scale_mpi_thin_thin007_2023-06-25_20-34-05.csv "/>
    <s v="e1 10000 100 100000 1 68"/>
    <e v="#N/A"/>
    <e v="#N/A"/>
    <e v="#N/A"/>
    <e v="#N/A"/>
    <x v="1"/>
  </r>
  <r>
    <x v="0"/>
    <x v="0"/>
    <n v="100"/>
    <x v="0"/>
    <x v="17"/>
    <n v="1"/>
    <n v="19.713349000000001"/>
    <n v="13.665010000000001"/>
    <n v="7.0739390000000002"/>
    <n v="0.107181"/>
    <s v="7"/>
    <s v="scale_mpi_thin_job_13937.out "/>
    <s v="scale_mpi_thin_thin007_2023-06-25_20-34-05.csv "/>
    <s v="e1 10000 100 100000 1 67"/>
    <e v="#N/A"/>
    <e v="#N/A"/>
    <e v="#N/A"/>
    <e v="#N/A"/>
    <x v="1"/>
  </r>
  <r>
    <x v="0"/>
    <x v="0"/>
    <n v="100"/>
    <x v="0"/>
    <x v="18"/>
    <n v="1"/>
    <n v="25.222781000000001"/>
    <n v="19.068556000000001"/>
    <n v="6.9912640000000001"/>
    <n v="0.107558"/>
    <s v="7"/>
    <s v="scale_mpi_thin_job_13937.out "/>
    <s v="scale_mpi_thin_thin007_2023-06-25_20-34-05.csv "/>
    <s v="e1 10000 100 100000 1 66"/>
    <e v="#N/A"/>
    <e v="#N/A"/>
    <e v="#N/A"/>
    <e v="#N/A"/>
    <x v="1"/>
  </r>
  <r>
    <x v="0"/>
    <x v="0"/>
    <n v="100"/>
    <x v="0"/>
    <x v="19"/>
    <n v="1"/>
    <n v="17.159438999999999"/>
    <n v="10.946808000000001"/>
    <n v="4.0970690000000003"/>
    <n v="6.4017000000000004E-2"/>
    <s v="7"/>
    <s v="scale_mpi_thin_job_13937.out "/>
    <s v="scale_mpi_thin_thin007_2023-06-25_20-34-05.csv "/>
    <s v="e1 10000 100 100000 1 65"/>
    <e v="#N/A"/>
    <e v="#N/A"/>
    <e v="#N/A"/>
    <e v="#N/A"/>
    <x v="1"/>
  </r>
  <r>
    <x v="0"/>
    <x v="0"/>
    <n v="100"/>
    <x v="0"/>
    <x v="20"/>
    <n v="1"/>
    <n v="35.658634999999997"/>
    <n v="29.371355999999999"/>
    <n v="4.0461970000000003"/>
    <n v="6.4225000000000004E-2"/>
    <s v="7"/>
    <s v="scale_mpi_thin_job_13937.out "/>
    <s v="scale_mpi_thin_thin007_2023-06-25_20-34-05.csv "/>
    <s v="e1 10000 100 100000 1 64"/>
    <n v="55.81539999999999"/>
    <n v="9.1422645499959732"/>
    <n v="37.53087090000804"/>
    <n v="74.09992909999194"/>
    <x v="0"/>
  </r>
  <r>
    <x v="0"/>
    <x v="0"/>
    <n v="100"/>
    <x v="0"/>
    <x v="21"/>
    <n v="1"/>
    <n v="13.848813"/>
    <n v="7.4926579999999996"/>
    <n v="24.310855"/>
    <n v="0.39211099999999999"/>
    <s v="7"/>
    <s v="scale_mpi_thin_job_13937.out "/>
    <s v="scale_mpi_thin_thin007_2023-06-25_20-34-05.csv "/>
    <s v="e1 10000 100 100000 1 63"/>
    <n v="61.130554500000002"/>
    <n v="6.9583401630308659"/>
    <n v="47.213874173938272"/>
    <n v="75.047234826061739"/>
    <x v="0"/>
  </r>
  <r>
    <x v="0"/>
    <x v="0"/>
    <n v="100"/>
    <x v="0"/>
    <x v="22"/>
    <n v="1"/>
    <n v="19.16414"/>
    <n v="12.62426"/>
    <n v="6.9020339999999996"/>
    <n v="0.113148"/>
    <s v="7"/>
    <s v="scale_mpi_thin_job_13937.out "/>
    <s v="scale_mpi_thin_thin007_2023-06-25_20-34-05.csv "/>
    <s v="e1 10000 100 100000 1 62"/>
    <n v="58.844606333333331"/>
    <n v="7.5824191169378352"/>
    <n v="43.679768099457661"/>
    <n v="74.009444567209002"/>
    <x v="0"/>
  </r>
  <r>
    <x v="0"/>
    <x v="0"/>
    <n v="100"/>
    <x v="0"/>
    <x v="23"/>
    <n v="1"/>
    <n v="11.452693999999999"/>
    <n v="4.8114189999999999"/>
    <n v="4.0597120000000002"/>
    <n v="6.7662E-2"/>
    <s v="7"/>
    <s v="scale_mpi_thin_job_13937.out "/>
    <s v="scale_mpi_thin_thin007_2023-06-25_20-34-05.csv "/>
    <s v="e1 10000 100 100000 1 61"/>
    <n v="60.546761666666669"/>
    <n v="6.2983613579363924"/>
    <n v="47.950038950793882"/>
    <n v="73.143484382539455"/>
    <x v="0"/>
  </r>
  <r>
    <x v="0"/>
    <x v="0"/>
    <n v="100"/>
    <x v="0"/>
    <x v="24"/>
    <n v="1"/>
    <n v="22.369698"/>
    <n v="15.726073"/>
    <n v="3.901319"/>
    <n v="6.6124000000000002E-2"/>
    <s v="7"/>
    <s v="scale_mpi_thin_job_13937.out "/>
    <s v="scale_mpi_thin_thin007_2023-06-25_20-34-05.csv "/>
    <s v="e1 10000 100 100000 1 60"/>
    <n v="63.720000124999999"/>
    <n v="7.0823693233677538"/>
    <n v="49.555261478264491"/>
    <n v="77.884738771735499"/>
    <x v="0"/>
  </r>
  <r>
    <x v="0"/>
    <x v="0"/>
    <n v="100"/>
    <x v="0"/>
    <x v="25"/>
    <n v="1"/>
    <n v="21.936247999999999"/>
    <n v="15.009985"/>
    <n v="17.347342000000001"/>
    <n v="0.29909200000000002"/>
    <s v="7"/>
    <s v="scale_mpi_thin_job_13937.out "/>
    <s v="scale_mpi_thin_thin007_2023-06-25_20-34-05.csv "/>
    <s v="e1 10000 100 100000 1 59"/>
    <n v="54.831403666666667"/>
    <n v="4.5018831127554932"/>
    <n v="45.82763744115568"/>
    <n v="63.835169892177653"/>
    <x v="0"/>
  </r>
  <r>
    <x v="0"/>
    <x v="0"/>
    <n v="100"/>
    <x v="0"/>
    <x v="26"/>
    <n v="1"/>
    <n v="12.231332999999999"/>
    <n v="5.2196239999999996"/>
    <n v="8.2919440000000009"/>
    <n v="0.14547299999999999"/>
    <s v="7"/>
    <s v="scale_mpi_thin_job_13937.out "/>
    <s v="scale_mpi_thin_thin007_2023-06-25_20-34-05.csv "/>
    <s v="e1 10000 100 100000 1 58"/>
    <n v="62.056984333333332"/>
    <n v="7.4787741617957302"/>
    <n v="47.099436009741872"/>
    <n v="77.014532656924786"/>
    <x v="0"/>
  </r>
  <r>
    <x v="0"/>
    <x v="0"/>
    <n v="100"/>
    <x v="0"/>
    <x v="27"/>
    <n v="1"/>
    <n v="13.411336"/>
    <n v="6.256087"/>
    <n v="5.8322039999999999"/>
    <n v="0.104146"/>
    <s v="7"/>
    <s v="scale_mpi_thin_job_13937.out "/>
    <s v="scale_mpi_thin_thin007_2023-06-25_20-34-05.csv "/>
    <s v="e1 10000 100 100000 1 57"/>
    <n v="71.618437749999998"/>
    <n v="2.127596075113261"/>
    <n v="67.363245599773478"/>
    <n v="75.873629900226518"/>
    <x v="0"/>
  </r>
  <r>
    <x v="0"/>
    <x v="0"/>
    <n v="100"/>
    <x v="0"/>
    <x v="28"/>
    <n v="1"/>
    <n v="15.102022"/>
    <n v="7.7961140000000002"/>
    <n v="6.733066"/>
    <n v="0.122419"/>
    <s v="7"/>
    <s v="scale_mpi_thin_job_13937.out "/>
    <s v="scale_mpi_thin_thin007_2023-06-25_20-34-05.csv "/>
    <s v="e1 10000 100 100000 1 56"/>
    <n v="69.938356666666664"/>
    <n v="4.1090537987137035"/>
    <n v="61.720249069239259"/>
    <n v="78.156464264094069"/>
    <x v="0"/>
  </r>
  <r>
    <x v="0"/>
    <x v="0"/>
    <n v="100"/>
    <x v="0"/>
    <x v="29"/>
    <n v="1"/>
    <n v="25.934358"/>
    <n v="18.621323"/>
    <n v="5.7261420000000003"/>
    <n v="0.10604"/>
    <s v="7"/>
    <s v="scale_mpi_thin_job_13937.out "/>
    <s v="scale_mpi_thin_thin007_2023-06-25_20-34-05.csv "/>
    <s v="e1 10000 100 100000 1 55"/>
    <n v="69.724812"/>
    <n v="4.9939833811518328"/>
    <n v="59.736845237696336"/>
    <n v="79.712778762303671"/>
    <x v="0"/>
  </r>
  <r>
    <x v="0"/>
    <x v="0"/>
    <n v="100"/>
    <x v="0"/>
    <x v="30"/>
    <n v="1"/>
    <n v="12.07095"/>
    <n v="4.644209"/>
    <n v="5.9984909999999996"/>
    <n v="0.113179"/>
    <s v="7"/>
    <s v="scale_mpi_thin_job_13937.out "/>
    <s v="scale_mpi_thin_thin007_2023-06-25_20-34-05.csv "/>
    <s v="e1 10000 100 100000 1 54"/>
    <n v="68.487962874999994"/>
    <n v="8.4105057132328955"/>
    <n v="51.666951448534206"/>
    <n v="85.308974301465781"/>
    <x v="0"/>
  </r>
  <r>
    <x v="0"/>
    <x v="0"/>
    <n v="100"/>
    <x v="0"/>
    <x v="31"/>
    <n v="1"/>
    <n v="12.773705"/>
    <n v="5.1430309999999997"/>
    <n v="5.9215309999999999"/>
    <n v="0.113876"/>
    <s v="7"/>
    <s v="scale_mpi_thin_job_13937.out "/>
    <s v="scale_mpi_thin_thin007_2023-06-25_20-34-05.csv "/>
    <s v="e1 10000 100 100000 1 53"/>
    <n v="69.680341666666664"/>
    <n v="8.4211841839590971"/>
    <n v="52.837973298748466"/>
    <n v="86.522710034584861"/>
    <x v="0"/>
  </r>
  <r>
    <x v="0"/>
    <x v="0"/>
    <n v="100"/>
    <x v="0"/>
    <x v="32"/>
    <n v="1"/>
    <n v="13.97574"/>
    <n v="6.3649240000000002"/>
    <n v="7.1011819999999997"/>
    <n v="0.139239"/>
    <s v="7"/>
    <s v="scale_mpi_thin_job_13937.out "/>
    <s v="scale_mpi_thin_thin007_2023-06-25_20-34-05.csv "/>
    <s v="e1 10000 100 100000 1 52"/>
    <n v="65.309149000000005"/>
    <n v="7.8481203231082199"/>
    <n v="49.612908353783567"/>
    <n v="81.005389646216443"/>
    <x v="0"/>
  </r>
  <r>
    <x v="0"/>
    <x v="0"/>
    <n v="100"/>
    <x v="0"/>
    <x v="33"/>
    <n v="1"/>
    <n v="13.452018000000001"/>
    <n v="5.5684040000000001"/>
    <n v="5.5594460000000003"/>
    <n v="0.111189"/>
    <s v="7"/>
    <s v="scale_mpi_thin_job_13937.out "/>
    <s v="scale_mpi_thin_thin007_2023-06-25_20-34-05.csv "/>
    <s v="e1 10000 100 100000 1 51"/>
    <n v="71.420936749999996"/>
    <n v="6.7906007209647807"/>
    <n v="57.839735308070431"/>
    <n v="85.002138191929561"/>
    <x v="0"/>
  </r>
  <r>
    <x v="0"/>
    <x v="0"/>
    <n v="100"/>
    <x v="0"/>
    <x v="34"/>
    <n v="1"/>
    <n v="22.683555999999999"/>
    <n v="14.77164"/>
    <n v="4.9676989999999996"/>
    <n v="0.101382"/>
    <s v="7"/>
    <s v="scale_mpi_thin_job_13937.out "/>
    <s v="scale_mpi_thin_thin007_2023-06-25_20-34-05.csv "/>
    <s v="e1 10000 100 100000 1 50"/>
    <n v="66.211950000000002"/>
    <n v="7.8498883116002274"/>
    <n v="50.512173376799545"/>
    <n v="81.911726623200451"/>
    <x v="0"/>
  </r>
  <r>
    <x v="0"/>
    <x v="0"/>
    <n v="100"/>
    <x v="0"/>
    <x v="35"/>
    <n v="1"/>
    <n v="12.997686"/>
    <n v="4.9442959999999996"/>
    <n v="5.2109709999999998"/>
    <n v="0.10856200000000001"/>
    <s v="7"/>
    <s v="scale_mpi_thin_job_13937.out "/>
    <s v="scale_mpi_thin_thin007_2023-06-25_20-34-05.csv "/>
    <s v="e1 10000 100 100000 1 49"/>
    <n v="76.552641666666659"/>
    <n v="0.24086220050867616"/>
    <n v="76.070917265649314"/>
    <n v="77.034366067684005"/>
    <x v="0"/>
  </r>
  <r>
    <x v="0"/>
    <x v="0"/>
    <n v="100"/>
    <x v="0"/>
    <x v="36"/>
    <n v="1"/>
    <n v="27.850549999999998"/>
    <n v="19.748370999999999"/>
    <n v="6.5125900000000003"/>
    <n v="0.13856599999999999"/>
    <s v="7"/>
    <s v="scale_mpi_thin_job_13937.out "/>
    <s v="scale_mpi_thin_thin007_2023-06-25_20-34-05.csv "/>
    <s v="e1 10000 100 100000 1 48"/>
    <n v="76.196652285714279"/>
    <n v="1.7251254991956284"/>
    <n v="72.746401287323025"/>
    <n v="79.646903284105534"/>
    <x v="0"/>
  </r>
  <r>
    <x v="0"/>
    <x v="0"/>
    <n v="100"/>
    <x v="0"/>
    <x v="37"/>
    <n v="1"/>
    <n v="12.845241"/>
    <n v="4.5443069999999999"/>
    <n v="5.9567170000000003"/>
    <n v="0.129494"/>
    <s v="7"/>
    <s v="scale_mpi_thin_job_13937.out "/>
    <s v="scale_mpi_thin_thin007_2023-06-25_20-34-05.csv "/>
    <s v="e1 10000 100 100000 1 47"/>
    <n v="77.546280333333343"/>
    <n v="1.6251516040406595"/>
    <n v="74.295977125252023"/>
    <n v="80.796583541414662"/>
    <x v="0"/>
  </r>
  <r>
    <x v="0"/>
    <x v="0"/>
    <n v="100"/>
    <x v="0"/>
    <x v="38"/>
    <n v="1"/>
    <n v="13.827730000000001"/>
    <n v="5.3664630000000004"/>
    <n v="10.368945999999999"/>
    <n v="0.23042099999999999"/>
    <s v="7"/>
    <s v="scale_mpi_thin_job_13937.out "/>
    <s v="scale_mpi_thin_thin007_2023-06-25_20-34-05.csv "/>
    <s v="e1 10000 100 100000 1 46"/>
    <n v="72.402682666666678"/>
    <n v="8.6749406518559908"/>
    <n v="55.052801362954696"/>
    <n v="89.75256397037866"/>
    <x v="0"/>
  </r>
  <r>
    <x v="0"/>
    <x v="0"/>
    <n v="100"/>
    <x v="0"/>
    <x v="39"/>
    <n v="1"/>
    <n v="16.298636999999999"/>
    <n v="7.6936850000000003"/>
    <n v="10.463081000000001"/>
    <n v="0.23779700000000001"/>
    <s v="7"/>
    <s v="scale_mpi_thin_job_13937.out "/>
    <s v="scale_mpi_thin_thin007_2023-06-25_20-34-05.csv "/>
    <s v="e1 10000 100 100000 1 45"/>
    <n v="77.593593428571424"/>
    <n v="3.7363343593543732"/>
    <n v="70.120924709862678"/>
    <n v="85.06626214728017"/>
    <x v="0"/>
  </r>
  <r>
    <x v="0"/>
    <x v="0"/>
    <n v="100"/>
    <x v="0"/>
    <x v="40"/>
    <n v="1"/>
    <n v="13.496657000000001"/>
    <n v="4.7139309999999996"/>
    <n v="7.2780019999999999"/>
    <n v="0.16925599999999999"/>
    <s v="7"/>
    <s v="scale_mpi_thin_job_13937.out "/>
    <s v="scale_mpi_thin_thin007_2023-06-25_20-34-05.csv "/>
    <s v="e1 10000 100 100000 1 44"/>
    <n v="78.587566999999993"/>
    <n v="3.6965058348410644"/>
    <n v="71.194555330317868"/>
    <n v="85.980578669682117"/>
    <x v="0"/>
  </r>
  <r>
    <x v="0"/>
    <x v="0"/>
    <n v="100"/>
    <x v="0"/>
    <x v="41"/>
    <n v="1"/>
    <n v="13.985125"/>
    <n v="5.0146240000000004"/>
    <n v="4.6620980000000003"/>
    <n v="0.111002"/>
    <s v="7"/>
    <s v="scale_mpi_thin_job_13937.out "/>
    <s v="scale_mpi_thin_thin007_2023-06-25_20-34-05.csv "/>
    <s v="e1 10000 100 100000 1 43"/>
    <n v="71.895907666666673"/>
    <n v="8.6175543261217591"/>
    <n v="54.660799014423155"/>
    <n v="89.131016318910184"/>
    <x v="0"/>
  </r>
  <r>
    <x v="0"/>
    <x v="0"/>
    <n v="100"/>
    <x v="0"/>
    <x v="42"/>
    <n v="1"/>
    <n v="13.578744"/>
    <n v="4.5589579999999996"/>
    <n v="3.891813"/>
    <n v="9.4922000000000006E-2"/>
    <s v="7"/>
    <s v="scale_mpi_thin_job_13937.out "/>
    <s v="scale_mpi_thin_thin007_2023-06-25_20-34-05.csv "/>
    <s v="e1 10000 100 100000 1 42"/>
    <n v="76.182989714285711"/>
    <n v="7.7750732433957479"/>
    <n v="60.632843227494213"/>
    <n v="91.733136201077201"/>
    <x v="0"/>
  </r>
  <r>
    <x v="0"/>
    <x v="0"/>
    <n v="100"/>
    <x v="0"/>
    <x v="43"/>
    <n v="1"/>
    <n v="14.149151"/>
    <n v="4.6756640000000003"/>
    <n v="4.3056489999999998"/>
    <n v="0.107641"/>
    <s v="7"/>
    <s v="scale_mpi_thin_job_13937.out "/>
    <s v="scale_mpi_thin_thin007_2023-06-25_20-34-05.csv "/>
    <s v="e1 10000 100 100000 1 41"/>
    <n v="75.874598666666657"/>
    <n v="10.572158003807891"/>
    <n v="54.730282659050872"/>
    <n v="97.018914674282442"/>
    <x v="0"/>
  </r>
  <r>
    <x v="0"/>
    <x v="0"/>
    <n v="100"/>
    <x v="0"/>
    <x v="44"/>
    <n v="1"/>
    <n v="14.314493000000001"/>
    <n v="4.7887409999999999"/>
    <n v="4.4978319999999998"/>
    <n v="0.115329"/>
    <s v="7"/>
    <s v="scale_mpi_thin_job_13937.out "/>
    <s v="scale_mpi_thin_thin007_2023-06-25_20-34-05.csv "/>
    <s v="e1 10000 100 100000 1 40"/>
    <n v="76.617743333333337"/>
    <n v="10.581841719321696"/>
    <n v="55.454059894689948"/>
    <n v="97.781426771976726"/>
    <x v="0"/>
  </r>
  <r>
    <x v="0"/>
    <x v="0"/>
    <n v="100"/>
    <x v="0"/>
    <x v="45"/>
    <n v="1"/>
    <n v="12.254434"/>
    <n v="2.4557799999999999"/>
    <n v="3.5319739999999999"/>
    <n v="9.2947000000000002E-2"/>
    <s v="7"/>
    <s v="scale_mpi_thin_job_13937.out "/>
    <s v="scale_mpi_thin_thin007_2023-06-25_20-34-05.csv "/>
    <s v="e1 10000 100 100000 1 39"/>
    <n v="78.4539267142857"/>
    <n v="6.2118415520912151"/>
    <n v="66.03024361010327"/>
    <n v="90.87760981846813"/>
    <x v="0"/>
  </r>
  <r>
    <x v="0"/>
    <x v="0"/>
    <n v="100"/>
    <x v="0"/>
    <x v="46"/>
    <n v="1"/>
    <n v="12.532553999999999"/>
    <n v="2.6558959999999998"/>
    <n v="3.5446"/>
    <n v="9.5799999999999996E-2"/>
    <s v="7"/>
    <s v="scale_mpi_thin_job_13937.out "/>
    <s v="scale_mpi_thin_thin007_2023-06-25_20-34-05.csv "/>
    <s v="e1 10000 100 100000 1 38"/>
    <n v="82.646632333333329"/>
    <n v="5.2921641445419443"/>
    <n v="72.062304044249444"/>
    <n v="93.230960622417214"/>
    <x v="0"/>
  </r>
  <r>
    <x v="0"/>
    <x v="0"/>
    <n v="100"/>
    <x v="0"/>
    <x v="47"/>
    <n v="1"/>
    <n v="15.630891"/>
    <n v="5.3769200000000001"/>
    <n v="2.6783100000000002"/>
    <n v="7.4397000000000005E-2"/>
    <s v="7"/>
    <s v="scale_mpi_thin_job_13937.out "/>
    <s v="scale_mpi_thin_thin007_2023-06-25_20-34-05.csv "/>
    <s v="e1 10000 100 100000 1 37"/>
    <n v="81.949399"/>
    <n v="5.3984252511614423"/>
    <n v="71.152548497677117"/>
    <n v="92.746249502322883"/>
    <x v="0"/>
  </r>
  <r>
    <x v="0"/>
    <x v="0"/>
    <n v="100"/>
    <x v="0"/>
    <x v="48"/>
    <n v="1"/>
    <n v="13.326905999999999"/>
    <n v="2.9212159999999998"/>
    <n v="3.4948329999999999"/>
    <n v="9.9851999999999996E-2"/>
    <s v="7"/>
    <s v="scale_mpi_thin_job_13937.out "/>
    <s v="scale_mpi_thin_thin007_2023-06-25_20-34-05.csv "/>
    <s v="e1 10000 100 100000 1 36"/>
    <n v="83.086585000000014"/>
    <n v="4.5385419223571617"/>
    <n v="74.00950115528569"/>
    <n v="92.163668844714337"/>
    <x v="0"/>
  </r>
  <r>
    <x v="0"/>
    <x v="0"/>
    <n v="100"/>
    <x v="0"/>
    <x v="49"/>
    <n v="1"/>
    <n v="14.250952"/>
    <n v="3.4014679999999999"/>
    <n v="4.3086409999999997"/>
    <n v="0.126725"/>
    <s v="7"/>
    <s v="scale_mpi_thin_job_13937.out "/>
    <s v="scale_mpi_thin_thin007_2023-06-25_20-34-05.csv "/>
    <s v="e1 10000 100 100000 1 35"/>
    <n v="85.5057975"/>
    <n v="7.4992584999999989"/>
    <n v="70.507280500000007"/>
    <n v="100.50431449999999"/>
    <x v="0"/>
  </r>
  <r>
    <x v="0"/>
    <x v="0"/>
    <n v="100"/>
    <x v="0"/>
    <x v="50"/>
    <n v="1"/>
    <n v="13.952634"/>
    <n v="3.0833520000000001"/>
    <n v="3.8279770000000002"/>
    <n v="0.115999"/>
    <s v="7"/>
    <s v="scale_mpi_thin_job_13937.out "/>
    <s v="scale_mpi_thin_thin007_2023-06-25_20-34-05.csv "/>
    <s v="e1 10000 100 100000 1 34"/>
    <n v="87.366123000000002"/>
    <n v="3.0477749999998505"/>
    <n v="81.270573000000297"/>
    <n v="93.461672999999706"/>
    <x v="0"/>
  </r>
  <r>
    <x v="0"/>
    <x v="0"/>
    <n v="100"/>
    <x v="0"/>
    <x v="51"/>
    <n v="1"/>
    <n v="13.831982999999999"/>
    <n v="2.5182980000000001"/>
    <n v="3.001735"/>
    <n v="9.3803999999999998E-2"/>
    <s v="7"/>
    <s v="scale_mpi_thin_job_13937.out "/>
    <s v="scale_mpi_thin_thin007_2023-06-25_20-34-05.csv "/>
    <s v="e1 10000 100 100000 1 33"/>
    <n v="79.299919166666669"/>
    <n v="7.4336550828582082"/>
    <n v="64.432609000950251"/>
    <n v="94.167229332383087"/>
    <x v="0"/>
  </r>
  <r>
    <x v="0"/>
    <x v="0"/>
    <n v="100"/>
    <x v="0"/>
    <x v="52"/>
    <n v="1"/>
    <n v="13.403643000000001"/>
    <n v="1.9530639999999999"/>
    <n v="2.9253960000000001"/>
    <n v="9.4367999999999994E-2"/>
    <s v="7"/>
    <s v="scale_mpi_thin_job_13937.out "/>
    <s v="scale_mpi_thin_thin007_2023-06-25_20-34-05.csv "/>
    <s v="e1 10000 100 100000 1 32"/>
    <n v="88.5657535"/>
    <n v="4.3703804999999951"/>
    <n v="79.824992500000008"/>
    <n v="97.306514499999992"/>
    <x v="0"/>
  </r>
  <r>
    <x v="0"/>
    <x v="0"/>
    <n v="100"/>
    <x v="0"/>
    <x v="53"/>
    <n v="1"/>
    <n v="13.634258000000001"/>
    <n v="1.5532539999999999"/>
    <n v="3.1169229999999999"/>
    <n v="0.103897"/>
    <s v="7"/>
    <s v="scale_mpi_thin_job_13937.out "/>
    <s v="scale_mpi_thin_thin007_2023-06-25_20-34-05.csv "/>
    <s v="e1 10000 100 100000 1 31"/>
    <n v="80.903500000000008"/>
    <n v="2.0728889999997979"/>
    <n v="76.757722000000413"/>
    <n v="85.049277999999603"/>
    <x v="0"/>
  </r>
  <r>
    <x v="0"/>
    <x v="0"/>
    <n v="100"/>
    <x v="0"/>
    <x v="54"/>
    <n v="1"/>
    <n v="13.591194"/>
    <n v="1.4487019999999999"/>
    <n v="2.5567359999999999"/>
    <n v="8.8163000000000005E-2"/>
    <s v="7"/>
    <s v="scale_mpi_thin_job_13937.out "/>
    <s v="scale_mpi_thin_thin007_2023-06-25_20-34-05.csv "/>
    <s v="e1 10000 100 100000 1 30"/>
    <n v="82.589635000000015"/>
    <n v="2.0713395338341378"/>
    <n v="78.446955932331747"/>
    <n v="86.732314067668284"/>
    <x v="0"/>
  </r>
  <r>
    <x v="0"/>
    <x v="0"/>
    <n v="100"/>
    <x v="0"/>
    <x v="55"/>
    <n v="1"/>
    <n v="14.393763"/>
    <n v="1.555032"/>
    <n v="2.806241"/>
    <n v="0.10022300000000001"/>
    <s v="7"/>
    <s v="scale_mpi_thin_job_13937.out "/>
    <s v="scale_mpi_thin_thin007_2023-06-25_20-34-05.csv "/>
    <s v="e1 10000 100 100000 1 29"/>
    <n v="82.325534333333337"/>
    <n v="1.4566514747363624"/>
    <n v="79.412231383860615"/>
    <n v="85.23883728280606"/>
    <x v="0"/>
  </r>
  <r>
    <x v="0"/>
    <x v="0"/>
    <n v="100"/>
    <x v="0"/>
    <x v="56"/>
    <n v="1"/>
    <n v="15.590897999999999"/>
    <n v="2.6877330000000001"/>
    <n v="2.4960830000000001"/>
    <n v="9.2448000000000002E-2"/>
    <s v="7"/>
    <s v="scale_mpi_thin_job_13937.out "/>
    <s v="scale_mpi_thin_thin007_2023-06-25_20-34-05.csv "/>
    <s v="e1 10000 100 100000 1 28"/>
    <n v="83.338386666666665"/>
    <n v="0.24866602991321096"/>
    <n v="82.841054606840245"/>
    <n v="83.835718726493084"/>
    <x v="0"/>
  </r>
  <r>
    <x v="0"/>
    <x v="0"/>
    <n v="100"/>
    <x v="0"/>
    <x v="57"/>
    <n v="1"/>
    <n v="14.449094000000001"/>
    <n v="0.98316899999999996"/>
    <n v="2.782883"/>
    <n v="0.107034"/>
    <s v="7"/>
    <s v="scale_mpi_thin_job_13937.out "/>
    <s v="scale_mpi_thin_thin007_2023-06-25_20-34-05.csv "/>
    <s v="e1 10000 100 100000 1 27"/>
    <n v="84.33911771428572"/>
    <n v="0.84644929129773927"/>
    <n v="82.646219131690245"/>
    <n v="86.032016296881196"/>
    <x v="0"/>
  </r>
  <r>
    <x v="0"/>
    <x v="0"/>
    <n v="100"/>
    <x v="0"/>
    <x v="58"/>
    <n v="1"/>
    <n v="14.675055"/>
    <n v="0.72796799999999995"/>
    <n v="2.1763859999999999"/>
    <n v="8.7054999999999993E-2"/>
    <s v="7"/>
    <s v="scale_mpi_thin_job_13937.out "/>
    <s v="scale_mpi_thin_thin007_2023-06-25_20-34-05.csv "/>
    <s v="e1 10000 100 100000 1 26"/>
    <n v="86.638882333333342"/>
    <n v="0.10335669005909827"/>
    <n v="86.43216895321514"/>
    <n v="86.845595713451544"/>
    <x v="0"/>
  </r>
  <r>
    <x v="0"/>
    <x v="0"/>
    <n v="100"/>
    <x v="0"/>
    <x v="59"/>
    <n v="1"/>
    <n v="15.040539000000001"/>
    <n v="0.60528899999999997"/>
    <n v="4.1906499999999998"/>
    <n v="0.17460999999999999"/>
    <s v="7"/>
    <s v="scale_mpi_thin_job_13937.out "/>
    <s v="scale_mpi_thin_thin007_2023-06-25_20-34-05.csv "/>
    <s v="e1 10000 100 100000 1 25"/>
    <n v="89.256282333333345"/>
    <n v="0.4857304962901634"/>
    <n v="88.284821340753012"/>
    <n v="90.227743325913679"/>
    <x v="0"/>
  </r>
  <r>
    <x v="0"/>
    <x v="0"/>
    <n v="100"/>
    <x v="0"/>
    <x v="60"/>
    <n v="1"/>
    <n v="15.059932"/>
    <n v="0.18559999999999999"/>
    <n v="1.028713"/>
    <n v="4.4727000000000003E-2"/>
    <s v="7"/>
    <s v="scale_mpi_thin_job_13937.out "/>
    <s v="scale_mpi_thin_thin007_2023-06-25_20-34-05.csv "/>
    <s v="e1 10000 100 100000 1 24"/>
    <n v="89.644154714285705"/>
    <n v="9.5325372799477823E-2"/>
    <n v="89.453503968686746"/>
    <n v="89.834805459884663"/>
    <x v="0"/>
  </r>
  <r>
    <x v="0"/>
    <x v="0"/>
    <n v="100"/>
    <x v="0"/>
    <x v="61"/>
    <n v="1"/>
    <n v="15.622923999999999"/>
    <n v="0.198403"/>
    <n v="1.4270499999999999"/>
    <n v="6.4865999999999993E-2"/>
    <s v="7"/>
    <s v="scale_mpi_thin_job_13937.out "/>
    <s v="scale_mpi_thin_thin007_2023-06-25_20-34-05.csv "/>
    <s v="e1 10000 100 100000 1 23"/>
    <n v="92.918685999999994"/>
    <n v="0.20650710158987692"/>
    <n v="92.505671796820238"/>
    <n v="93.33170020317975"/>
    <x v="0"/>
  </r>
  <r>
    <x v="0"/>
    <x v="0"/>
    <n v="100"/>
    <x v="0"/>
    <x v="62"/>
    <n v="1"/>
    <n v="16.393836"/>
    <n v="0.163853"/>
    <n v="0.92934799999999995"/>
    <n v="4.4255000000000003E-2"/>
    <s v="7"/>
    <s v="scale_mpi_thin_job_13937.out "/>
    <s v="scale_mpi_thin_thin007_2023-06-25_20-34-05.csv "/>
    <s v="e1 10000 100 100000 1 22"/>
    <n v="97.027764666666656"/>
    <n v="0.22581226043032632"/>
    <n v="96.576140145806008"/>
    <n v="97.479389187527303"/>
    <x v="0"/>
  </r>
  <r>
    <x v="0"/>
    <x v="0"/>
    <n v="100"/>
    <x v="0"/>
    <x v="63"/>
    <n v="1"/>
    <n v="16.957115000000002"/>
    <n v="0.171738"/>
    <n v="0.84731100000000004"/>
    <n v="4.2366000000000001E-2"/>
    <s v="7"/>
    <s v="scale_mpi_thin_job_13937.out "/>
    <s v="scale_mpi_thin_thin007_2023-06-25_20-34-05.csv "/>
    <s v="e1 10000 100 100000 1 21"/>
    <n v="101.56893128571427"/>
    <n v="6.3490670240610642E-2"/>
    <n v="101.44194994523305"/>
    <n v="101.69591262619549"/>
    <x v="0"/>
  </r>
  <r>
    <x v="0"/>
    <x v="0"/>
    <n v="100"/>
    <x v="0"/>
    <x v="64"/>
    <n v="1"/>
    <n v="17.731401999999999"/>
    <n v="0.16553499999999999"/>
    <n v="0.70983099999999999"/>
    <n v="3.7359999999999997E-2"/>
    <s v="7"/>
    <s v="scale_mpi_thin_job_13937.out "/>
    <s v="scale_mpi_thin_thin007_2023-06-25_20-34-05.csv "/>
    <s v="e1 10000 100 100000 1 20"/>
    <n v="106.41285233333333"/>
    <n v="0.22987877085035913"/>
    <n v="105.95309479163261"/>
    <n v="106.87260987503406"/>
    <x v="0"/>
  </r>
  <r>
    <x v="0"/>
    <x v="0"/>
    <n v="100"/>
    <x v="0"/>
    <x v="65"/>
    <n v="1"/>
    <n v="18.632625999999998"/>
    <n v="0.17044500000000001"/>
    <n v="0.81577299999999997"/>
    <n v="4.5321E-2"/>
    <s v="7"/>
    <s v="scale_mpi_thin_job_13937.out "/>
    <s v="scale_mpi_thin_thin007_2023-06-25_20-34-05.csv "/>
    <s v="e1 10000 100 100000 1 19"/>
    <n v="111.81019399999998"/>
    <n v="1.7064358900188037E-2"/>
    <n v="111.77606528219961"/>
    <n v="111.84432271780035"/>
    <x v="0"/>
  </r>
  <r>
    <x v="0"/>
    <x v="0"/>
    <n v="100"/>
    <x v="0"/>
    <x v="66"/>
    <n v="1"/>
    <n v="19.629518999999998"/>
    <n v="0.15928200000000001"/>
    <n v="0.65213699999999997"/>
    <n v="3.8360999999999999E-2"/>
    <s v="7"/>
    <s v="scale_mpi_thin_job_13937.out "/>
    <s v="scale_mpi_thin_thin007_2023-06-25_20-34-05.csv "/>
    <s v="e1 10000 100 100000 1 18"/>
    <n v="117.96217457142858"/>
    <n v="0.13303812177011046"/>
    <n v="117.69609832788835"/>
    <n v="118.2282508149688"/>
    <x v="0"/>
  </r>
  <r>
    <x v="0"/>
    <x v="0"/>
    <n v="100"/>
    <x v="0"/>
    <x v="67"/>
    <n v="1"/>
    <n v="20.670052999999999"/>
    <n v="0.164573"/>
    <n v="0.65604600000000002"/>
    <n v="4.1002999999999998E-2"/>
    <s v="7"/>
    <s v="scale_mpi_thin_job_13937.out "/>
    <s v="scale_mpi_thin_thin007_2023-06-25_20-34-05.csv "/>
    <s v="e1 10000 100 100000 1 17"/>
    <n v="124.63650699999999"/>
    <n v="0.10936113638484908"/>
    <n v="124.4177847272303"/>
    <n v="124.85522927276969"/>
    <x v="0"/>
  </r>
  <r>
    <x v="0"/>
    <x v="0"/>
    <n v="100"/>
    <x v="0"/>
    <x v="68"/>
    <n v="1"/>
    <n v="21.793537000000001"/>
    <n v="0.160166"/>
    <n v="0.544659"/>
    <n v="3.6311000000000003E-2"/>
    <s v="7"/>
    <s v="scale_mpi_thin_job_13937.out "/>
    <s v="scale_mpi_thin_thin007_2023-06-25_20-34-05.csv "/>
    <s v="e1 10000 100 100000 1 16"/>
    <n v="132.24896166666667"/>
    <n v="3.8100204833406912E-2"/>
    <n v="132.17276125699985"/>
    <n v="132.3251620763335"/>
    <x v="0"/>
  </r>
  <r>
    <x v="0"/>
    <x v="0"/>
    <n v="100"/>
    <x v="0"/>
    <x v="69"/>
    <n v="1"/>
    <n v="23.183797999999999"/>
    <n v="0.15593799999999999"/>
    <n v="0.49023899999999998"/>
    <n v="3.5017E-2"/>
    <s v="7"/>
    <s v="scale_mpi_thin_job_13937.out "/>
    <s v="scale_mpi_thin_thin007_2023-06-25_20-34-05.csv "/>
    <s v="e1 10000 100 100000 1 15"/>
    <n v="140.74933714285714"/>
    <n v="9.7697978324972082E-2"/>
    <n v="140.5539411862072"/>
    <n v="140.94473309950709"/>
    <x v="0"/>
  </r>
  <r>
    <x v="0"/>
    <x v="0"/>
    <n v="100"/>
    <x v="0"/>
    <x v="70"/>
    <n v="1"/>
    <n v="24.778898999999999"/>
    <n v="0.156746"/>
    <n v="0.49487799999999998"/>
    <n v="3.8067999999999998E-2"/>
    <s v="7"/>
    <s v="scale_mpi_thin_job_13937.out "/>
    <s v="scale_mpi_thin_thin007_2023-06-25_20-34-05.csv "/>
    <s v="e1 10000 100 100000 1 14"/>
    <n v="150.65593566666666"/>
    <n v="6.7386093339083936E-2"/>
    <n v="150.5211634799885"/>
    <n v="150.79070785334483"/>
    <x v="0"/>
  </r>
  <r>
    <x v="0"/>
    <x v="0"/>
    <n v="100"/>
    <x v="0"/>
    <x v="71"/>
    <n v="1"/>
    <n v="26.599764"/>
    <n v="0.167739"/>
    <n v="0.480296"/>
    <n v="4.0024999999999998E-2"/>
    <s v="7"/>
    <s v="scale_mpi_thin_job_13937.out "/>
    <s v="scale_mpi_thin_thin007_2023-06-25_20-34-05.csv "/>
    <s v="e1 10000 100 100000 1 13"/>
    <n v="161.63524966666668"/>
    <n v="0.26492721131126612"/>
    <n v="161.10539524404416"/>
    <n v="162.1651040892892"/>
    <x v="0"/>
  </r>
  <r>
    <x v="0"/>
    <x v="0"/>
    <n v="100"/>
    <x v="0"/>
    <x v="12"/>
    <n v="1"/>
    <n v="30.889585"/>
    <n v="25.000699000000001"/>
    <n v="20.752209000000001"/>
    <n v="0.29228500000000002"/>
    <s v="7"/>
    <s v="scale_mpi_thin_job_13937.out "/>
    <s v="scale_mpi_thin_thin007_2023-06-25_20-34-05.csv "/>
    <s v="e1 10000 100 100000 1 72"/>
    <e v="#N/A"/>
    <e v="#N/A"/>
    <e v="#N/A"/>
    <e v="#N/A"/>
    <x v="1"/>
  </r>
  <r>
    <x v="0"/>
    <x v="0"/>
    <n v="100"/>
    <x v="0"/>
    <x v="13"/>
    <n v="1"/>
    <n v="37.211326999999997"/>
    <n v="31.417189"/>
    <n v="19.997430000000001"/>
    <n v="0.28567799999999999"/>
    <s v="7"/>
    <s v="scale_mpi_thin_job_13937.out "/>
    <s v="scale_mpi_thin_thin007_2023-06-25_20-34-05.csv "/>
    <s v="e1 10000 100 100000 1 71"/>
    <e v="#N/A"/>
    <e v="#N/A"/>
    <e v="#N/A"/>
    <e v="#N/A"/>
    <x v="1"/>
  </r>
  <r>
    <x v="0"/>
    <x v="0"/>
    <n v="100"/>
    <x v="0"/>
    <x v="14"/>
    <n v="1"/>
    <n v="37.222141000000001"/>
    <n v="31.345237000000001"/>
    <n v="17.427503999999999"/>
    <n v="0.25257299999999999"/>
    <s v="7"/>
    <s v="scale_mpi_thin_job_13937.out "/>
    <s v="scale_mpi_thin_thin007_2023-06-25_20-34-05.csv "/>
    <s v="e1 10000 100 100000 1 70"/>
    <e v="#N/A"/>
    <e v="#N/A"/>
    <e v="#N/A"/>
    <e v="#N/A"/>
    <x v="1"/>
  </r>
  <r>
    <x v="0"/>
    <x v="0"/>
    <n v="100"/>
    <x v="0"/>
    <x v="15"/>
    <n v="1"/>
    <n v="28.123701000000001"/>
    <n v="22.22381"/>
    <n v="22.245881000000001"/>
    <n v="0.32714500000000002"/>
    <s v="7"/>
    <s v="scale_mpi_thin_job_13937.out "/>
    <s v="scale_mpi_thin_thin007_2023-06-25_20-34-05.csv "/>
    <s v="e1 10000 100 100000 1 69"/>
    <e v="#N/A"/>
    <e v="#N/A"/>
    <e v="#N/A"/>
    <e v="#N/A"/>
    <x v="1"/>
  </r>
  <r>
    <x v="0"/>
    <x v="0"/>
    <n v="100"/>
    <x v="0"/>
    <x v="16"/>
    <n v="1"/>
    <n v="23.089480999999999"/>
    <n v="17.112556999999999"/>
    <n v="8.4536200000000008"/>
    <n v="0.12617300000000001"/>
    <s v="7"/>
    <s v="scale_mpi_thin_job_13937.out "/>
    <s v="scale_mpi_thin_thin007_2023-06-25_20-34-05.csv "/>
    <s v="e1 10000 100 100000 1 68"/>
    <e v="#N/A"/>
    <e v="#N/A"/>
    <e v="#N/A"/>
    <e v="#N/A"/>
    <x v="1"/>
  </r>
  <r>
    <x v="0"/>
    <x v="0"/>
    <n v="100"/>
    <x v="0"/>
    <x v="17"/>
    <n v="1"/>
    <n v="15.027958999999999"/>
    <n v="8.9616089999999993"/>
    <n v="4.0013420000000002"/>
    <n v="6.0625999999999999E-2"/>
    <s v="7"/>
    <s v="scale_mpi_thin_job_13937.out "/>
    <s v="scale_mpi_thin_thin007_2023-06-25_20-34-05.csv "/>
    <s v="e1 10000 100 100000 1 67"/>
    <e v="#N/A"/>
    <e v="#N/A"/>
    <e v="#N/A"/>
    <e v="#N/A"/>
    <x v="1"/>
  </r>
  <r>
    <x v="0"/>
    <x v="0"/>
    <n v="100"/>
    <x v="0"/>
    <x v="18"/>
    <n v="1"/>
    <n v="18.638003999999999"/>
    <n v="12.433230999999999"/>
    <n v="3.8014790000000001"/>
    <n v="5.8484000000000001E-2"/>
    <s v="7"/>
    <s v="scale_mpi_thin_job_13937.out "/>
    <s v="scale_mpi_thin_thin007_2023-06-25_20-34-05.csv "/>
    <s v="e1 10000 100 100000 1 66"/>
    <e v="#N/A"/>
    <e v="#N/A"/>
    <e v="#N/A"/>
    <e v="#N/A"/>
    <x v="1"/>
  </r>
  <r>
    <x v="0"/>
    <x v="0"/>
    <n v="100"/>
    <x v="0"/>
    <x v="19"/>
    <n v="1"/>
    <n v="22.309805000000001"/>
    <n v="16.1175"/>
    <n v="4.5337610000000002"/>
    <n v="7.084E-2"/>
    <s v="7"/>
    <s v="scale_mpi_thin_job_13937.out "/>
    <s v="scale_mpi_thin_thin007_2023-06-25_20-34-05.csv "/>
    <s v="e1 10000 100 100000 1 65"/>
    <e v="#N/A"/>
    <e v="#N/A"/>
    <e v="#N/A"/>
    <e v="#N/A"/>
    <x v="1"/>
  </r>
  <r>
    <x v="0"/>
    <x v="0"/>
    <n v="100"/>
    <x v="0"/>
    <x v="20"/>
    <n v="1"/>
    <n v="20.656313999999998"/>
    <n v="14.353683"/>
    <n v="3.8531490000000002"/>
    <n v="6.1161E-2"/>
    <s v="7"/>
    <s v="scale_mpi_thin_job_13937.out "/>
    <s v="scale_mpi_thin_thin007_2023-06-25_20-34-05.csv "/>
    <s v="e1 10000 100 100000 1 64"/>
    <n v="55.81539999999999"/>
    <n v="9.1422645499959732"/>
    <n v="37.53087090000804"/>
    <n v="74.09992909999194"/>
    <x v="0"/>
  </r>
  <r>
    <x v="0"/>
    <x v="0"/>
    <n v="100"/>
    <x v="0"/>
    <x v="21"/>
    <n v="1"/>
    <n v="17.447082999999999"/>
    <n v="11.056763999999999"/>
    <n v="3.7056010000000001"/>
    <n v="5.9768000000000002E-2"/>
    <s v="7"/>
    <s v="scale_mpi_thin_job_13937.out "/>
    <s v="scale_mpi_thin_thin007_2023-06-25_20-34-05.csv "/>
    <s v="e1 10000 100 100000 1 63"/>
    <n v="61.130554500000002"/>
    <n v="6.9583401630308659"/>
    <n v="47.213874173938272"/>
    <n v="75.047234826061739"/>
    <x v="0"/>
  </r>
  <r>
    <x v="0"/>
    <x v="0"/>
    <n v="100"/>
    <x v="0"/>
    <x v="22"/>
    <n v="1"/>
    <n v="16.394257"/>
    <n v="9.8503720000000001"/>
    <n v="5.7784560000000003"/>
    <n v="9.4728999999999994E-2"/>
    <s v="7"/>
    <s v="scale_mpi_thin_job_13937.out "/>
    <s v="scale_mpi_thin_thin007_2023-06-25_20-34-05.csv "/>
    <s v="e1 10000 100 100000 1 62"/>
    <n v="58.844606333333331"/>
    <n v="7.5824191169378352"/>
    <n v="43.679768099457661"/>
    <n v="74.009444567209002"/>
    <x v="0"/>
  </r>
  <r>
    <x v="0"/>
    <x v="0"/>
    <n v="100"/>
    <x v="0"/>
    <x v="23"/>
    <n v="1"/>
    <n v="11.668497"/>
    <n v="5.1390690000000001"/>
    <n v="3.2906740000000001"/>
    <n v="5.4844999999999998E-2"/>
    <s v="7"/>
    <s v="scale_mpi_thin_job_13937.out "/>
    <s v="scale_mpi_thin_thin007_2023-06-25_20-34-05.csv "/>
    <s v="e1 10000 100 100000 1 61"/>
    <n v="60.546761666666669"/>
    <n v="6.2983613579363924"/>
    <n v="47.950038950793882"/>
    <n v="73.143484382539455"/>
    <x v="0"/>
  </r>
  <r>
    <x v="0"/>
    <x v="0"/>
    <n v="100"/>
    <x v="0"/>
    <x v="24"/>
    <n v="1"/>
    <n v="20.89742"/>
    <n v="14.175088000000001"/>
    <n v="3.9281670000000002"/>
    <n v="6.6578999999999999E-2"/>
    <s v="7"/>
    <s v="scale_mpi_thin_job_13937.out "/>
    <s v="scale_mpi_thin_thin007_2023-06-25_20-34-05.csv "/>
    <s v="e1 10000 100 100000 1 60"/>
    <n v="63.720000124999999"/>
    <n v="7.0823693233677538"/>
    <n v="49.555261478264491"/>
    <n v="77.884738771735499"/>
    <x v="0"/>
  </r>
  <r>
    <x v="0"/>
    <x v="0"/>
    <n v="100"/>
    <x v="0"/>
    <x v="25"/>
    <n v="1"/>
    <n v="23.340125"/>
    <n v="16.430955000000001"/>
    <n v="22.793641999999998"/>
    <n v="0.39299400000000001"/>
    <s v="7"/>
    <s v="scale_mpi_thin_job_13937.out "/>
    <s v="scale_mpi_thin_thin007_2023-06-25_20-34-05.csv "/>
    <s v="e1 10000 100 100000 1 59"/>
    <n v="54.831403666666667"/>
    <n v="4.5018831127554932"/>
    <n v="45.82763744115568"/>
    <n v="63.835169892177653"/>
    <x v="0"/>
  </r>
  <r>
    <x v="0"/>
    <x v="0"/>
    <n v="100"/>
    <x v="0"/>
    <x v="26"/>
    <n v="1"/>
    <n v="23.187767000000001"/>
    <n v="16.17775"/>
    <n v="8.1493459999999995"/>
    <n v="0.14297099999999999"/>
    <s v="7"/>
    <s v="scale_mpi_thin_job_13937.out "/>
    <s v="scale_mpi_thin_thin007_2023-06-25_20-34-05.csv "/>
    <s v="e1 10000 100 100000 1 58"/>
    <n v="62.056984333333332"/>
    <n v="7.4787741617957302"/>
    <n v="47.099436009741872"/>
    <n v="77.014532656924786"/>
    <x v="0"/>
  </r>
  <r>
    <x v="0"/>
    <x v="0"/>
    <n v="100"/>
    <x v="0"/>
    <x v="27"/>
    <n v="1"/>
    <n v="23.752471"/>
    <n v="16.6374"/>
    <n v="6.7526989999999998"/>
    <n v="0.120584"/>
    <s v="7"/>
    <s v="scale_mpi_thin_job_13937.out "/>
    <s v="scale_mpi_thin_thin007_2023-06-25_20-34-05.csv "/>
    <s v="e1 10000 100 100000 1 57"/>
    <n v="71.618437749999998"/>
    <n v="2.127596075113261"/>
    <n v="67.363245599773478"/>
    <n v="75.873629900226518"/>
    <x v="0"/>
  </r>
  <r>
    <x v="0"/>
    <x v="0"/>
    <n v="100"/>
    <x v="0"/>
    <x v="28"/>
    <n v="1"/>
    <n v="12.326715"/>
    <n v="5.0949280000000003"/>
    <n v="7.263001"/>
    <n v="0.13205500000000001"/>
    <s v="7"/>
    <s v="scale_mpi_thin_job_13937.out "/>
    <s v="scale_mpi_thin_thin007_2023-06-25_20-34-05.csv "/>
    <s v="e1 10000 100 100000 1 56"/>
    <n v="69.938356666666664"/>
    <n v="4.1090537987137035"/>
    <n v="61.720249069239259"/>
    <n v="78.156464264094069"/>
    <x v="0"/>
  </r>
  <r>
    <x v="0"/>
    <x v="0"/>
    <n v="100"/>
    <x v="0"/>
    <x v="29"/>
    <n v="1"/>
    <n v="23.807141000000001"/>
    <n v="16.417529999999999"/>
    <n v="5.9577220000000004"/>
    <n v="0.110328"/>
    <s v="7"/>
    <s v="scale_mpi_thin_job_13937.out "/>
    <s v="scale_mpi_thin_thin007_2023-06-25_20-34-05.csv "/>
    <s v="e1 10000 100 100000 1 55"/>
    <n v="69.724812"/>
    <n v="4.9939833811518328"/>
    <n v="59.736845237696336"/>
    <n v="79.712778762303671"/>
    <x v="0"/>
  </r>
  <r>
    <x v="0"/>
    <x v="0"/>
    <n v="100"/>
    <x v="0"/>
    <x v="30"/>
    <n v="1"/>
    <n v="15.392766"/>
    <n v="7.9582670000000002"/>
    <n v="21.696960000000001"/>
    <n v="0.40937699999999999"/>
    <s v="7"/>
    <s v="scale_mpi_thin_job_13937.out "/>
    <s v="scale_mpi_thin_thin007_2023-06-25_20-34-05.csv "/>
    <s v="e1 10000 100 100000 1 54"/>
    <n v="68.487962874999994"/>
    <n v="8.4105057132328955"/>
    <n v="51.666951448534206"/>
    <n v="85.308974301465781"/>
    <x v="0"/>
  </r>
  <r>
    <x v="0"/>
    <x v="0"/>
    <n v="100"/>
    <x v="0"/>
    <x v="31"/>
    <n v="1"/>
    <n v="12.443132"/>
    <n v="4.8649399999999998"/>
    <n v="6.8819590000000002"/>
    <n v="0.13234499999999999"/>
    <s v="7"/>
    <s v="scale_mpi_thin_job_13937.out "/>
    <s v="scale_mpi_thin_thin007_2023-06-25_20-34-05.csv "/>
    <s v="e1 10000 100 100000 1 53"/>
    <n v="69.680341666666664"/>
    <n v="8.4211841839590971"/>
    <n v="52.837973298748466"/>
    <n v="86.522710034584861"/>
    <x v="0"/>
  </r>
  <r>
    <x v="0"/>
    <x v="0"/>
    <n v="100"/>
    <x v="0"/>
    <x v="32"/>
    <n v="1"/>
    <n v="15.648498"/>
    <n v="7.9146510000000001"/>
    <n v="5.502319"/>
    <n v="0.107889"/>
    <s v="7"/>
    <s v="scale_mpi_thin_job_13937.out "/>
    <s v="scale_mpi_thin_thin007_2023-06-25_20-34-05.csv "/>
    <s v="e1 10000 100 100000 1 52"/>
    <n v="65.309149000000005"/>
    <n v="7.8481203231082199"/>
    <n v="49.612908353783567"/>
    <n v="81.005389646216443"/>
    <x v="0"/>
  </r>
  <r>
    <x v="0"/>
    <x v="0"/>
    <n v="100"/>
    <x v="0"/>
    <x v="33"/>
    <n v="1"/>
    <n v="15.587975"/>
    <n v="7.7867699999999997"/>
    <n v="9.8658350000000006"/>
    <n v="0.19731699999999999"/>
    <s v="7"/>
    <s v="scale_mpi_thin_job_13937.out "/>
    <s v="scale_mpi_thin_thin007_2023-06-25_20-34-05.csv "/>
    <s v="e1 10000 100 100000 1 51"/>
    <n v="71.420936749999996"/>
    <n v="6.7906007209647807"/>
    <n v="57.839735308070431"/>
    <n v="85.002138191929561"/>
    <x v="0"/>
  </r>
  <r>
    <x v="0"/>
    <x v="0"/>
    <n v="100"/>
    <x v="0"/>
    <x v="34"/>
    <n v="1"/>
    <n v="16.446947999999999"/>
    <n v="8.4228649999999998"/>
    <n v="7.7392899999999996"/>
    <n v="0.157945"/>
    <s v="7"/>
    <s v="scale_mpi_thin_job_13937.out "/>
    <s v="scale_mpi_thin_thin007_2023-06-25_20-34-05.csv "/>
    <s v="e1 10000 100 100000 1 50"/>
    <n v="66.211950000000002"/>
    <n v="7.8498883116002274"/>
    <n v="50.512173376799545"/>
    <n v="81.911726623200451"/>
    <x v="0"/>
  </r>
  <r>
    <x v="0"/>
    <x v="0"/>
    <n v="100"/>
    <x v="0"/>
    <x v="35"/>
    <n v="1"/>
    <n v="19.736293"/>
    <n v="11.564989000000001"/>
    <n v="4.8499809999999997"/>
    <n v="0.10104100000000001"/>
    <s v="7"/>
    <s v="scale_mpi_thin_job_13937.out "/>
    <s v="scale_mpi_thin_thin007_2023-06-25_20-34-05.csv "/>
    <s v="e1 10000 100 100000 1 49"/>
    <n v="76.552641666666659"/>
    <n v="0.24086220050867616"/>
    <n v="76.070917265649314"/>
    <n v="77.034366067684005"/>
    <x v="0"/>
  </r>
  <r>
    <x v="0"/>
    <x v="0"/>
    <n v="100"/>
    <x v="0"/>
    <x v="36"/>
    <n v="1"/>
    <n v="12.778684"/>
    <n v="4.6042310000000004"/>
    <n v="4.7869380000000001"/>
    <n v="0.10185"/>
    <s v="7"/>
    <s v="scale_mpi_thin_job_13937.out "/>
    <s v="scale_mpi_thin_thin007_2023-06-25_20-34-05.csv "/>
    <s v="e1 10000 100 100000 1 48"/>
    <n v="76.196652285714279"/>
    <n v="1.7251254991956284"/>
    <n v="72.746401287323025"/>
    <n v="79.646903284105534"/>
    <x v="0"/>
  </r>
  <r>
    <x v="0"/>
    <x v="0"/>
    <n v="100"/>
    <x v="0"/>
    <x v="37"/>
    <n v="1"/>
    <n v="19.666692000000001"/>
    <n v="11.286163"/>
    <n v="4.6464189999999999"/>
    <n v="0.101009"/>
    <s v="7"/>
    <s v="scale_mpi_thin_job_13937.out "/>
    <s v="scale_mpi_thin_thin007_2023-06-25_20-34-05.csv "/>
    <s v="e1 10000 100 100000 1 47"/>
    <n v="77.546280333333343"/>
    <n v="1.6251516040406595"/>
    <n v="74.295977125252023"/>
    <n v="80.796583541414662"/>
    <x v="0"/>
  </r>
  <r>
    <x v="0"/>
    <x v="0"/>
    <n v="100"/>
    <x v="0"/>
    <x v="38"/>
    <n v="1"/>
    <n v="15.787576"/>
    <n v="7.2594349999999999"/>
    <n v="13.762325000000001"/>
    <n v="0.30582900000000002"/>
    <s v="7"/>
    <s v="scale_mpi_thin_job_13937.out "/>
    <s v="scale_mpi_thin_thin007_2023-06-25_20-34-05.csv "/>
    <s v="e1 10000 100 100000 1 46"/>
    <n v="72.402682666666678"/>
    <n v="8.6749406518559908"/>
    <n v="55.052801362954696"/>
    <n v="89.75256397037866"/>
    <x v="0"/>
  </r>
  <r>
    <x v="0"/>
    <x v="0"/>
    <n v="100"/>
    <x v="0"/>
    <x v="39"/>
    <n v="1"/>
    <n v="13.155029000000001"/>
    <n v="4.5500119999999997"/>
    <n v="5.4732450000000004"/>
    <n v="0.124392"/>
    <s v="7"/>
    <s v="scale_mpi_thin_job_13937.out "/>
    <s v="scale_mpi_thin_thin007_2023-06-25_20-34-05.csv "/>
    <s v="e1 10000 100 100000 1 45"/>
    <n v="77.593593428571424"/>
    <n v="3.7363343593543732"/>
    <n v="70.120924709862678"/>
    <n v="85.06626214728017"/>
    <x v="0"/>
  </r>
  <r>
    <x v="0"/>
    <x v="0"/>
    <n v="100"/>
    <x v="0"/>
    <x v="40"/>
    <n v="1"/>
    <n v="13.295558"/>
    <n v="4.5435889999999999"/>
    <n v="4.4707520000000001"/>
    <n v="0.10397099999999999"/>
    <s v="7"/>
    <s v="scale_mpi_thin_job_13937.out "/>
    <s v="scale_mpi_thin_thin007_2023-06-25_20-34-05.csv "/>
    <s v="e1 10000 100 100000 1 44"/>
    <n v="78.587566999999993"/>
    <n v="3.6965058348410644"/>
    <n v="71.194555330317868"/>
    <n v="85.980578669682117"/>
    <x v="0"/>
  </r>
  <r>
    <x v="0"/>
    <x v="0"/>
    <n v="100"/>
    <x v="0"/>
    <x v="41"/>
    <n v="1"/>
    <n v="14.085608000000001"/>
    <n v="5.1340349999999999"/>
    <n v="3.9570310000000002"/>
    <n v="9.4214999999999993E-2"/>
    <s v="7"/>
    <s v="scale_mpi_thin_job_13937.out "/>
    <s v="scale_mpi_thin_thin007_2023-06-25_20-34-05.csv "/>
    <s v="e1 10000 100 100000 1 43"/>
    <n v="71.895907666666673"/>
    <n v="8.6175543261217591"/>
    <n v="54.660799014423155"/>
    <n v="89.131016318910184"/>
    <x v="0"/>
  </r>
  <r>
    <x v="0"/>
    <x v="0"/>
    <n v="100"/>
    <x v="0"/>
    <x v="42"/>
    <n v="1"/>
    <n v="21.861013"/>
    <n v="12.697597999999999"/>
    <n v="4.3727809999999998"/>
    <n v="0.106653"/>
    <s v="7"/>
    <s v="scale_mpi_thin_job_13937.out "/>
    <s v="scale_mpi_thin_thin007_2023-06-25_20-34-05.csv "/>
    <s v="e1 10000 100 100000 1 42"/>
    <n v="76.182989714285711"/>
    <n v="7.7750732433957479"/>
    <n v="60.632843227494213"/>
    <n v="91.733136201077201"/>
    <x v="0"/>
  </r>
  <r>
    <x v="0"/>
    <x v="0"/>
    <n v="100"/>
    <x v="0"/>
    <x v="43"/>
    <n v="1"/>
    <n v="16.629214999999999"/>
    <n v="7.346482"/>
    <n v="4.7019169999999999"/>
    <n v="0.117548"/>
    <s v="7"/>
    <s v="scale_mpi_thin_job_13937.out "/>
    <s v="scale_mpi_thin_thin007_2023-06-25_20-34-05.csv "/>
    <s v="e1 10000 100 100000 1 41"/>
    <n v="75.874598666666657"/>
    <n v="10.572158003807891"/>
    <n v="54.730282659050872"/>
    <n v="97.018914674282442"/>
    <x v="0"/>
  </r>
  <r>
    <x v="0"/>
    <x v="0"/>
    <n v="100"/>
    <x v="0"/>
    <x v="44"/>
    <n v="1"/>
    <n v="12.512040000000001"/>
    <n v="3.0821939999999999"/>
    <n v="3.9842740000000001"/>
    <n v="0.102161"/>
    <s v="7"/>
    <s v="scale_mpi_thin_job_13937.out "/>
    <s v="scale_mpi_thin_thin007_2023-06-25_20-34-05.csv "/>
    <s v="e1 10000 100 100000 1 40"/>
    <n v="76.617743333333337"/>
    <n v="10.581841719321696"/>
    <n v="55.454059894689948"/>
    <n v="97.781426771976726"/>
    <x v="0"/>
  </r>
  <r>
    <x v="0"/>
    <x v="0"/>
    <n v="100"/>
    <x v="0"/>
    <x v="45"/>
    <n v="1"/>
    <n v="13.285743"/>
    <n v="3.6517689999999998"/>
    <n v="4.502059"/>
    <n v="0.118475"/>
    <s v="7"/>
    <s v="scale_mpi_thin_job_13937.out "/>
    <s v="scale_mpi_thin_thin007_2023-06-25_20-34-05.csv "/>
    <s v="e1 10000 100 100000 1 39"/>
    <n v="78.4539267142857"/>
    <n v="6.2118415520912151"/>
    <n v="66.03024361010327"/>
    <n v="90.87760981846813"/>
    <x v="0"/>
  </r>
  <r>
    <x v="0"/>
    <x v="0"/>
    <n v="100"/>
    <x v="0"/>
    <x v="46"/>
    <n v="1"/>
    <n v="22.015049999999999"/>
    <n v="12.053366"/>
    <n v="4.0349700000000004"/>
    <n v="0.109053"/>
    <s v="7"/>
    <s v="scale_mpi_thin_job_13937.out "/>
    <s v="scale_mpi_thin_thin007_2023-06-25_20-34-05.csv "/>
    <s v="e1 10000 100 100000 1 38"/>
    <n v="82.646632333333329"/>
    <n v="5.2921641445419443"/>
    <n v="72.062304044249444"/>
    <n v="93.230960622417214"/>
    <x v="0"/>
  </r>
  <r>
    <x v="0"/>
    <x v="0"/>
    <n v="100"/>
    <x v="0"/>
    <x v="47"/>
    <n v="1"/>
    <n v="12.811486"/>
    <n v="2.6034739999999998"/>
    <n v="5.789345"/>
    <n v="0.16081500000000001"/>
    <s v="7"/>
    <s v="scale_mpi_thin_job_13937.out "/>
    <s v="scale_mpi_thin_thin007_2023-06-25_20-34-05.csv "/>
    <s v="e1 10000 100 100000 1 37"/>
    <n v="81.949399"/>
    <n v="5.3984252511614423"/>
    <n v="71.152548497677117"/>
    <n v="92.746249502322883"/>
    <x v="0"/>
  </r>
  <r>
    <x v="0"/>
    <x v="0"/>
    <n v="100"/>
    <x v="0"/>
    <x v="48"/>
    <n v="1"/>
    <n v="17.733878000000001"/>
    <n v="7.3122540000000003"/>
    <n v="3.733714"/>
    <n v="0.106678"/>
    <s v="7"/>
    <s v="scale_mpi_thin_job_13937.out "/>
    <s v="scale_mpi_thin_thin007_2023-06-25_20-34-05.csv "/>
    <s v="e1 10000 100 100000 1 36"/>
    <n v="83.086585000000014"/>
    <n v="4.5385419223571617"/>
    <n v="74.00950115528569"/>
    <n v="92.163668844714337"/>
    <x v="0"/>
  </r>
  <r>
    <x v="0"/>
    <x v="0"/>
    <n v="100"/>
    <x v="0"/>
    <x v="49"/>
    <n v="1"/>
    <n v="14.320212"/>
    <n v="3.4876490000000002"/>
    <n v="10.55673"/>
    <n v="0.31049199999999999"/>
    <s v="7"/>
    <s v="scale_mpi_thin_job_13937.out "/>
    <s v="scale_mpi_thin_thin007_2023-06-25_20-34-05.csv "/>
    <s v="e1 10000 100 100000 1 35"/>
    <n v="85.5057975"/>
    <n v="7.4992584999999989"/>
    <n v="70.507280500000007"/>
    <n v="100.50431449999999"/>
    <x v="0"/>
  </r>
  <r>
    <x v="0"/>
    <x v="0"/>
    <n v="100"/>
    <x v="0"/>
    <x v="50"/>
    <n v="1"/>
    <n v="17.00787"/>
    <n v="6.0055050000000003"/>
    <n v="4.8746109999999998"/>
    <n v="0.14771500000000001"/>
    <s v="7"/>
    <s v="scale_mpi_thin_job_13937.out "/>
    <s v="scale_mpi_thin_thin007_2023-06-25_20-34-05.csv "/>
    <s v="e1 10000 100 100000 1 34"/>
    <n v="87.366123000000002"/>
    <n v="3.0477749999998505"/>
    <n v="81.270573000000297"/>
    <n v="93.461672999999706"/>
    <x v="0"/>
  </r>
  <r>
    <x v="0"/>
    <x v="0"/>
    <n v="100"/>
    <x v="0"/>
    <x v="51"/>
    <n v="1"/>
    <n v="13.941182"/>
    <n v="2.694922"/>
    <n v="3.077385"/>
    <n v="9.6168000000000003E-2"/>
    <s v="7"/>
    <s v="scale_mpi_thin_job_13937.out "/>
    <s v="scale_mpi_thin_thin007_2023-06-25_20-34-05.csv "/>
    <s v="e1 10000 100 100000 1 33"/>
    <n v="79.299919166666669"/>
    <n v="7.4336550828582082"/>
    <n v="64.432609000950251"/>
    <n v="94.167229332383087"/>
    <x v="0"/>
  </r>
  <r>
    <x v="0"/>
    <x v="0"/>
    <n v="100"/>
    <x v="0"/>
    <x v="52"/>
    <n v="1"/>
    <n v="16.053773"/>
    <n v="4.3737959999999996"/>
    <n v="3.1008559999999998"/>
    <n v="0.10002800000000001"/>
    <s v="7"/>
    <s v="scale_mpi_thin_job_13937.out "/>
    <s v="scale_mpi_thin_thin007_2023-06-25_20-34-05.csv "/>
    <s v="e1 10000 100 100000 1 32"/>
    <n v="88.5657535"/>
    <n v="4.3703804999999951"/>
    <n v="79.824992500000008"/>
    <n v="97.306514499999992"/>
    <x v="0"/>
  </r>
  <r>
    <x v="0"/>
    <x v="0"/>
    <n v="100"/>
    <x v="0"/>
    <x v="53"/>
    <n v="1"/>
    <n v="13.743372000000001"/>
    <n v="1.8624289999999999"/>
    <n v="3.3247330000000002"/>
    <n v="0.11082400000000001"/>
    <s v="7"/>
    <s v="scale_mpi_thin_job_13937.out "/>
    <s v="scale_mpi_thin_thin007_2023-06-25_20-34-05.csv "/>
    <s v="e1 10000 100 100000 1 31"/>
    <n v="80.903500000000008"/>
    <n v="2.0728889999997979"/>
    <n v="76.757722000000413"/>
    <n v="85.049277999999603"/>
    <x v="0"/>
  </r>
  <r>
    <x v="0"/>
    <x v="0"/>
    <n v="100"/>
    <x v="0"/>
    <x v="54"/>
    <n v="1"/>
    <n v="14.137286"/>
    <n v="1.767444"/>
    <n v="2.827744"/>
    <n v="9.7507999999999997E-2"/>
    <s v="7"/>
    <s v="scale_mpi_thin_job_13937.out "/>
    <s v="scale_mpi_thin_thin007_2023-06-25_20-34-05.csv "/>
    <s v="e1 10000 100 100000 1 30"/>
    <n v="82.589635000000015"/>
    <n v="2.0713395338341378"/>
    <n v="78.446955932331747"/>
    <n v="86.732314067668284"/>
    <x v="0"/>
  </r>
  <r>
    <x v="0"/>
    <x v="0"/>
    <n v="100"/>
    <x v="0"/>
    <x v="55"/>
    <n v="1"/>
    <n v="14.74882"/>
    <n v="2.0111110000000001"/>
    <n v="2.6538330000000001"/>
    <n v="9.4780000000000003E-2"/>
    <s v="7"/>
    <s v="scale_mpi_thin_job_13937.out "/>
    <s v="scale_mpi_thin_thin007_2023-06-25_20-34-05.csv "/>
    <s v="e1 10000 100 100000 1 29"/>
    <n v="82.325534333333337"/>
    <n v="1.4566514747363624"/>
    <n v="79.412231383860615"/>
    <n v="85.23883728280606"/>
    <x v="0"/>
  </r>
  <r>
    <x v="0"/>
    <x v="0"/>
    <n v="100"/>
    <x v="0"/>
    <x v="56"/>
    <n v="1"/>
    <n v="15.3353"/>
    <n v="2.402571"/>
    <n v="2.2871980000000001"/>
    <n v="8.4710999999999995E-2"/>
    <s v="7"/>
    <s v="scale_mpi_thin_job_13937.out "/>
    <s v="scale_mpi_thin_thin007_2023-06-25_20-34-05.csv "/>
    <s v="e1 10000 100 100000 1 28"/>
    <n v="83.338386666666665"/>
    <n v="0.24866602991321096"/>
    <n v="82.841054606840245"/>
    <n v="83.835718726493084"/>
    <x v="0"/>
  </r>
  <r>
    <x v="0"/>
    <x v="0"/>
    <n v="100"/>
    <x v="0"/>
    <x v="57"/>
    <n v="1"/>
    <n v="14.620381"/>
    <n v="1.053256"/>
    <n v="2.2320929999999999"/>
    <n v="8.5849999999999996E-2"/>
    <s v="7"/>
    <s v="scale_mpi_thin_job_13937.out "/>
    <s v="scale_mpi_thin_thin007_2023-06-25_20-34-05.csv "/>
    <s v="e1 10000 100 100000 1 27"/>
    <n v="84.33911771428572"/>
    <n v="0.84644929129773927"/>
    <n v="82.646219131690245"/>
    <n v="86.032016296881196"/>
    <x v="0"/>
  </r>
  <r>
    <x v="0"/>
    <x v="0"/>
    <n v="100"/>
    <x v="0"/>
    <x v="58"/>
    <n v="1"/>
    <n v="14.770448999999999"/>
    <n v="0.67615800000000004"/>
    <n v="2.2241870000000001"/>
    <n v="8.8967000000000004E-2"/>
    <s v="7"/>
    <s v="scale_mpi_thin_job_13937.out "/>
    <s v="scale_mpi_thin_thin007_2023-06-25_20-34-05.csv "/>
    <s v="e1 10000 100 100000 1 26"/>
    <n v="86.638882333333342"/>
    <n v="0.10335669005909827"/>
    <n v="86.43216895321514"/>
    <n v="86.845595713451544"/>
    <x v="0"/>
  </r>
  <r>
    <x v="0"/>
    <x v="0"/>
    <n v="100"/>
    <x v="0"/>
    <x v="59"/>
    <n v="1"/>
    <n v="14.910425"/>
    <n v="0.42504599999999998"/>
    <n v="2.073159"/>
    <n v="8.6382E-2"/>
    <s v="7"/>
    <s v="scale_mpi_thin_job_13937.out "/>
    <s v="scale_mpi_thin_thin007_2023-06-25_20-34-05.csv "/>
    <s v="e1 10000 100 100000 1 25"/>
    <n v="89.256282333333345"/>
    <n v="0.4857304962901634"/>
    <n v="88.284821340753012"/>
    <n v="90.227743325913679"/>
    <x v="0"/>
  </r>
  <r>
    <x v="0"/>
    <x v="0"/>
    <n v="100"/>
    <x v="0"/>
    <x v="60"/>
    <n v="1"/>
    <n v="15.151519"/>
    <n v="0.162276"/>
    <n v="0.76048499999999997"/>
    <n v="3.3064999999999997E-2"/>
    <s v="7"/>
    <s v="scale_mpi_thin_job_13937.out "/>
    <s v="scale_mpi_thin_thin007_2023-06-25_20-34-05.csv "/>
    <s v="e1 10000 100 100000 1 24"/>
    <n v="89.644154714285705"/>
    <n v="9.5325372799477823E-2"/>
    <n v="89.453503968686746"/>
    <n v="89.834805459884663"/>
    <x v="0"/>
  </r>
  <r>
    <x v="0"/>
    <x v="0"/>
    <n v="100"/>
    <x v="0"/>
    <x v="61"/>
    <n v="1"/>
    <n v="15.704840000000001"/>
    <n v="0.170129"/>
    <n v="0.95013099999999995"/>
    <n v="4.3187999999999997E-2"/>
    <s v="7"/>
    <s v="scale_mpi_thin_job_13937.out "/>
    <s v="scale_mpi_thin_thin007_2023-06-25_20-34-05.csv "/>
    <s v="e1 10000 100 100000 1 23"/>
    <n v="92.918685999999994"/>
    <n v="0.20650710158987692"/>
    <n v="92.505671796820238"/>
    <n v="93.33170020317975"/>
    <x v="0"/>
  </r>
  <r>
    <x v="0"/>
    <x v="0"/>
    <n v="100"/>
    <x v="0"/>
    <x v="62"/>
    <n v="1"/>
    <n v="16.317523000000001"/>
    <n v="0.17685500000000001"/>
    <n v="1.0387710000000001"/>
    <n v="4.9465000000000002E-2"/>
    <s v="7"/>
    <s v="scale_mpi_thin_job_13937.out "/>
    <s v="scale_mpi_thin_thin007_2023-06-25_20-34-05.csv "/>
    <s v="e1 10000 100 100000 1 22"/>
    <n v="97.027764666666656"/>
    <n v="0.22581226043032632"/>
    <n v="96.576140145806008"/>
    <n v="97.479389187527303"/>
    <x v="0"/>
  </r>
  <r>
    <x v="0"/>
    <x v="0"/>
    <n v="100"/>
    <x v="0"/>
    <x v="63"/>
    <n v="1"/>
    <n v="17.001013"/>
    <n v="0.165852"/>
    <n v="0.87752699999999995"/>
    <n v="4.3875999999999998E-2"/>
    <s v="7"/>
    <s v="scale_mpi_thin_job_13937.out "/>
    <s v="scale_mpi_thin_thin007_2023-06-25_20-34-05.csv "/>
    <s v="e1 10000 100 100000 1 21"/>
    <n v="101.56893128571427"/>
    <n v="6.3490670240610642E-2"/>
    <n v="101.44194994523305"/>
    <n v="101.69591262619549"/>
    <x v="0"/>
  </r>
  <r>
    <x v="0"/>
    <x v="0"/>
    <n v="100"/>
    <x v="0"/>
    <x v="64"/>
    <n v="1"/>
    <n v="17.777024999999998"/>
    <n v="0.17149200000000001"/>
    <n v="0.8639"/>
    <n v="4.5468000000000001E-2"/>
    <s v="7"/>
    <s v="scale_mpi_thin_job_13937.out "/>
    <s v="scale_mpi_thin_thin007_2023-06-25_20-34-05.csv "/>
    <s v="e1 10000 100 100000 1 20"/>
    <n v="106.41285233333333"/>
    <n v="0.22987877085035913"/>
    <n v="105.95309479163261"/>
    <n v="106.87260987503406"/>
    <x v="0"/>
  </r>
  <r>
    <x v="0"/>
    <x v="0"/>
    <n v="100"/>
    <x v="0"/>
    <x v="65"/>
    <n v="1"/>
    <n v="18.609313"/>
    <n v="0.16866600000000001"/>
    <n v="0.73599199999999998"/>
    <n v="4.0888000000000001E-2"/>
    <s v="7"/>
    <s v="scale_mpi_thin_job_13937.out "/>
    <s v="scale_mpi_thin_thin007_2023-06-25_20-34-05.csv "/>
    <s v="e1 10000 100 100000 1 19"/>
    <n v="111.81019399999998"/>
    <n v="1.7064358900188037E-2"/>
    <n v="111.77606528219961"/>
    <n v="111.84432271780035"/>
    <x v="0"/>
  </r>
  <r>
    <x v="0"/>
    <x v="0"/>
    <n v="100"/>
    <x v="0"/>
    <x v="66"/>
    <n v="1"/>
    <n v="19.541243999999999"/>
    <n v="0.16592999999999999"/>
    <n v="0.71082100000000004"/>
    <n v="4.1813000000000003E-2"/>
    <s v="7"/>
    <s v="scale_mpi_thin_job_13937.out "/>
    <s v="scale_mpi_thin_thin007_2023-06-25_20-34-05.csv "/>
    <s v="e1 10000 100 100000 1 18"/>
    <n v="117.96217457142858"/>
    <n v="0.13303812177011046"/>
    <n v="117.69609832788835"/>
    <n v="118.2282508149688"/>
    <x v="0"/>
  </r>
  <r>
    <x v="0"/>
    <x v="0"/>
    <n v="100"/>
    <x v="0"/>
    <x v="67"/>
    <n v="1"/>
    <n v="20.665216000000001"/>
    <n v="0.15688299999999999"/>
    <n v="0.61594899999999997"/>
    <n v="3.8497000000000003E-2"/>
    <s v="7"/>
    <s v="scale_mpi_thin_job_13937.out "/>
    <s v="scale_mpi_thin_thin007_2023-06-25_20-34-05.csv "/>
    <s v="e1 10000 100 100000 1 17"/>
    <n v="124.63650699999999"/>
    <n v="0.10936113638484908"/>
    <n v="124.4177847272303"/>
    <n v="124.85522927276969"/>
    <x v="0"/>
  </r>
  <r>
    <x v="0"/>
    <x v="0"/>
    <n v="100"/>
    <x v="0"/>
    <x v="68"/>
    <n v="1"/>
    <n v="21.826734999999999"/>
    <n v="0.160053"/>
    <n v="0.58758200000000005"/>
    <n v="3.9171999999999998E-2"/>
    <s v="7"/>
    <s v="scale_mpi_thin_job_13937.out "/>
    <s v="scale_mpi_thin_thin007_2023-06-25_20-34-05.csv "/>
    <s v="e1 10000 100 100000 1 16"/>
    <n v="132.24896166666667"/>
    <n v="3.8100204833406912E-2"/>
    <n v="132.17276125699985"/>
    <n v="132.3251620763335"/>
    <x v="0"/>
  </r>
  <r>
    <x v="0"/>
    <x v="0"/>
    <n v="100"/>
    <x v="0"/>
    <x v="69"/>
    <n v="1"/>
    <n v="23.215489000000002"/>
    <n v="0.16905600000000001"/>
    <n v="0.64634899999999995"/>
    <n v="4.6168000000000001E-2"/>
    <s v="7"/>
    <s v="scale_mpi_thin_job_13937.out "/>
    <s v="scale_mpi_thin_thin007_2023-06-25_20-34-05.csv "/>
    <s v="e1 10000 100 100000 1 15"/>
    <n v="140.74933714285714"/>
    <n v="9.7697978324972082E-2"/>
    <n v="140.5539411862072"/>
    <n v="140.94473309950709"/>
    <x v="0"/>
  </r>
  <r>
    <x v="0"/>
    <x v="0"/>
    <n v="100"/>
    <x v="0"/>
    <x v="70"/>
    <n v="1"/>
    <n v="24.787247000000001"/>
    <n v="0.161"/>
    <n v="0.43991000000000002"/>
    <n v="3.3839000000000001E-2"/>
    <s v="7"/>
    <s v="scale_mpi_thin_job_13937.out "/>
    <s v="scale_mpi_thin_thin007_2023-06-25_20-34-05.csv "/>
    <s v="e1 10000 100 100000 1 14"/>
    <n v="150.65593566666666"/>
    <n v="6.7386093339083936E-2"/>
    <n v="150.5211634799885"/>
    <n v="150.79070785334483"/>
    <x v="0"/>
  </r>
  <r>
    <x v="0"/>
    <x v="0"/>
    <n v="100"/>
    <x v="0"/>
    <x v="71"/>
    <n v="1"/>
    <n v="26.556533999999999"/>
    <n v="0.171713"/>
    <n v="0.54920000000000002"/>
    <n v="4.5767000000000002E-2"/>
    <s v="7"/>
    <s v="scale_mpi_thin_job_13937.out "/>
    <s v="scale_mpi_thin_thin007_2023-06-25_20-34-05.csv "/>
    <s v="e1 10000 100 100000 1 13"/>
    <n v="161.63524966666668"/>
    <n v="0.26492721131126612"/>
    <n v="161.10539524404416"/>
    <n v="162.1651040892892"/>
    <x v="0"/>
  </r>
  <r>
    <x v="0"/>
    <x v="0"/>
    <n v="100"/>
    <x v="0"/>
    <x v="12"/>
    <n v="1"/>
    <n v="15.986039999999999"/>
    <n v="10.167292"/>
    <n v="18.647490000000001"/>
    <n v="0.26264100000000001"/>
    <s v="7"/>
    <s v="scale_mpi_thin_job_13937.out "/>
    <s v="scale_mpi_thin_thin007_2023-06-25_20-34-05.csv "/>
    <s v="e1 10000 100 100000 1 72"/>
    <e v="#N/A"/>
    <e v="#N/A"/>
    <e v="#N/A"/>
    <e v="#N/A"/>
    <x v="1"/>
  </r>
  <r>
    <x v="0"/>
    <x v="4"/>
    <n v="100"/>
    <x v="0"/>
    <x v="12"/>
    <n v="1"/>
    <n v="18.706056"/>
    <n v="7.23773"/>
    <n v="31.040006999999999"/>
    <n v="0.43718299999999999"/>
    <s v="7"/>
    <s v="scale_mpi_thin_job_13938.out "/>
    <s v="scale_mpi_thin_thin007_2023-06-25_22-34-20.csv "/>
    <s v="e1 15000 100 100000 1 72"/>
    <e v="#N/A"/>
    <e v="#N/A"/>
    <e v="#N/A"/>
    <e v="#N/A"/>
    <x v="1"/>
  </r>
  <r>
    <x v="0"/>
    <x v="4"/>
    <n v="100"/>
    <x v="0"/>
    <x v="13"/>
    <n v="1"/>
    <n v="31.171223999999999"/>
    <n v="19.499219"/>
    <n v="9.1927719999999997"/>
    <n v="0.131325"/>
    <s v="7"/>
    <s v="scale_mpi_thin_job_13938.out "/>
    <s v="scale_mpi_thin_thin007_2023-06-25_22-34-20.csv "/>
    <s v="e1 15000 100 100000 1 71"/>
    <e v="#N/A"/>
    <e v="#N/A"/>
    <e v="#N/A"/>
    <e v="#N/A"/>
    <x v="1"/>
  </r>
  <r>
    <x v="0"/>
    <x v="4"/>
    <n v="100"/>
    <x v="0"/>
    <x v="14"/>
    <n v="1"/>
    <n v="25.557389000000001"/>
    <n v="13.711918000000001"/>
    <n v="33.741847"/>
    <n v="0.489012"/>
    <s v="7"/>
    <s v="scale_mpi_thin_job_13938.out "/>
    <s v="scale_mpi_thin_thin007_2023-06-25_22-34-20.csv "/>
    <s v="e1 15000 100 100000 1 70"/>
    <e v="#N/A"/>
    <e v="#N/A"/>
    <e v="#N/A"/>
    <e v="#N/A"/>
    <x v="1"/>
  </r>
  <r>
    <x v="0"/>
    <x v="4"/>
    <n v="100"/>
    <x v="0"/>
    <x v="15"/>
    <n v="1"/>
    <n v="23.319322"/>
    <n v="11.389521999999999"/>
    <n v="8.8370739999999994"/>
    <n v="0.12995699999999999"/>
    <s v="7"/>
    <s v="scale_mpi_thin_job_13938.out "/>
    <s v="scale_mpi_thin_thin007_2023-06-25_22-34-20.csv "/>
    <s v="e1 15000 100 100000 1 69"/>
    <e v="#N/A"/>
    <e v="#N/A"/>
    <e v="#N/A"/>
    <e v="#N/A"/>
    <x v="1"/>
  </r>
  <r>
    <x v="0"/>
    <x v="4"/>
    <n v="100"/>
    <x v="0"/>
    <x v="16"/>
    <n v="1"/>
    <n v="33.314098000000001"/>
    <n v="21.280439000000001"/>
    <n v="5.2816150000000004"/>
    <n v="7.8829999999999997E-2"/>
    <s v="7"/>
    <s v="scale_mpi_thin_job_13938.out "/>
    <s v="scale_mpi_thin_thin007_2023-06-25_22-34-20.csv "/>
    <s v="e1 15000 100 100000 1 68"/>
    <e v="#N/A"/>
    <e v="#N/A"/>
    <e v="#N/A"/>
    <e v="#N/A"/>
    <x v="1"/>
  </r>
  <r>
    <x v="0"/>
    <x v="4"/>
    <n v="100"/>
    <x v="0"/>
    <x v="17"/>
    <n v="1"/>
    <n v="27.299447000000001"/>
    <n v="15.001979"/>
    <n v="28.109922999999998"/>
    <n v="0.42590800000000001"/>
    <s v="7"/>
    <s v="scale_mpi_thin_job_13938.out "/>
    <s v="scale_mpi_thin_thin007_2023-06-25_22-34-20.csv "/>
    <s v="e1 15000 100 100000 1 67"/>
    <e v="#N/A"/>
    <e v="#N/A"/>
    <e v="#N/A"/>
    <e v="#N/A"/>
    <x v="1"/>
  </r>
  <r>
    <x v="0"/>
    <x v="4"/>
    <n v="100"/>
    <x v="0"/>
    <x v="18"/>
    <n v="1"/>
    <n v="23.798794999999998"/>
    <n v="11.327926"/>
    <n v="9.163627"/>
    <n v="0.14097899999999999"/>
    <s v="7"/>
    <s v="scale_mpi_thin_job_13938.out "/>
    <s v="scale_mpi_thin_thin007_2023-06-25_22-34-20.csv "/>
    <s v="e1 15000 100 100000 1 66"/>
    <e v="#N/A"/>
    <e v="#N/A"/>
    <e v="#N/A"/>
    <e v="#N/A"/>
    <x v="1"/>
  </r>
  <r>
    <x v="0"/>
    <x v="4"/>
    <n v="100"/>
    <x v="0"/>
    <x v="19"/>
    <n v="1"/>
    <n v="28.109787000000001"/>
    <n v="15.566397"/>
    <n v="10.391795"/>
    <n v="0.16237199999999999"/>
    <s v="7"/>
    <s v="scale_mpi_thin_job_13938.out "/>
    <s v="scale_mpi_thin_thin007_2023-06-25_22-34-20.csv "/>
    <s v="e1 15000 100 100000 1 65"/>
    <e v="#N/A"/>
    <e v="#N/A"/>
    <e v="#N/A"/>
    <e v="#N/A"/>
    <x v="1"/>
  </r>
  <r>
    <x v="0"/>
    <x v="4"/>
    <n v="100"/>
    <x v="0"/>
    <x v="20"/>
    <n v="1"/>
    <n v="24.805472000000002"/>
    <n v="12.058588"/>
    <n v="4.5786179999999996"/>
    <n v="7.2676000000000004E-2"/>
    <s v="7"/>
    <s v="scale_mpi_thin_job_13938.out "/>
    <s v="scale_mpi_thin_thin007_2023-06-25_22-34-20.csv "/>
    <s v="e1 15000 100 100000 1 64"/>
    <e v="#N/A"/>
    <e v="#N/A"/>
    <e v="#N/A"/>
    <e v="#N/A"/>
    <x v="1"/>
  </r>
  <r>
    <x v="0"/>
    <x v="4"/>
    <n v="100"/>
    <x v="0"/>
    <x v="21"/>
    <n v="1"/>
    <n v="24.208922000000001"/>
    <n v="11.320539999999999"/>
    <n v="4.2809020000000002"/>
    <n v="6.9046999999999997E-2"/>
    <s v="7"/>
    <s v="scale_mpi_thin_job_13938.out "/>
    <s v="scale_mpi_thin_thin007_2023-06-25_22-34-20.csv "/>
    <s v="e1 15000 100 100000 1 63"/>
    <e v="#N/A"/>
    <e v="#N/A"/>
    <e v="#N/A"/>
    <e v="#N/A"/>
    <x v="1"/>
  </r>
  <r>
    <x v="0"/>
    <x v="4"/>
    <n v="100"/>
    <x v="0"/>
    <x v="22"/>
    <n v="1"/>
    <n v="27.699552000000001"/>
    <n v="14.6378"/>
    <n v="4.3725189999999996"/>
    <n v="7.1680999999999995E-2"/>
    <s v="7"/>
    <s v="scale_mpi_thin_job_13938.out "/>
    <s v="scale_mpi_thin_thin007_2023-06-25_22-34-20.csv "/>
    <s v="e1 15000 100 100000 1 62"/>
    <e v="#N/A"/>
    <e v="#N/A"/>
    <e v="#N/A"/>
    <e v="#N/A"/>
    <x v="1"/>
  </r>
  <r>
    <x v="0"/>
    <x v="4"/>
    <n v="100"/>
    <x v="0"/>
    <x v="23"/>
    <n v="1"/>
    <n v="29.800488999999999"/>
    <n v="16.484171"/>
    <n v="6.3884359999999996"/>
    <n v="0.106474"/>
    <s v="7"/>
    <s v="scale_mpi_thin_job_13938.out "/>
    <s v="scale_mpi_thin_thin007_2023-06-25_22-34-20.csv "/>
    <s v="e1 15000 100 100000 1 61"/>
    <e v="#N/A"/>
    <e v="#N/A"/>
    <e v="#N/A"/>
    <e v="#N/A"/>
    <x v="1"/>
  </r>
  <r>
    <x v="0"/>
    <x v="4"/>
    <n v="100"/>
    <x v="0"/>
    <x v="24"/>
    <n v="1"/>
    <n v="30.149149999999999"/>
    <n v="16.681974"/>
    <n v="22.325721999999999"/>
    <n v="0.37840200000000002"/>
    <s v="7"/>
    <s v="scale_mpi_thin_job_13938.out "/>
    <s v="scale_mpi_thin_thin007_2023-06-25_22-34-20.csv "/>
    <s v="e1 15000 100 100000 1 60"/>
    <e v="#N/A"/>
    <e v="#N/A"/>
    <e v="#N/A"/>
    <e v="#N/A"/>
    <x v="1"/>
  </r>
  <r>
    <x v="0"/>
    <x v="4"/>
    <n v="100"/>
    <x v="0"/>
    <x v="25"/>
    <n v="1"/>
    <n v="30.670048000000001"/>
    <n v="16.744133999999999"/>
    <n v="16.065299"/>
    <n v="0.27698800000000001"/>
    <s v="7"/>
    <s v="scale_mpi_thin_job_13938.out "/>
    <s v="scale_mpi_thin_thin007_2023-06-25_22-34-20.csv "/>
    <s v="e1 15000 100 100000 1 59"/>
    <e v="#N/A"/>
    <e v="#N/A"/>
    <e v="#N/A"/>
    <e v="#N/A"/>
    <x v="1"/>
  </r>
  <r>
    <x v="0"/>
    <x v="4"/>
    <n v="100"/>
    <x v="0"/>
    <x v="26"/>
    <n v="1"/>
    <n v="29.430447999999998"/>
    <n v="15.10948"/>
    <n v="9.2606809999999999"/>
    <n v="0.162468"/>
    <s v="7"/>
    <s v="scale_mpi_thin_job_13938.out "/>
    <s v="scale_mpi_thin_thin007_2023-06-25_22-34-20.csv "/>
    <s v="e1 15000 100 100000 1 58"/>
    <e v="#N/A"/>
    <e v="#N/A"/>
    <e v="#N/A"/>
    <e v="#N/A"/>
    <x v="1"/>
  </r>
  <r>
    <x v="0"/>
    <x v="4"/>
    <n v="100"/>
    <x v="0"/>
    <x v="27"/>
    <n v="1"/>
    <n v="27.998197999999999"/>
    <n v="13.477107"/>
    <n v="6.3747689999999997"/>
    <n v="0.11383500000000001"/>
    <s v="7"/>
    <s v="scale_mpi_thin_job_13938.out "/>
    <s v="scale_mpi_thin_thin007_2023-06-25_22-34-20.csv "/>
    <s v="e1 15000 100 100000 1 57"/>
    <e v="#N/A"/>
    <e v="#N/A"/>
    <e v="#N/A"/>
    <e v="#N/A"/>
    <x v="1"/>
  </r>
  <r>
    <x v="0"/>
    <x v="4"/>
    <n v="100"/>
    <x v="0"/>
    <x v="28"/>
    <n v="1"/>
    <n v="26.951308999999998"/>
    <n v="12.254189999999999"/>
    <n v="6.2296149999999999"/>
    <n v="0.11326600000000001"/>
    <s v="7"/>
    <s v="scale_mpi_thin_job_13938.out "/>
    <s v="scale_mpi_thin_thin007_2023-06-25_22-34-20.csv "/>
    <s v="e1 15000 100 100000 1 56"/>
    <e v="#N/A"/>
    <e v="#N/A"/>
    <e v="#N/A"/>
    <e v="#N/A"/>
    <x v="1"/>
  </r>
  <r>
    <x v="0"/>
    <x v="4"/>
    <n v="100"/>
    <x v="0"/>
    <x v="29"/>
    <n v="1"/>
    <n v="29.957713999999999"/>
    <n v="15.064297"/>
    <n v="6.1359690000000002"/>
    <n v="0.11362899999999999"/>
    <s v="7"/>
    <s v="scale_mpi_thin_job_13938.out "/>
    <s v="scale_mpi_thin_thin007_2023-06-25_22-34-20.csv "/>
    <s v="e1 15000 100 100000 1 55"/>
    <e v="#N/A"/>
    <e v="#N/A"/>
    <e v="#N/A"/>
    <e v="#N/A"/>
    <x v="1"/>
  </r>
  <r>
    <x v="0"/>
    <x v="4"/>
    <n v="100"/>
    <x v="0"/>
    <x v="30"/>
    <n v="1"/>
    <n v="26.537538999999999"/>
    <n v="11.324959"/>
    <n v="38.468063000000001"/>
    <n v="0.72581300000000004"/>
    <s v="7"/>
    <s v="scale_mpi_thin_job_13938.out "/>
    <s v="scale_mpi_thin_thin007_2023-06-25_22-34-20.csv "/>
    <s v="e1 15000 100 100000 1 54"/>
    <e v="#N/A"/>
    <e v="#N/A"/>
    <e v="#N/A"/>
    <e v="#N/A"/>
    <x v="1"/>
  </r>
  <r>
    <x v="0"/>
    <x v="4"/>
    <n v="100"/>
    <x v="0"/>
    <x v="31"/>
    <n v="1"/>
    <n v="31.451808"/>
    <n v="16.041692000000001"/>
    <n v="8.2413109999999996"/>
    <n v="0.15848699999999999"/>
    <s v="7"/>
    <s v="scale_mpi_thin_job_13938.out "/>
    <s v="scale_mpi_thin_thin007_2023-06-25_22-34-20.csv "/>
    <s v="e1 15000 100 100000 1 53"/>
    <e v="#N/A"/>
    <e v="#N/A"/>
    <e v="#N/A"/>
    <e v="#N/A"/>
    <x v="1"/>
  </r>
  <r>
    <x v="0"/>
    <x v="4"/>
    <n v="100"/>
    <x v="0"/>
    <x v="32"/>
    <n v="1"/>
    <n v="24.603888999999999"/>
    <n v="8.847531"/>
    <n v="25.198830000000001"/>
    <n v="0.49409500000000001"/>
    <s v="7"/>
    <s v="scale_mpi_thin_job_13938.out "/>
    <s v="scale_mpi_thin_thin007_2023-06-25_22-34-20.csv "/>
    <s v="e1 15000 100 100000 1 52"/>
    <e v="#N/A"/>
    <e v="#N/A"/>
    <e v="#N/A"/>
    <e v="#N/A"/>
    <x v="1"/>
  </r>
  <r>
    <x v="0"/>
    <x v="4"/>
    <n v="100"/>
    <x v="0"/>
    <x v="33"/>
    <n v="1"/>
    <n v="27.910347000000002"/>
    <n v="11.981769"/>
    <n v="10.508895000000001"/>
    <n v="0.210178"/>
    <s v="7"/>
    <s v="scale_mpi_thin_job_13938.out "/>
    <s v="scale_mpi_thin_thin007_2023-06-25_22-34-20.csv "/>
    <s v="e1 15000 100 100000 1 51"/>
    <e v="#N/A"/>
    <e v="#N/A"/>
    <e v="#N/A"/>
    <e v="#N/A"/>
    <x v="1"/>
  </r>
  <r>
    <x v="0"/>
    <x v="4"/>
    <n v="100"/>
    <x v="0"/>
    <x v="34"/>
    <n v="1"/>
    <n v="27.736115000000002"/>
    <n v="11.677835"/>
    <n v="5.8941239999999997"/>
    <n v="0.12028800000000001"/>
    <s v="7"/>
    <s v="scale_mpi_thin_job_13938.out "/>
    <s v="scale_mpi_thin_thin007_2023-06-25_22-34-20.csv "/>
    <s v="e1 15000 100 100000 1 50"/>
    <e v="#N/A"/>
    <e v="#N/A"/>
    <e v="#N/A"/>
    <e v="#N/A"/>
    <x v="1"/>
  </r>
  <r>
    <x v="0"/>
    <x v="4"/>
    <n v="100"/>
    <x v="0"/>
    <x v="35"/>
    <n v="1"/>
    <n v="27.996898000000002"/>
    <n v="11.478695"/>
    <n v="5.6488199999999997"/>
    <n v="0.117684"/>
    <s v="7"/>
    <s v="scale_mpi_thin_job_13938.out "/>
    <s v="scale_mpi_thin_thin007_2023-06-25_22-34-20.csv "/>
    <s v="e1 15000 100 100000 1 49"/>
    <e v="#N/A"/>
    <e v="#N/A"/>
    <e v="#N/A"/>
    <e v="#N/A"/>
    <x v="1"/>
  </r>
  <r>
    <x v="0"/>
    <x v="4"/>
    <n v="100"/>
    <x v="0"/>
    <x v="36"/>
    <n v="1"/>
    <n v="27.599453"/>
    <n v="10.651932"/>
    <n v="6.3755490000000004"/>
    <n v="0.13564999999999999"/>
    <s v="7"/>
    <s v="scale_mpi_thin_job_13938.out "/>
    <s v="scale_mpi_thin_thin007_2023-06-25_22-34-20.csv "/>
    <s v="e1 15000 100 100000 1 48"/>
    <e v="#N/A"/>
    <e v="#N/A"/>
    <e v="#N/A"/>
    <e v="#N/A"/>
    <x v="1"/>
  </r>
  <r>
    <x v="0"/>
    <x v="4"/>
    <n v="100"/>
    <x v="0"/>
    <x v="37"/>
    <n v="1"/>
    <n v="32.516219999999997"/>
    <n v="15.260906"/>
    <n v="5.3014580000000002"/>
    <n v="0.115249"/>
    <s v="7"/>
    <s v="scale_mpi_thin_job_13938.out "/>
    <s v="scale_mpi_thin_thin007_2023-06-25_22-34-20.csv "/>
    <s v="e1 15000 100 100000 1 47"/>
    <e v="#N/A"/>
    <e v="#N/A"/>
    <e v="#N/A"/>
    <e v="#N/A"/>
    <x v="1"/>
  </r>
  <r>
    <x v="0"/>
    <x v="4"/>
    <n v="100"/>
    <x v="0"/>
    <x v="38"/>
    <n v="1"/>
    <n v="30.761980999999999"/>
    <n v="13.2379"/>
    <n v="19.592055999999999"/>
    <n v="0.43537900000000002"/>
    <s v="7"/>
    <s v="scale_mpi_thin_job_13938.out "/>
    <s v="scale_mpi_thin_thin007_2023-06-25_22-34-20.csv "/>
    <s v="e1 15000 100 100000 1 46"/>
    <e v="#N/A"/>
    <e v="#N/A"/>
    <e v="#N/A"/>
    <e v="#N/A"/>
    <x v="1"/>
  </r>
  <r>
    <x v="0"/>
    <x v="4"/>
    <n v="100"/>
    <x v="0"/>
    <x v="39"/>
    <n v="1"/>
    <n v="26.163342"/>
    <n v="8.0870080000000009"/>
    <n v="6.8987410000000002"/>
    <n v="0.15679000000000001"/>
    <s v="7"/>
    <s v="scale_mpi_thin_job_13938.out "/>
    <s v="scale_mpi_thin_thin007_2023-06-25_22-34-20.csv "/>
    <s v="e1 15000 100 100000 1 45"/>
    <e v="#N/A"/>
    <e v="#N/A"/>
    <e v="#N/A"/>
    <e v="#N/A"/>
    <x v="1"/>
  </r>
  <r>
    <x v="0"/>
    <x v="4"/>
    <n v="100"/>
    <x v="0"/>
    <x v="40"/>
    <n v="1"/>
    <n v="30.054086999999999"/>
    <n v="11.738052"/>
    <n v="5.0818070000000004"/>
    <n v="0.118182"/>
    <s v="7"/>
    <s v="scale_mpi_thin_job_13938.out "/>
    <s v="scale_mpi_thin_thin007_2023-06-25_22-34-20.csv "/>
    <s v="e1 15000 100 100000 1 44"/>
    <e v="#N/A"/>
    <e v="#N/A"/>
    <e v="#N/A"/>
    <e v="#N/A"/>
    <x v="1"/>
  </r>
  <r>
    <x v="0"/>
    <x v="4"/>
    <n v="100"/>
    <x v="0"/>
    <x v="41"/>
    <n v="1"/>
    <n v="29.174865"/>
    <n v="10.611566"/>
    <n v="5.0378369999999997"/>
    <n v="0.119949"/>
    <s v="7"/>
    <s v="scale_mpi_thin_job_13938.out "/>
    <s v="scale_mpi_thin_thin007_2023-06-25_22-34-20.csv "/>
    <s v="e1 15000 100 100000 1 43"/>
    <e v="#N/A"/>
    <e v="#N/A"/>
    <e v="#N/A"/>
    <e v="#N/A"/>
    <x v="1"/>
  </r>
  <r>
    <x v="0"/>
    <x v="4"/>
    <n v="100"/>
    <x v="0"/>
    <x v="42"/>
    <n v="1"/>
    <n v="27.689955999999999"/>
    <n v="8.5570559999999993"/>
    <n v="4.2698479999999996"/>
    <n v="0.104143"/>
    <s v="7"/>
    <s v="scale_mpi_thin_job_13938.out "/>
    <s v="scale_mpi_thin_thin007_2023-06-25_22-34-20.csv "/>
    <s v="e1 15000 100 100000 1 42"/>
    <e v="#N/A"/>
    <e v="#N/A"/>
    <e v="#N/A"/>
    <e v="#N/A"/>
    <x v="1"/>
  </r>
  <r>
    <x v="0"/>
    <x v="4"/>
    <n v="100"/>
    <x v="0"/>
    <x v="43"/>
    <n v="1"/>
    <n v="26.904014"/>
    <n v="7.6861360000000003"/>
    <n v="4.2343729999999997"/>
    <n v="0.10585899999999999"/>
    <s v="7"/>
    <s v="scale_mpi_thin_job_13938.out "/>
    <s v="scale_mpi_thin_thin007_2023-06-25_22-34-20.csv "/>
    <s v="e1 15000 100 100000 1 41"/>
    <e v="#N/A"/>
    <e v="#N/A"/>
    <e v="#N/A"/>
    <e v="#N/A"/>
    <x v="1"/>
  </r>
  <r>
    <x v="0"/>
    <x v="4"/>
    <n v="100"/>
    <x v="0"/>
    <x v="44"/>
    <n v="1"/>
    <n v="26.252469000000001"/>
    <n v="6.3441150000000004"/>
    <n v="6.6637430000000002"/>
    <n v="0.17086499999999999"/>
    <s v="7"/>
    <s v="scale_mpi_thin_job_13938.out "/>
    <s v="scale_mpi_thin_thin007_2023-06-25_22-34-20.csv "/>
    <s v="e1 15000 100 100000 1 40"/>
    <e v="#N/A"/>
    <e v="#N/A"/>
    <e v="#N/A"/>
    <e v="#N/A"/>
    <x v="1"/>
  </r>
  <r>
    <x v="0"/>
    <x v="4"/>
    <n v="100"/>
    <x v="0"/>
    <x v="45"/>
    <n v="1"/>
    <n v="30.087494"/>
    <n v="9.7685019999999998"/>
    <n v="6.0076330000000002"/>
    <n v="0.15809599999999999"/>
    <s v="7"/>
    <s v="scale_mpi_thin_job_13938.out "/>
    <s v="scale_mpi_thin_thin007_2023-06-25_22-34-20.csv "/>
    <s v="e1 15000 100 100000 1 39"/>
    <e v="#N/A"/>
    <e v="#N/A"/>
    <e v="#N/A"/>
    <e v="#N/A"/>
    <x v="1"/>
  </r>
  <r>
    <x v="0"/>
    <x v="4"/>
    <n v="100"/>
    <x v="0"/>
    <x v="46"/>
    <n v="1"/>
    <n v="28.043859000000001"/>
    <n v="7.1392550000000004"/>
    <n v="5.190493"/>
    <n v="0.14028399999999999"/>
    <s v="7"/>
    <s v="scale_mpi_thin_job_13938.out "/>
    <s v="scale_mpi_thin_thin007_2023-06-25_22-34-20.csv "/>
    <s v="e1 15000 100 100000 1 38"/>
    <e v="#N/A"/>
    <e v="#N/A"/>
    <e v="#N/A"/>
    <e v="#N/A"/>
    <x v="1"/>
  </r>
  <r>
    <x v="0"/>
    <x v="4"/>
    <n v="100"/>
    <x v="0"/>
    <x v="47"/>
    <n v="1"/>
    <n v="33.528315999999997"/>
    <n v="12.001566"/>
    <n v="4.7584229999999996"/>
    <n v="0.13217799999999999"/>
    <s v="7"/>
    <s v="scale_mpi_thin_job_13938.out "/>
    <s v="scale_mpi_thin_thin007_2023-06-25_22-34-20.csv "/>
    <s v="e1 15000 100 100000 1 37"/>
    <e v="#N/A"/>
    <e v="#N/A"/>
    <e v="#N/A"/>
    <e v="#N/A"/>
    <x v="1"/>
  </r>
  <r>
    <x v="0"/>
    <x v="4"/>
    <n v="100"/>
    <x v="0"/>
    <x v="48"/>
    <n v="1"/>
    <n v="33.102581000000001"/>
    <n v="10.967701"/>
    <n v="14.710342000000001"/>
    <n v="0.42029499999999997"/>
    <s v="7"/>
    <s v="scale_mpi_thin_job_13938.out "/>
    <s v="scale_mpi_thin_thin007_2023-06-25_22-34-20.csv "/>
    <s v="e1 15000 100 100000 1 36"/>
    <e v="#N/A"/>
    <e v="#N/A"/>
    <e v="#N/A"/>
    <e v="#N/A"/>
    <x v="1"/>
  </r>
  <r>
    <x v="0"/>
    <x v="4"/>
    <n v="100"/>
    <x v="0"/>
    <x v="49"/>
    <n v="1"/>
    <n v="27.227035000000001"/>
    <n v="4.5879700000000003"/>
    <n v="7.712758"/>
    <n v="0.22684599999999999"/>
    <s v="7"/>
    <s v="scale_mpi_thin_job_13938.out "/>
    <s v="scale_mpi_thin_thin007_2023-06-25_22-34-20.csv "/>
    <s v="e1 15000 100 100000 1 35"/>
    <e v="#N/A"/>
    <e v="#N/A"/>
    <e v="#N/A"/>
    <e v="#N/A"/>
    <x v="1"/>
  </r>
  <r>
    <x v="0"/>
    <x v="4"/>
    <n v="100"/>
    <x v="0"/>
    <x v="50"/>
    <n v="1"/>
    <n v="28.526365999999999"/>
    <n v="5.1296819999999999"/>
    <n v="5.551685"/>
    <n v="0.16823299999999999"/>
    <s v="7"/>
    <s v="scale_mpi_thin_job_13938.out "/>
    <s v="scale_mpi_thin_thin007_2023-06-25_22-34-20.csv "/>
    <s v="e1 15000 100 100000 1 34"/>
    <e v="#N/A"/>
    <e v="#N/A"/>
    <e v="#N/A"/>
    <e v="#N/A"/>
    <x v="1"/>
  </r>
  <r>
    <x v="0"/>
    <x v="4"/>
    <n v="100"/>
    <x v="0"/>
    <x v="51"/>
    <n v="1"/>
    <n v="28.918887000000002"/>
    <n v="5.1776249999999999"/>
    <n v="4.6366820000000004"/>
    <n v="0.144896"/>
    <s v="7"/>
    <s v="scale_mpi_thin_job_13938.out "/>
    <s v="scale_mpi_thin_thin007_2023-06-25_22-34-20.csv "/>
    <s v="e1 15000 100 100000 1 33"/>
    <e v="#N/A"/>
    <e v="#N/A"/>
    <e v="#N/A"/>
    <e v="#N/A"/>
    <x v="1"/>
  </r>
  <r>
    <x v="0"/>
    <x v="4"/>
    <n v="100"/>
    <x v="0"/>
    <x v="52"/>
    <n v="1"/>
    <n v="28.448035000000001"/>
    <n v="3.686582"/>
    <n v="7.2146569999999999"/>
    <n v="0.23273099999999999"/>
    <s v="7"/>
    <s v="scale_mpi_thin_job_13938.out "/>
    <s v="scale_mpi_thin_thin007_2023-06-25_22-34-20.csv "/>
    <s v="e1 15000 100 100000 1 32"/>
    <e v="#N/A"/>
    <e v="#N/A"/>
    <e v="#N/A"/>
    <e v="#N/A"/>
    <x v="1"/>
  </r>
  <r>
    <x v="0"/>
    <x v="4"/>
    <n v="100"/>
    <x v="0"/>
    <x v="53"/>
    <n v="1"/>
    <n v="28.463194999999999"/>
    <n v="3.3427920000000002"/>
    <n v="3.7758859999999999"/>
    <n v="0.125863"/>
    <s v="7"/>
    <s v="scale_mpi_thin_job_13938.out "/>
    <s v="scale_mpi_thin_thin007_2023-06-25_22-34-20.csv "/>
    <s v="e1 15000 100 100000 1 31"/>
    <e v="#N/A"/>
    <e v="#N/A"/>
    <e v="#N/A"/>
    <e v="#N/A"/>
    <x v="1"/>
  </r>
  <r>
    <x v="0"/>
    <x v="4"/>
    <n v="100"/>
    <x v="0"/>
    <x v="54"/>
    <n v="1"/>
    <n v="29.120138000000001"/>
    <n v="2.8780250000000001"/>
    <n v="3.0448330000000001"/>
    <n v="0.104994"/>
    <s v="7"/>
    <s v="scale_mpi_thin_job_13938.out "/>
    <s v="scale_mpi_thin_thin007_2023-06-25_22-34-20.csv "/>
    <s v="e1 15000 100 100000 1 30"/>
    <e v="#N/A"/>
    <e v="#N/A"/>
    <e v="#N/A"/>
    <e v="#N/A"/>
    <x v="1"/>
  </r>
  <r>
    <x v="0"/>
    <x v="4"/>
    <n v="100"/>
    <x v="0"/>
    <x v="55"/>
    <n v="1"/>
    <n v="29.439623999999998"/>
    <n v="2.6614409999999999"/>
    <n v="3.2577669999999999"/>
    <n v="0.11634899999999999"/>
    <s v="7"/>
    <s v="scale_mpi_thin_job_13938.out "/>
    <s v="scale_mpi_thin_thin007_2023-06-25_22-34-20.csv "/>
    <s v="e1 15000 100 100000 1 29"/>
    <e v="#N/A"/>
    <e v="#N/A"/>
    <e v="#N/A"/>
    <e v="#N/A"/>
    <x v="1"/>
  </r>
  <r>
    <x v="0"/>
    <x v="4"/>
    <n v="100"/>
    <x v="0"/>
    <x v="56"/>
    <n v="1"/>
    <n v="30.455770000000001"/>
    <n v="2.6065160000000001"/>
    <n v="2.848401"/>
    <n v="0.10549600000000001"/>
    <s v="7"/>
    <s v="scale_mpi_thin_job_13938.out "/>
    <s v="scale_mpi_thin_thin007_2023-06-25_22-34-20.csv "/>
    <s v="e1 15000 100 100000 1 28"/>
    <e v="#N/A"/>
    <e v="#N/A"/>
    <e v="#N/A"/>
    <e v="#N/A"/>
    <x v="1"/>
  </r>
  <r>
    <x v="0"/>
    <x v="4"/>
    <n v="100"/>
    <x v="0"/>
    <x v="57"/>
    <n v="1"/>
    <n v="30.911663999999998"/>
    <n v="1.860951"/>
    <n v="3.1137069999999998"/>
    <n v="0.119758"/>
    <s v="7"/>
    <s v="scale_mpi_thin_job_13938.out "/>
    <s v="scale_mpi_thin_thin007_2023-06-25_22-34-20.csv "/>
    <s v="e1 15000 100 100000 1 27"/>
    <e v="#N/A"/>
    <e v="#N/A"/>
    <e v="#N/A"/>
    <e v="#N/A"/>
    <x v="1"/>
  </r>
  <r>
    <x v="0"/>
    <x v="4"/>
    <n v="100"/>
    <x v="0"/>
    <x v="58"/>
    <n v="1"/>
    <n v="32.027003999999998"/>
    <n v="1.9645980000000001"/>
    <n v="4.7197820000000004"/>
    <n v="0.18879099999999999"/>
    <s v="7"/>
    <s v="scale_mpi_thin_job_13938.out "/>
    <s v="scale_mpi_thin_thin007_2023-06-25_22-34-20.csv "/>
    <s v="e1 15000 100 100000 1 26"/>
    <e v="#N/A"/>
    <e v="#N/A"/>
    <e v="#N/A"/>
    <e v="#N/A"/>
    <x v="1"/>
  </r>
  <r>
    <x v="0"/>
    <x v="4"/>
    <n v="100"/>
    <x v="0"/>
    <x v="59"/>
    <n v="1"/>
    <n v="32.185378999999998"/>
    <n v="0.95967999999999998"/>
    <n v="4.7307540000000001"/>
    <n v="0.19711500000000001"/>
    <s v="7"/>
    <s v="scale_mpi_thin_job_13938.out "/>
    <s v="scale_mpi_thin_thin007_2023-06-25_22-34-20.csv "/>
    <s v="e1 15000 100 100000 1 25"/>
    <e v="#N/A"/>
    <e v="#N/A"/>
    <e v="#N/A"/>
    <e v="#N/A"/>
    <x v="1"/>
  </r>
  <r>
    <x v="0"/>
    <x v="4"/>
    <n v="100"/>
    <x v="0"/>
    <x v="60"/>
    <n v="1"/>
    <n v="32.562427"/>
    <n v="0.33430100000000001"/>
    <n v="1.4246300000000001"/>
    <n v="6.1940000000000002E-2"/>
    <s v="7"/>
    <s v="scale_mpi_thin_job_13938.out "/>
    <s v="scale_mpi_thin_thin007_2023-06-25_22-34-20.csv "/>
    <s v="e1 15000 100 100000 1 24"/>
    <e v="#N/A"/>
    <e v="#N/A"/>
    <e v="#N/A"/>
    <e v="#N/A"/>
    <x v="1"/>
  </r>
  <r>
    <x v="0"/>
    <x v="4"/>
    <n v="100"/>
    <x v="0"/>
    <x v="61"/>
    <n v="1"/>
    <n v="34.263593999999998"/>
    <n v="0.76551000000000002"/>
    <n v="9.715465"/>
    <n v="0.441612"/>
    <s v="7"/>
    <s v="scale_mpi_thin_job_13938.out "/>
    <s v="scale_mpi_thin_thin007_2023-06-25_22-34-20.csv "/>
    <s v="e1 15000 100 100000 1 23"/>
    <e v="#N/A"/>
    <e v="#N/A"/>
    <e v="#N/A"/>
    <e v="#N/A"/>
    <x v="1"/>
  </r>
  <r>
    <x v="0"/>
    <x v="4"/>
    <n v="100"/>
    <x v="0"/>
    <x v="62"/>
    <n v="1"/>
    <n v="35.769159999999999"/>
    <n v="0.87043099999999995"/>
    <n v="11.598898"/>
    <n v="0.55232800000000004"/>
    <s v="7"/>
    <s v="scale_mpi_thin_job_13938.out "/>
    <s v="scale_mpi_thin_thin007_2023-06-25_22-34-20.csv "/>
    <s v="e1 15000 100 100000 1 22"/>
    <e v="#N/A"/>
    <e v="#N/A"/>
    <e v="#N/A"/>
    <e v="#N/A"/>
    <x v="1"/>
  </r>
  <r>
    <x v="0"/>
    <x v="4"/>
    <n v="100"/>
    <x v="0"/>
    <x v="63"/>
    <n v="1"/>
    <n v="37.281565999999998"/>
    <n v="0.825878"/>
    <n v="8.6578859999999995"/>
    <n v="0.432894"/>
    <s v="7"/>
    <s v="scale_mpi_thin_job_13938.out "/>
    <s v="scale_mpi_thin_thin007_2023-06-25_22-34-20.csv "/>
    <s v="e1 15000 100 100000 1 21"/>
    <e v="#N/A"/>
    <e v="#N/A"/>
    <e v="#N/A"/>
    <e v="#N/A"/>
    <x v="1"/>
  </r>
  <r>
    <x v="0"/>
    <x v="4"/>
    <n v="100"/>
    <x v="0"/>
    <x v="64"/>
    <n v="1"/>
    <n v="38.989218000000001"/>
    <n v="0.83623800000000004"/>
    <n v="9.6918609999999994"/>
    <n v="0.51009800000000005"/>
    <s v="7"/>
    <s v="scale_mpi_thin_job_13938.out "/>
    <s v="scale_mpi_thin_thin007_2023-06-25_22-34-20.csv "/>
    <s v="e1 15000 100 100000 1 20"/>
    <e v="#N/A"/>
    <e v="#N/A"/>
    <e v="#N/A"/>
    <e v="#N/A"/>
    <x v="1"/>
  </r>
  <r>
    <x v="0"/>
    <x v="4"/>
    <n v="100"/>
    <x v="0"/>
    <x v="65"/>
    <n v="1"/>
    <n v="40.726011"/>
    <n v="0.74002500000000004"/>
    <n v="7.6799169999999997"/>
    <n v="0.42666199999999999"/>
    <s v="7"/>
    <s v="scale_mpi_thin_job_13938.out "/>
    <s v="scale_mpi_thin_thin007_2023-06-25_22-34-20.csv "/>
    <s v="e1 15000 100 100000 1 19"/>
    <e v="#N/A"/>
    <e v="#N/A"/>
    <e v="#N/A"/>
    <e v="#N/A"/>
    <x v="1"/>
  </r>
  <r>
    <x v="0"/>
    <x v="4"/>
    <n v="100"/>
    <x v="0"/>
    <x v="66"/>
    <n v="1"/>
    <n v="43.003149999999998"/>
    <n v="0.67154800000000003"/>
    <n v="6.1186769999999999"/>
    <n v="0.35992200000000002"/>
    <s v="7"/>
    <s v="scale_mpi_thin_job_13938.out "/>
    <s v="scale_mpi_thin_thin007_2023-06-25_22-34-20.csv "/>
    <s v="e1 15000 100 100000 1 18"/>
    <e v="#N/A"/>
    <e v="#N/A"/>
    <e v="#N/A"/>
    <e v="#N/A"/>
    <x v="1"/>
  </r>
  <r>
    <x v="0"/>
    <x v="4"/>
    <n v="100"/>
    <x v="0"/>
    <x v="67"/>
    <n v="1"/>
    <n v="45.459204999999997"/>
    <n v="0.80048399999999997"/>
    <n v="7.7930679999999999"/>
    <n v="0.48706700000000003"/>
    <s v="7"/>
    <s v="scale_mpi_thin_job_13938.out "/>
    <s v="scale_mpi_thin_thin007_2023-06-25_22-34-20.csv "/>
    <s v="e1 15000 100 100000 1 17"/>
    <e v="#N/A"/>
    <e v="#N/A"/>
    <e v="#N/A"/>
    <e v="#N/A"/>
    <x v="1"/>
  </r>
  <r>
    <x v="0"/>
    <x v="4"/>
    <n v="100"/>
    <x v="0"/>
    <x v="68"/>
    <n v="1"/>
    <n v="48.172958999999999"/>
    <n v="0.76828200000000002"/>
    <n v="6.9505540000000003"/>
    <n v="0.46337"/>
    <s v="7"/>
    <s v="scale_mpi_thin_job_13938.out "/>
    <s v="scale_mpi_thin_thin007_2023-06-25_22-34-20.csv "/>
    <s v="e1 15000 100 100000 1 16"/>
    <e v="#N/A"/>
    <e v="#N/A"/>
    <e v="#N/A"/>
    <e v="#N/A"/>
    <x v="1"/>
  </r>
  <r>
    <x v="0"/>
    <x v="4"/>
    <n v="100"/>
    <x v="0"/>
    <x v="69"/>
    <n v="1"/>
    <n v="51.314830000000001"/>
    <n v="0.88837100000000002"/>
    <n v="8.1008700000000005"/>
    <n v="0.57863399999999998"/>
    <s v="7"/>
    <s v="scale_mpi_thin_job_13938.out "/>
    <s v="scale_mpi_thin_thin007_2023-06-25_22-34-20.csv "/>
    <s v="e1 15000 100 100000 1 15"/>
    <e v="#N/A"/>
    <e v="#N/A"/>
    <e v="#N/A"/>
    <e v="#N/A"/>
    <x v="1"/>
  </r>
  <r>
    <x v="0"/>
    <x v="4"/>
    <n v="100"/>
    <x v="0"/>
    <x v="70"/>
    <n v="1"/>
    <n v="54.649642"/>
    <n v="0.73121100000000006"/>
    <n v="5.4391109999999996"/>
    <n v="0.41839300000000001"/>
    <s v="7"/>
    <s v="scale_mpi_thin_job_13938.out "/>
    <s v="scale_mpi_thin_thin007_2023-06-25_22-34-20.csv "/>
    <s v="e1 15000 100 100000 1 14"/>
    <e v="#N/A"/>
    <e v="#N/A"/>
    <e v="#N/A"/>
    <e v="#N/A"/>
    <x v="1"/>
  </r>
  <r>
    <x v="0"/>
    <x v="4"/>
    <n v="100"/>
    <x v="0"/>
    <x v="71"/>
    <n v="1"/>
    <n v="59.097394000000001"/>
    <n v="0.69161399999999995"/>
    <n v="4.5160390000000001"/>
    <n v="0.37633699999999998"/>
    <s v="7"/>
    <s v="scale_mpi_thin_job_13938.out "/>
    <s v="scale_mpi_thin_thin007_2023-06-25_22-34-20.csv "/>
    <s v="e1 15000 100 100000 1 13"/>
    <e v="#N/A"/>
    <e v="#N/A"/>
    <e v="#N/A"/>
    <e v="#N/A"/>
    <x v="1"/>
  </r>
  <r>
    <x v="0"/>
    <x v="4"/>
    <n v="100"/>
    <x v="0"/>
    <x v="12"/>
    <n v="1"/>
    <n v="18.434539999999998"/>
    <n v="6.7418339999999999"/>
    <n v="29.262719000000001"/>
    <n v="0.41215099999999999"/>
    <s v="7"/>
    <s v="scale_mpi_thin_job_13938.out "/>
    <s v="scale_mpi_thin_thin007_2023-06-25_22-34-20.csv "/>
    <s v="e1 15000 100 100000 1 72"/>
    <e v="#N/A"/>
    <e v="#N/A"/>
    <e v="#N/A"/>
    <e v="#N/A"/>
    <x v="1"/>
  </r>
  <r>
    <x v="0"/>
    <x v="4"/>
    <n v="100"/>
    <x v="0"/>
    <x v="13"/>
    <n v="1"/>
    <n v="35.547263000000001"/>
    <n v="23.995916000000001"/>
    <n v="7.3238690000000002"/>
    <n v="0.104627"/>
    <s v="7"/>
    <s v="scale_mpi_thin_job_13938.out "/>
    <s v="scale_mpi_thin_thin007_2023-06-25_22-34-20.csv "/>
    <s v="e1 15000 100 100000 1 71"/>
    <e v="#N/A"/>
    <e v="#N/A"/>
    <e v="#N/A"/>
    <e v="#N/A"/>
    <x v="1"/>
  </r>
  <r>
    <x v="0"/>
    <x v="4"/>
    <n v="100"/>
    <x v="0"/>
    <x v="14"/>
    <n v="1"/>
    <n v="23.685213000000001"/>
    <n v="11.815521"/>
    <n v="33.845367000000003"/>
    <n v="0.49051299999999998"/>
    <s v="7"/>
    <s v="scale_mpi_thin_job_13938.out "/>
    <s v="scale_mpi_thin_thin007_2023-06-25_22-34-20.csv "/>
    <s v="e1 15000 100 100000 1 70"/>
    <e v="#N/A"/>
    <e v="#N/A"/>
    <e v="#N/A"/>
    <e v="#N/A"/>
    <x v="1"/>
  </r>
  <r>
    <x v="0"/>
    <x v="4"/>
    <n v="100"/>
    <x v="0"/>
    <x v="15"/>
    <n v="1"/>
    <n v="43.404564999999998"/>
    <n v="31.396246999999999"/>
    <n v="8.1027880000000003"/>
    <n v="0.119159"/>
    <s v="7"/>
    <s v="scale_mpi_thin_job_13938.out "/>
    <s v="scale_mpi_thin_thin007_2023-06-25_22-34-20.csv "/>
    <s v="e1 15000 100 100000 1 69"/>
    <e v="#N/A"/>
    <e v="#N/A"/>
    <e v="#N/A"/>
    <e v="#N/A"/>
    <x v="1"/>
  </r>
  <r>
    <x v="0"/>
    <x v="4"/>
    <n v="100"/>
    <x v="0"/>
    <x v="16"/>
    <n v="1"/>
    <n v="26.960148"/>
    <n v="14.909380000000001"/>
    <n v="29.365192"/>
    <n v="0.43828600000000001"/>
    <s v="7"/>
    <s v="scale_mpi_thin_job_13938.out "/>
    <s v="scale_mpi_thin_thin007_2023-06-25_22-34-20.csv "/>
    <s v="e1 15000 100 100000 1 68"/>
    <e v="#N/A"/>
    <e v="#N/A"/>
    <e v="#N/A"/>
    <e v="#N/A"/>
    <x v="1"/>
  </r>
  <r>
    <x v="0"/>
    <x v="4"/>
    <n v="100"/>
    <x v="0"/>
    <x v="17"/>
    <n v="1"/>
    <n v="35.720950000000002"/>
    <n v="23.5504"/>
    <n v="10.967511"/>
    <n v="0.16617399999999999"/>
    <s v="7"/>
    <s v="scale_mpi_thin_job_13938.out "/>
    <s v="scale_mpi_thin_thin007_2023-06-25_22-34-20.csv "/>
    <s v="e1 15000 100 100000 1 67"/>
    <e v="#N/A"/>
    <e v="#N/A"/>
    <e v="#N/A"/>
    <e v="#N/A"/>
    <x v="1"/>
  </r>
  <r>
    <x v="0"/>
    <x v="4"/>
    <n v="100"/>
    <x v="0"/>
    <x v="18"/>
    <n v="1"/>
    <n v="24.902635"/>
    <n v="12.566827"/>
    <n v="30.282511"/>
    <n v="0.46588499999999999"/>
    <s v="7"/>
    <s v="scale_mpi_thin_job_13938.out "/>
    <s v="scale_mpi_thin_thin007_2023-06-25_22-34-20.csv "/>
    <s v="e1 15000 100 100000 1 66"/>
    <e v="#N/A"/>
    <e v="#N/A"/>
    <e v="#N/A"/>
    <e v="#N/A"/>
    <x v="1"/>
  </r>
  <r>
    <x v="0"/>
    <x v="4"/>
    <n v="100"/>
    <x v="0"/>
    <x v="19"/>
    <n v="1"/>
    <n v="29.039514"/>
    <n v="16.469270999999999"/>
    <n v="9.0537500000000009"/>
    <n v="0.14146500000000001"/>
    <s v="7"/>
    <s v="scale_mpi_thin_job_13938.out "/>
    <s v="scale_mpi_thin_thin007_2023-06-25_22-34-20.csv "/>
    <s v="e1 15000 100 100000 1 65"/>
    <e v="#N/A"/>
    <e v="#N/A"/>
    <e v="#N/A"/>
    <e v="#N/A"/>
    <x v="1"/>
  </r>
  <r>
    <x v="0"/>
    <x v="4"/>
    <n v="100"/>
    <x v="0"/>
    <x v="20"/>
    <n v="1"/>
    <n v="30.739343000000002"/>
    <n v="17.991116000000002"/>
    <n v="4.5491159999999997"/>
    <n v="7.2207999999999994E-2"/>
    <s v="7"/>
    <s v="scale_mpi_thin_job_13938.out "/>
    <s v="scale_mpi_thin_thin007_2023-06-25_22-34-20.csv "/>
    <s v="e1 15000 100 100000 1 64"/>
    <e v="#N/A"/>
    <e v="#N/A"/>
    <e v="#N/A"/>
    <e v="#N/A"/>
    <x v="1"/>
  </r>
  <r>
    <x v="0"/>
    <x v="4"/>
    <n v="100"/>
    <x v="0"/>
    <x v="21"/>
    <n v="1"/>
    <n v="27.320706999999999"/>
    <n v="14.431620000000001"/>
    <n v="12.181089999999999"/>
    <n v="0.196469"/>
    <s v="7"/>
    <s v="scale_mpi_thin_job_13938.out "/>
    <s v="scale_mpi_thin_thin007_2023-06-25_22-34-20.csv "/>
    <s v="e1 15000 100 100000 1 63"/>
    <e v="#N/A"/>
    <e v="#N/A"/>
    <e v="#N/A"/>
    <e v="#N/A"/>
    <x v="1"/>
  </r>
  <r>
    <x v="0"/>
    <x v="4"/>
    <n v="100"/>
    <x v="0"/>
    <x v="22"/>
    <n v="1"/>
    <n v="27.354168000000001"/>
    <n v="14.264346"/>
    <n v="4.6385940000000003"/>
    <n v="7.6042999999999999E-2"/>
    <s v="7"/>
    <s v="scale_mpi_thin_job_13938.out "/>
    <s v="scale_mpi_thin_thin007_2023-06-25_22-34-20.csv "/>
    <s v="e1 15000 100 100000 1 62"/>
    <e v="#N/A"/>
    <e v="#N/A"/>
    <e v="#N/A"/>
    <e v="#N/A"/>
    <x v="1"/>
  </r>
  <r>
    <x v="0"/>
    <x v="4"/>
    <n v="100"/>
    <x v="0"/>
    <x v="23"/>
    <n v="1"/>
    <n v="27.128105000000001"/>
    <n v="13.83609"/>
    <n v="13.343861"/>
    <n v="0.22239800000000001"/>
    <s v="7"/>
    <s v="scale_mpi_thin_job_13938.out "/>
    <s v="scale_mpi_thin_thin007_2023-06-25_22-34-20.csv "/>
    <s v="e1 15000 100 100000 1 61"/>
    <e v="#N/A"/>
    <e v="#N/A"/>
    <e v="#N/A"/>
    <e v="#N/A"/>
    <x v="1"/>
  </r>
  <r>
    <x v="0"/>
    <x v="4"/>
    <n v="100"/>
    <x v="0"/>
    <x v="24"/>
    <n v="1"/>
    <n v="32.132815000000001"/>
    <n v="18.535095999999999"/>
    <n v="4.3642079999999996"/>
    <n v="7.3969999999999994E-2"/>
    <s v="7"/>
    <s v="scale_mpi_thin_job_13938.out "/>
    <s v="scale_mpi_thin_thin007_2023-06-25_22-34-20.csv "/>
    <s v="e1 15000 100 100000 1 60"/>
    <e v="#N/A"/>
    <e v="#N/A"/>
    <e v="#N/A"/>
    <e v="#N/A"/>
    <x v="1"/>
  </r>
  <r>
    <x v="0"/>
    <x v="4"/>
    <n v="100"/>
    <x v="0"/>
    <x v="25"/>
    <n v="1"/>
    <n v="30.996789"/>
    <n v="17.033809000000002"/>
    <n v="24.962337000000002"/>
    <n v="0.43038500000000002"/>
    <s v="7"/>
    <s v="scale_mpi_thin_job_13938.out "/>
    <s v="scale_mpi_thin_thin007_2023-06-25_22-34-20.csv "/>
    <s v="e1 15000 100 100000 1 59"/>
    <e v="#N/A"/>
    <e v="#N/A"/>
    <e v="#N/A"/>
    <e v="#N/A"/>
    <x v="1"/>
  </r>
  <r>
    <x v="0"/>
    <x v="4"/>
    <n v="100"/>
    <x v="0"/>
    <x v="26"/>
    <n v="1"/>
    <n v="25.006283"/>
    <n v="10.812196999999999"/>
    <n v="9.136533"/>
    <n v="0.16028999999999999"/>
    <s v="7"/>
    <s v="scale_mpi_thin_job_13938.out "/>
    <s v="scale_mpi_thin_thin007_2023-06-25_22-34-20.csv "/>
    <s v="e1 15000 100 100000 1 58"/>
    <e v="#N/A"/>
    <e v="#N/A"/>
    <e v="#N/A"/>
    <e v="#N/A"/>
    <x v="1"/>
  </r>
  <r>
    <x v="0"/>
    <x v="4"/>
    <n v="100"/>
    <x v="0"/>
    <x v="27"/>
    <n v="1"/>
    <n v="28.850738"/>
    <n v="14.475227"/>
    <n v="16.219729000000001"/>
    <n v="0.28963800000000001"/>
    <s v="7"/>
    <s v="scale_mpi_thin_job_13938.out "/>
    <s v="scale_mpi_thin_thin007_2023-06-25_22-34-20.csv "/>
    <s v="e1 15000 100 100000 1 57"/>
    <e v="#N/A"/>
    <e v="#N/A"/>
    <e v="#N/A"/>
    <e v="#N/A"/>
    <x v="1"/>
  </r>
  <r>
    <x v="0"/>
    <x v="4"/>
    <n v="100"/>
    <x v="0"/>
    <x v="28"/>
    <n v="1"/>
    <n v="26.341097999999999"/>
    <n v="11.685908"/>
    <n v="23.494883000000002"/>
    <n v="0.42718"/>
    <s v="7"/>
    <s v="scale_mpi_thin_job_13938.out "/>
    <s v="scale_mpi_thin_thin007_2023-06-25_22-34-20.csv "/>
    <s v="e1 15000 100 100000 1 56"/>
    <e v="#N/A"/>
    <e v="#N/A"/>
    <e v="#N/A"/>
    <e v="#N/A"/>
    <x v="1"/>
  </r>
  <r>
    <x v="0"/>
    <x v="4"/>
    <n v="100"/>
    <x v="0"/>
    <x v="29"/>
    <n v="1"/>
    <n v="29.131031"/>
    <n v="14.164671"/>
    <n v="8.3285859999999996"/>
    <n v="0.15423300000000001"/>
    <s v="7"/>
    <s v="scale_mpi_thin_job_13938.out "/>
    <s v="scale_mpi_thin_thin007_2023-06-25_22-34-20.csv "/>
    <s v="e1 15000 100 100000 1 55"/>
    <e v="#N/A"/>
    <e v="#N/A"/>
    <e v="#N/A"/>
    <e v="#N/A"/>
    <x v="1"/>
  </r>
  <r>
    <x v="0"/>
    <x v="4"/>
    <n v="100"/>
    <x v="0"/>
    <x v="30"/>
    <n v="1"/>
    <n v="29.798057"/>
    <n v="14.559443"/>
    <n v="6.7389650000000003"/>
    <n v="0.12715000000000001"/>
    <s v="7"/>
    <s v="scale_mpi_thin_job_13938.out "/>
    <s v="scale_mpi_thin_thin007_2023-06-25_22-34-20.csv "/>
    <s v="e1 15000 100 100000 1 54"/>
    <e v="#N/A"/>
    <e v="#N/A"/>
    <e v="#N/A"/>
    <e v="#N/A"/>
    <x v="1"/>
  </r>
  <r>
    <x v="0"/>
    <x v="4"/>
    <n v="100"/>
    <x v="0"/>
    <x v="31"/>
    <n v="1"/>
    <n v="26.335981"/>
    <n v="10.965662"/>
    <n v="7.2730800000000002"/>
    <n v="0.13986699999999999"/>
    <s v="7"/>
    <s v="scale_mpi_thin_job_13938.out "/>
    <s v="scale_mpi_thin_thin007_2023-06-25_22-34-20.csv "/>
    <s v="e1 15000 100 100000 1 53"/>
    <e v="#N/A"/>
    <e v="#N/A"/>
    <e v="#N/A"/>
    <e v="#N/A"/>
    <x v="1"/>
  </r>
  <r>
    <x v="0"/>
    <x v="4"/>
    <n v="100"/>
    <x v="0"/>
    <x v="32"/>
    <n v="1"/>
    <n v="25.442975000000001"/>
    <n v="9.8014290000000006"/>
    <n v="6.919384"/>
    <n v="0.13567399999999999"/>
    <s v="7"/>
    <s v="scale_mpi_thin_job_13938.out "/>
    <s v="scale_mpi_thin_thin007_2023-06-25_22-34-20.csv "/>
    <s v="e1 15000 100 100000 1 52"/>
    <e v="#N/A"/>
    <e v="#N/A"/>
    <e v="#N/A"/>
    <e v="#N/A"/>
    <x v="1"/>
  </r>
  <r>
    <x v="0"/>
    <x v="4"/>
    <n v="100"/>
    <x v="0"/>
    <x v="33"/>
    <n v="1"/>
    <n v="26.727596999999999"/>
    <n v="10.798745"/>
    <n v="5.4687570000000001"/>
    <n v="0.109375"/>
    <s v="7"/>
    <s v="scale_mpi_thin_job_13938.out "/>
    <s v="scale_mpi_thin_thin007_2023-06-25_22-34-20.csv "/>
    <s v="e1 15000 100 100000 1 51"/>
    <e v="#N/A"/>
    <e v="#N/A"/>
    <e v="#N/A"/>
    <e v="#N/A"/>
    <x v="1"/>
  </r>
  <r>
    <x v="0"/>
    <x v="4"/>
    <n v="100"/>
    <x v="0"/>
    <x v="34"/>
    <n v="1"/>
    <n v="27.723367"/>
    <n v="11.539082000000001"/>
    <n v="5.8452080000000004"/>
    <n v="0.11928999999999999"/>
    <s v="7"/>
    <s v="scale_mpi_thin_job_13938.out "/>
    <s v="scale_mpi_thin_thin007_2023-06-25_22-34-20.csv "/>
    <s v="e1 15000 100 100000 1 50"/>
    <e v="#N/A"/>
    <e v="#N/A"/>
    <e v="#N/A"/>
    <e v="#N/A"/>
    <x v="1"/>
  </r>
  <r>
    <x v="0"/>
    <x v="4"/>
    <n v="100"/>
    <x v="0"/>
    <x v="35"/>
    <n v="1"/>
    <n v="26.930700999999999"/>
    <n v="10.231541999999999"/>
    <n v="5.5542610000000003"/>
    <n v="0.115714"/>
    <s v="7"/>
    <s v="scale_mpi_thin_job_13938.out "/>
    <s v="scale_mpi_thin_thin007_2023-06-25_22-34-20.csv "/>
    <s v="e1 15000 100 100000 1 49"/>
    <e v="#N/A"/>
    <e v="#N/A"/>
    <e v="#N/A"/>
    <e v="#N/A"/>
    <x v="1"/>
  </r>
  <r>
    <x v="0"/>
    <x v="4"/>
    <n v="100"/>
    <x v="0"/>
    <x v="36"/>
    <n v="1"/>
    <n v="29.14152"/>
    <n v="12.325456000000001"/>
    <n v="6.0406810000000002"/>
    <n v="0.128525"/>
    <s v="7"/>
    <s v="scale_mpi_thin_job_13938.out "/>
    <s v="scale_mpi_thin_thin007_2023-06-25_22-34-20.csv "/>
    <s v="e1 15000 100 100000 1 48"/>
    <e v="#N/A"/>
    <e v="#N/A"/>
    <e v="#N/A"/>
    <e v="#N/A"/>
    <x v="1"/>
  </r>
  <r>
    <x v="0"/>
    <x v="4"/>
    <n v="100"/>
    <x v="0"/>
    <x v="37"/>
    <n v="1"/>
    <n v="29.052569999999999"/>
    <n v="11.606197"/>
    <n v="12.454022"/>
    <n v="0.27073999999999998"/>
    <s v="7"/>
    <s v="scale_mpi_thin_job_13938.out "/>
    <s v="scale_mpi_thin_thin007_2023-06-25_22-34-20.csv "/>
    <s v="e1 15000 100 100000 1 47"/>
    <e v="#N/A"/>
    <e v="#N/A"/>
    <e v="#N/A"/>
    <e v="#N/A"/>
    <x v="1"/>
  </r>
  <r>
    <x v="0"/>
    <x v="4"/>
    <n v="100"/>
    <x v="0"/>
    <x v="38"/>
    <n v="1"/>
    <n v="27.798748"/>
    <n v="10.349183999999999"/>
    <n v="5.6457199999999998"/>
    <n v="0.12545999999999999"/>
    <s v="7"/>
    <s v="scale_mpi_thin_job_13938.out "/>
    <s v="scale_mpi_thin_thin007_2023-06-25_22-34-20.csv "/>
    <s v="e1 15000 100 100000 1 46"/>
    <e v="#N/A"/>
    <e v="#N/A"/>
    <e v="#N/A"/>
    <e v="#N/A"/>
    <x v="1"/>
  </r>
  <r>
    <x v="0"/>
    <x v="4"/>
    <n v="100"/>
    <x v="0"/>
    <x v="39"/>
    <n v="1"/>
    <n v="25.043354999999998"/>
    <n v="7.2889699999999999"/>
    <n v="4.6194730000000002"/>
    <n v="0.104988"/>
    <s v="7"/>
    <s v="scale_mpi_thin_job_13938.out "/>
    <s v="scale_mpi_thin_thin007_2023-06-25_22-34-20.csv "/>
    <s v="e1 15000 100 100000 1 45"/>
    <e v="#N/A"/>
    <e v="#N/A"/>
    <e v="#N/A"/>
    <e v="#N/A"/>
    <x v="1"/>
  </r>
  <r>
    <x v="0"/>
    <x v="4"/>
    <n v="100"/>
    <x v="0"/>
    <x v="40"/>
    <n v="1"/>
    <n v="25.166501"/>
    <n v="6.9651189999999996"/>
    <n v="5.2197519999999997"/>
    <n v="0.12139"/>
    <s v="7"/>
    <s v="scale_mpi_thin_job_13938.out "/>
    <s v="scale_mpi_thin_thin007_2023-06-25_22-34-20.csv "/>
    <s v="e1 15000 100 100000 1 44"/>
    <e v="#N/A"/>
    <e v="#N/A"/>
    <e v="#N/A"/>
    <e v="#N/A"/>
    <x v="1"/>
  </r>
  <r>
    <x v="0"/>
    <x v="4"/>
    <n v="100"/>
    <x v="0"/>
    <x v="41"/>
    <n v="1"/>
    <n v="26.085315000000001"/>
    <n v="7.497179"/>
    <n v="5.3965969999999999"/>
    <n v="0.12848999999999999"/>
    <s v="7"/>
    <s v="scale_mpi_thin_job_13938.out "/>
    <s v="scale_mpi_thin_thin007_2023-06-25_22-34-20.csv "/>
    <s v="e1 15000 100 100000 1 43"/>
    <e v="#N/A"/>
    <e v="#N/A"/>
    <e v="#N/A"/>
    <e v="#N/A"/>
    <x v="1"/>
  </r>
  <r>
    <x v="0"/>
    <x v="4"/>
    <n v="100"/>
    <x v="0"/>
    <x v="42"/>
    <n v="1"/>
    <n v="25.975165000000001"/>
    <n v="7.0998049999999999"/>
    <n v="4.8155469999999996"/>
    <n v="0.117452"/>
    <s v="7"/>
    <s v="scale_mpi_thin_job_13938.out "/>
    <s v="scale_mpi_thin_thin007_2023-06-25_22-34-20.csv "/>
    <s v="e1 15000 100 100000 1 42"/>
    <e v="#N/A"/>
    <e v="#N/A"/>
    <e v="#N/A"/>
    <e v="#N/A"/>
    <x v="1"/>
  </r>
  <r>
    <x v="0"/>
    <x v="4"/>
    <n v="100"/>
    <x v="0"/>
    <x v="43"/>
    <n v="1"/>
    <n v="26.948685000000001"/>
    <n v="7.7143030000000001"/>
    <n v="4.259226"/>
    <n v="0.10648100000000001"/>
    <s v="7"/>
    <s v="scale_mpi_thin_job_13938.out "/>
    <s v="scale_mpi_thin_thin007_2023-06-25_22-34-20.csv "/>
    <s v="e1 15000 100 100000 1 41"/>
    <e v="#N/A"/>
    <e v="#N/A"/>
    <e v="#N/A"/>
    <e v="#N/A"/>
    <x v="1"/>
  </r>
  <r>
    <x v="0"/>
    <x v="4"/>
    <n v="100"/>
    <x v="0"/>
    <x v="44"/>
    <n v="1"/>
    <n v="27.381481999999998"/>
    <n v="7.5022399999999996"/>
    <n v="5.1364419999999997"/>
    <n v="0.13170399999999999"/>
    <s v="7"/>
    <s v="scale_mpi_thin_job_13938.out "/>
    <s v="scale_mpi_thin_thin007_2023-06-25_22-34-20.csv "/>
    <s v="e1 15000 100 100000 1 40"/>
    <e v="#N/A"/>
    <e v="#N/A"/>
    <e v="#N/A"/>
    <e v="#N/A"/>
    <x v="1"/>
  </r>
  <r>
    <x v="0"/>
    <x v="4"/>
    <n v="100"/>
    <x v="0"/>
    <x v="45"/>
    <n v="1"/>
    <n v="27.680668000000001"/>
    <n v="7.500381"/>
    <n v="4.2852509999999997"/>
    <n v="0.11277"/>
    <s v="7"/>
    <s v="scale_mpi_thin_job_13938.out "/>
    <s v="scale_mpi_thin_thin007_2023-06-25_22-34-20.csv "/>
    <s v="e1 15000 100 100000 1 39"/>
    <e v="#N/A"/>
    <e v="#N/A"/>
    <e v="#N/A"/>
    <e v="#N/A"/>
    <x v="1"/>
  </r>
  <r>
    <x v="0"/>
    <x v="4"/>
    <n v="100"/>
    <x v="0"/>
    <x v="46"/>
    <n v="1"/>
    <n v="26.285305000000001"/>
    <n v="5.640549"/>
    <n v="4.1401089999999998"/>
    <n v="0.11189499999999999"/>
    <s v="7"/>
    <s v="scale_mpi_thin_job_13938.out "/>
    <s v="scale_mpi_thin_thin007_2023-06-25_22-34-20.csv "/>
    <s v="e1 15000 100 100000 1 38"/>
    <e v="#N/A"/>
    <e v="#N/A"/>
    <e v="#N/A"/>
    <e v="#N/A"/>
    <x v="1"/>
  </r>
  <r>
    <x v="0"/>
    <x v="4"/>
    <n v="100"/>
    <x v="0"/>
    <x v="47"/>
    <n v="1"/>
    <n v="26.370358"/>
    <n v="5.1510030000000002"/>
    <n v="4.2966410000000002"/>
    <n v="0.119351"/>
    <s v="7"/>
    <s v="scale_mpi_thin_job_13938.out "/>
    <s v="scale_mpi_thin_thin007_2023-06-25_22-34-20.csv "/>
    <s v="e1 15000 100 100000 1 37"/>
    <e v="#N/A"/>
    <e v="#N/A"/>
    <e v="#N/A"/>
    <e v="#N/A"/>
    <x v="1"/>
  </r>
  <r>
    <x v="0"/>
    <x v="4"/>
    <n v="100"/>
    <x v="0"/>
    <x v="48"/>
    <n v="1"/>
    <n v="31.019182000000001"/>
    <n v="9.298705"/>
    <n v="6.3521039999999998"/>
    <n v="0.18148900000000001"/>
    <s v="7"/>
    <s v="scale_mpi_thin_job_13938.out "/>
    <s v="scale_mpi_thin_thin007_2023-06-25_22-34-20.csv "/>
    <s v="e1 15000 100 100000 1 36"/>
    <e v="#N/A"/>
    <e v="#N/A"/>
    <e v="#N/A"/>
    <e v="#N/A"/>
    <x v="1"/>
  </r>
  <r>
    <x v="0"/>
    <x v="4"/>
    <n v="100"/>
    <x v="0"/>
    <x v="49"/>
    <n v="1"/>
    <n v="29.120982999999999"/>
    <n v="6.3764609999999999"/>
    <n v="16.008303999999999"/>
    <n v="0.47083199999999997"/>
    <s v="7"/>
    <s v="scale_mpi_thin_job_13938.out "/>
    <s v="scale_mpi_thin_thin007_2023-06-25_22-34-20.csv "/>
    <s v="e1 15000 100 100000 1 35"/>
    <e v="#N/A"/>
    <e v="#N/A"/>
    <e v="#N/A"/>
    <e v="#N/A"/>
    <x v="1"/>
  </r>
  <r>
    <x v="0"/>
    <x v="4"/>
    <n v="100"/>
    <x v="0"/>
    <x v="50"/>
    <n v="1"/>
    <n v="29.069821999999998"/>
    <n v="5.6677010000000001"/>
    <n v="9.6852309999999999"/>
    <n v="0.29349199999999998"/>
    <s v="7"/>
    <s v="scale_mpi_thin_job_13938.out "/>
    <s v="scale_mpi_thin_thin007_2023-06-25_22-34-20.csv "/>
    <s v="e1 15000 100 100000 1 34"/>
    <e v="#N/A"/>
    <e v="#N/A"/>
    <e v="#N/A"/>
    <e v="#N/A"/>
    <x v="1"/>
  </r>
  <r>
    <x v="0"/>
    <x v="4"/>
    <n v="100"/>
    <x v="0"/>
    <x v="51"/>
    <n v="1"/>
    <n v="29.11468"/>
    <n v="5.351718"/>
    <n v="5.7650449999999998"/>
    <n v="0.18015800000000001"/>
    <s v="7"/>
    <s v="scale_mpi_thin_job_13938.out "/>
    <s v="scale_mpi_thin_thin007_2023-06-25_22-34-20.csv "/>
    <s v="e1 15000 100 100000 1 33"/>
    <e v="#N/A"/>
    <e v="#N/A"/>
    <e v="#N/A"/>
    <e v="#N/A"/>
    <x v="1"/>
  </r>
  <r>
    <x v="0"/>
    <x v="4"/>
    <n v="100"/>
    <x v="0"/>
    <x v="52"/>
    <n v="1"/>
    <n v="29.860980999999999"/>
    <n v="5.4411360000000002"/>
    <n v="3.3369979999999999"/>
    <n v="0.107645"/>
    <s v="7"/>
    <s v="scale_mpi_thin_job_13938.out "/>
    <s v="scale_mpi_thin_thin007_2023-06-25_22-34-20.csv "/>
    <s v="e1 15000 100 100000 1 32"/>
    <e v="#N/A"/>
    <e v="#N/A"/>
    <e v="#N/A"/>
    <e v="#N/A"/>
    <x v="1"/>
  </r>
  <r>
    <x v="0"/>
    <x v="4"/>
    <n v="100"/>
    <x v="0"/>
    <x v="53"/>
    <n v="1"/>
    <n v="31.384050999999999"/>
    <n v="5.9279460000000004"/>
    <n v="2.9282430000000002"/>
    <n v="9.7608E-2"/>
    <s v="7"/>
    <s v="scale_mpi_thin_job_13938.out "/>
    <s v="scale_mpi_thin_thin007_2023-06-25_22-34-20.csv "/>
    <s v="e1 15000 100 100000 1 31"/>
    <e v="#N/A"/>
    <e v="#N/A"/>
    <e v="#N/A"/>
    <e v="#N/A"/>
    <x v="1"/>
  </r>
  <r>
    <x v="0"/>
    <x v="4"/>
    <n v="100"/>
    <x v="0"/>
    <x v="54"/>
    <n v="1"/>
    <n v="29.607524999999999"/>
    <n v="3.3297400000000001"/>
    <n v="3.172123"/>
    <n v="0.109384"/>
    <s v="7"/>
    <s v="scale_mpi_thin_job_13938.out "/>
    <s v="scale_mpi_thin_thin007_2023-06-25_22-34-20.csv "/>
    <s v="e1 15000 100 100000 1 30"/>
    <e v="#N/A"/>
    <e v="#N/A"/>
    <e v="#N/A"/>
    <e v="#N/A"/>
    <x v="1"/>
  </r>
  <r>
    <x v="0"/>
    <x v="4"/>
    <n v="100"/>
    <x v="0"/>
    <x v="55"/>
    <n v="1"/>
    <n v="30.942909"/>
    <n v="3.176914"/>
    <n v="2.9886029999999999"/>
    <n v="0.106736"/>
    <s v="7"/>
    <s v="scale_mpi_thin_job_13938.out "/>
    <s v="scale_mpi_thin_thin007_2023-06-25_22-34-20.csv "/>
    <s v="e1 15000 100 100000 1 29"/>
    <e v="#N/A"/>
    <e v="#N/A"/>
    <e v="#N/A"/>
    <e v="#N/A"/>
    <x v="1"/>
  </r>
  <r>
    <x v="0"/>
    <x v="4"/>
    <n v="100"/>
    <x v="0"/>
    <x v="56"/>
    <n v="1"/>
    <n v="30.585251"/>
    <n v="2.5146359999999999"/>
    <n v="6.0037010000000004"/>
    <n v="0.222359"/>
    <s v="7"/>
    <s v="scale_mpi_thin_job_13938.out "/>
    <s v="scale_mpi_thin_thin007_2023-06-25_22-34-20.csv "/>
    <s v="e1 15000 100 100000 1 28"/>
    <e v="#N/A"/>
    <e v="#N/A"/>
    <e v="#N/A"/>
    <e v="#N/A"/>
    <x v="1"/>
  </r>
  <r>
    <x v="0"/>
    <x v="4"/>
    <n v="100"/>
    <x v="0"/>
    <x v="57"/>
    <n v="1"/>
    <n v="31.414711"/>
    <n v="2.6914859999999998"/>
    <n v="4.7949909999999996"/>
    <n v="0.184423"/>
    <s v="7"/>
    <s v="scale_mpi_thin_job_13938.out "/>
    <s v="scale_mpi_thin_thin007_2023-06-25_22-34-20.csv "/>
    <s v="e1 15000 100 100000 1 27"/>
    <e v="#N/A"/>
    <e v="#N/A"/>
    <e v="#N/A"/>
    <e v="#N/A"/>
    <x v="1"/>
  </r>
  <r>
    <x v="0"/>
    <x v="4"/>
    <n v="100"/>
    <x v="0"/>
    <x v="58"/>
    <n v="1"/>
    <n v="31.641617"/>
    <n v="1.4882489999999999"/>
    <n v="4.6085180000000001"/>
    <n v="0.184341"/>
    <s v="7"/>
    <s v="scale_mpi_thin_job_13938.out "/>
    <s v="scale_mpi_thin_thin007_2023-06-25_22-34-20.csv "/>
    <s v="e1 15000 100 100000 1 26"/>
    <e v="#N/A"/>
    <e v="#N/A"/>
    <e v="#N/A"/>
    <e v="#N/A"/>
    <x v="1"/>
  </r>
  <r>
    <x v="0"/>
    <x v="4"/>
    <n v="100"/>
    <x v="0"/>
    <x v="59"/>
    <n v="1"/>
    <n v="32.300491000000001"/>
    <n v="1.008159"/>
    <n v="4.621899"/>
    <n v="0.192579"/>
    <s v="7"/>
    <s v="scale_mpi_thin_job_13938.out "/>
    <s v="scale_mpi_thin_thin007_2023-06-25_22-34-20.csv "/>
    <s v="e1 15000 100 100000 1 25"/>
    <e v="#N/A"/>
    <e v="#N/A"/>
    <e v="#N/A"/>
    <e v="#N/A"/>
    <x v="1"/>
  </r>
  <r>
    <x v="0"/>
    <x v="4"/>
    <n v="100"/>
    <x v="0"/>
    <x v="60"/>
    <n v="1"/>
    <n v="32.962553999999997"/>
    <n v="0.79861700000000002"/>
    <n v="11.176907"/>
    <n v="0.485952"/>
    <s v="7"/>
    <s v="scale_mpi_thin_job_13938.out "/>
    <s v="scale_mpi_thin_thin007_2023-06-25_22-34-20.csv "/>
    <s v="e1 15000 100 100000 1 24"/>
    <e v="#N/A"/>
    <e v="#N/A"/>
    <e v="#N/A"/>
    <e v="#N/A"/>
    <x v="1"/>
  </r>
  <r>
    <x v="0"/>
    <x v="4"/>
    <n v="100"/>
    <x v="0"/>
    <x v="61"/>
    <n v="1"/>
    <n v="34.323090000000001"/>
    <n v="0.79378000000000004"/>
    <n v="9.8704610000000006"/>
    <n v="0.44865699999999997"/>
    <s v="7"/>
    <s v="scale_mpi_thin_job_13938.out "/>
    <s v="scale_mpi_thin_thin007_2023-06-25_22-34-20.csv "/>
    <s v="e1 15000 100 100000 1 23"/>
    <e v="#N/A"/>
    <e v="#N/A"/>
    <e v="#N/A"/>
    <e v="#N/A"/>
    <x v="1"/>
  </r>
  <r>
    <x v="0"/>
    <x v="4"/>
    <n v="100"/>
    <x v="0"/>
    <x v="62"/>
    <n v="1"/>
    <n v="35.548893"/>
    <n v="0.70257899999999995"/>
    <n v="8.3831559999999996"/>
    <n v="0.399198"/>
    <s v="7"/>
    <s v="scale_mpi_thin_job_13938.out "/>
    <s v="scale_mpi_thin_thin007_2023-06-25_22-34-20.csv "/>
    <s v="e1 15000 100 100000 1 22"/>
    <e v="#N/A"/>
    <e v="#N/A"/>
    <e v="#N/A"/>
    <e v="#N/A"/>
    <x v="1"/>
  </r>
  <r>
    <x v="0"/>
    <x v="4"/>
    <n v="100"/>
    <x v="0"/>
    <x v="63"/>
    <n v="1"/>
    <n v="37.210625999999998"/>
    <n v="0.76601399999999997"/>
    <n v="9.1300799999999995"/>
    <n v="0.45650400000000002"/>
    <s v="7"/>
    <s v="scale_mpi_thin_job_13938.out "/>
    <s v="scale_mpi_thin_thin007_2023-06-25_22-34-20.csv "/>
    <s v="e1 15000 100 100000 1 21"/>
    <e v="#N/A"/>
    <e v="#N/A"/>
    <e v="#N/A"/>
    <e v="#N/A"/>
    <x v="1"/>
  </r>
  <r>
    <x v="0"/>
    <x v="4"/>
    <n v="100"/>
    <x v="0"/>
    <x v="64"/>
    <n v="1"/>
    <n v="38.965381999999998"/>
    <n v="0.74286799999999997"/>
    <n v="8.0445309999999992"/>
    <n v="0.42339599999999999"/>
    <s v="7"/>
    <s v="scale_mpi_thin_job_13938.out "/>
    <s v="scale_mpi_thin_thin007_2023-06-25_22-34-20.csv "/>
    <s v="e1 15000 100 100000 1 20"/>
    <e v="#N/A"/>
    <e v="#N/A"/>
    <e v="#N/A"/>
    <e v="#N/A"/>
    <x v="1"/>
  </r>
  <r>
    <x v="0"/>
    <x v="4"/>
    <n v="100"/>
    <x v="0"/>
    <x v="65"/>
    <n v="1"/>
    <n v="40.886192999999999"/>
    <n v="0.77103699999999997"/>
    <n v="7.9230200000000002"/>
    <n v="0.440168"/>
    <s v="7"/>
    <s v="scale_mpi_thin_job_13938.out "/>
    <s v="scale_mpi_thin_thin007_2023-06-25_22-34-20.csv "/>
    <s v="e1 15000 100 100000 1 19"/>
    <e v="#N/A"/>
    <e v="#N/A"/>
    <e v="#N/A"/>
    <e v="#N/A"/>
    <x v="1"/>
  </r>
  <r>
    <x v="0"/>
    <x v="4"/>
    <n v="100"/>
    <x v="0"/>
    <x v="66"/>
    <n v="1"/>
    <n v="43.011538999999999"/>
    <n v="0.73907400000000001"/>
    <n v="7.298432"/>
    <n v="0.42931999999999998"/>
    <s v="7"/>
    <s v="scale_mpi_thin_job_13938.out "/>
    <s v="scale_mpi_thin_thin007_2023-06-25_22-34-20.csv "/>
    <s v="e1 15000 100 100000 1 18"/>
    <e v="#N/A"/>
    <e v="#N/A"/>
    <e v="#N/A"/>
    <e v="#N/A"/>
    <x v="1"/>
  </r>
  <r>
    <x v="0"/>
    <x v="4"/>
    <n v="100"/>
    <x v="0"/>
    <x v="67"/>
    <n v="1"/>
    <n v="45.415992000000003"/>
    <n v="0.79411500000000002"/>
    <n v="7.6861459999999999"/>
    <n v="0.48038399999999998"/>
    <s v="7"/>
    <s v="scale_mpi_thin_job_13938.out "/>
    <s v="scale_mpi_thin_thin007_2023-06-25_22-34-20.csv "/>
    <s v="e1 15000 100 100000 1 17"/>
    <e v="#N/A"/>
    <e v="#N/A"/>
    <e v="#N/A"/>
    <e v="#N/A"/>
    <x v="1"/>
  </r>
  <r>
    <x v="0"/>
    <x v="4"/>
    <n v="100"/>
    <x v="0"/>
    <x v="68"/>
    <n v="1"/>
    <n v="48.130701999999999"/>
    <n v="0.76375400000000004"/>
    <n v="6.6449819999999997"/>
    <n v="0.44299899999999998"/>
    <s v="7"/>
    <s v="scale_mpi_thin_job_13938.out "/>
    <s v="scale_mpi_thin_thin007_2023-06-25_22-34-20.csv "/>
    <s v="e1 15000 100 100000 1 16"/>
    <e v="#N/A"/>
    <e v="#N/A"/>
    <e v="#N/A"/>
    <e v="#N/A"/>
    <x v="1"/>
  </r>
  <r>
    <x v="0"/>
    <x v="4"/>
    <n v="100"/>
    <x v="0"/>
    <x v="69"/>
    <n v="1"/>
    <n v="51.132174999999997"/>
    <n v="0.70039200000000001"/>
    <n v="5.3966940000000001"/>
    <n v="0.38547799999999999"/>
    <s v="7"/>
    <s v="scale_mpi_thin_job_13938.out "/>
    <s v="scale_mpi_thin_thin007_2023-06-25_22-34-20.csv "/>
    <s v="e1 15000 100 100000 1 15"/>
    <e v="#N/A"/>
    <e v="#N/A"/>
    <e v="#N/A"/>
    <e v="#N/A"/>
    <x v="1"/>
  </r>
  <r>
    <x v="0"/>
    <x v="4"/>
    <n v="100"/>
    <x v="0"/>
    <x v="70"/>
    <n v="1"/>
    <n v="54.584387"/>
    <n v="0.68174100000000004"/>
    <n v="4.795979"/>
    <n v="0.368921"/>
    <s v="7"/>
    <s v="scale_mpi_thin_job_13938.out "/>
    <s v="scale_mpi_thin_thin007_2023-06-25_22-34-20.csv "/>
    <s v="e1 15000 100 100000 1 14"/>
    <e v="#N/A"/>
    <e v="#N/A"/>
    <e v="#N/A"/>
    <e v="#N/A"/>
    <x v="1"/>
  </r>
  <r>
    <x v="0"/>
    <x v="4"/>
    <n v="100"/>
    <x v="0"/>
    <x v="71"/>
    <n v="1"/>
    <n v="59.171846000000002"/>
    <n v="0.74512299999999998"/>
    <n v="5.216208"/>
    <n v="0.43468400000000001"/>
    <s v="7"/>
    <s v="scale_mpi_thin_job_13938.out "/>
    <s v="scale_mpi_thin_thin007_2023-06-25_22-34-20.csv "/>
    <s v="e1 15000 100 100000 1 13"/>
    <e v="#N/A"/>
    <e v="#N/A"/>
    <e v="#N/A"/>
    <e v="#N/A"/>
    <x v="1"/>
  </r>
  <r>
    <x v="0"/>
    <x v="4"/>
    <n v="100"/>
    <x v="0"/>
    <x v="12"/>
    <n v="1"/>
    <n v="22.582294000000001"/>
    <n v="10.920546"/>
    <n v="31.352629"/>
    <n v="0.44158599999999998"/>
    <s v="7"/>
    <s v="scale_mpi_thin_job_13938.out "/>
    <s v="scale_mpi_thin_thin007_2023-06-25_22-34-20.csv "/>
    <s v="e1 15000 100 100000 1 72"/>
    <e v="#N/A"/>
    <e v="#N/A"/>
    <e v="#N/A"/>
    <e v="#N/A"/>
    <x v="1"/>
  </r>
  <r>
    <x v="0"/>
    <x v="4"/>
    <n v="100"/>
    <x v="0"/>
    <x v="13"/>
    <n v="1"/>
    <n v="43.103368000000003"/>
    <n v="31.378364000000001"/>
    <n v="10.257324000000001"/>
    <n v="0.146533"/>
    <s v="7"/>
    <s v="scale_mpi_thin_job_13938.out "/>
    <s v="scale_mpi_thin_thin007_2023-06-25_22-34-20.csv "/>
    <s v="e1 15000 100 100000 1 71"/>
    <e v="#N/A"/>
    <e v="#N/A"/>
    <e v="#N/A"/>
    <e v="#N/A"/>
    <x v="1"/>
  </r>
  <r>
    <x v="0"/>
    <x v="4"/>
    <n v="100"/>
    <x v="0"/>
    <x v="14"/>
    <n v="1"/>
    <n v="37.683030000000002"/>
    <n v="25.940653999999999"/>
    <n v="35.142090000000003"/>
    <n v="0.50930600000000004"/>
    <s v="7"/>
    <s v="scale_mpi_thin_job_13938.out "/>
    <s v="scale_mpi_thin_thin007_2023-06-25_22-34-20.csv "/>
    <s v="e1 15000 100 100000 1 70"/>
    <e v="#N/A"/>
    <e v="#N/A"/>
    <e v="#N/A"/>
    <e v="#N/A"/>
    <x v="1"/>
  </r>
  <r>
    <x v="0"/>
    <x v="4"/>
    <n v="100"/>
    <x v="0"/>
    <x v="15"/>
    <n v="1"/>
    <n v="27.395533"/>
    <n v="15.494766"/>
    <n v="18.891366000000001"/>
    <n v="0.27781400000000001"/>
    <s v="7"/>
    <s v="scale_mpi_thin_job_13938.out "/>
    <s v="scale_mpi_thin_thin007_2023-06-25_22-34-20.csv "/>
    <s v="e1 15000 100 100000 1 69"/>
    <e v="#N/A"/>
    <e v="#N/A"/>
    <e v="#N/A"/>
    <e v="#N/A"/>
    <x v="1"/>
  </r>
  <r>
    <x v="0"/>
    <x v="4"/>
    <n v="100"/>
    <x v="0"/>
    <x v="16"/>
    <n v="1"/>
    <n v="29.414358"/>
    <n v="17.340128"/>
    <n v="16.072088999999998"/>
    <n v="0.23988200000000001"/>
    <s v="7"/>
    <s v="scale_mpi_thin_job_13938.out "/>
    <s v="scale_mpi_thin_thin007_2023-06-25_22-34-20.csv "/>
    <s v="e1 15000 100 100000 1 68"/>
    <e v="#N/A"/>
    <e v="#N/A"/>
    <e v="#N/A"/>
    <e v="#N/A"/>
    <x v="1"/>
  </r>
  <r>
    <x v="0"/>
    <x v="4"/>
    <n v="100"/>
    <x v="0"/>
    <x v="17"/>
    <n v="1"/>
    <n v="44.335002000000003"/>
    <n v="32.142136000000001"/>
    <n v="5.2743729999999998"/>
    <n v="7.9915E-2"/>
    <s v="7"/>
    <s v="scale_mpi_thin_job_13938.out "/>
    <s v="scale_mpi_thin_thin007_2023-06-25_22-34-20.csv "/>
    <s v="e1 15000 100 100000 1 67"/>
    <e v="#N/A"/>
    <e v="#N/A"/>
    <e v="#N/A"/>
    <e v="#N/A"/>
    <x v="1"/>
  </r>
  <r>
    <x v="0"/>
    <x v="4"/>
    <n v="100"/>
    <x v="0"/>
    <x v="18"/>
    <n v="1"/>
    <n v="24.871829999999999"/>
    <n v="12.468398000000001"/>
    <n v="15.981316"/>
    <n v="0.245866"/>
    <s v="7"/>
    <s v="scale_mpi_thin_job_13938.out "/>
    <s v="scale_mpi_thin_thin007_2023-06-25_22-34-20.csv "/>
    <s v="e1 15000 100 100000 1 66"/>
    <e v="#N/A"/>
    <e v="#N/A"/>
    <e v="#N/A"/>
    <e v="#N/A"/>
    <x v="1"/>
  </r>
  <r>
    <x v="0"/>
    <x v="4"/>
    <n v="100"/>
    <x v="0"/>
    <x v="19"/>
    <n v="1"/>
    <n v="35.150672999999998"/>
    <n v="22.535525"/>
    <n v="7.1884160000000001"/>
    <n v="0.112319"/>
    <s v="7"/>
    <s v="scale_mpi_thin_job_13938.out "/>
    <s v="scale_mpi_thin_thin007_2023-06-25_22-34-20.csv "/>
    <s v="e1 15000 100 100000 1 65"/>
    <e v="#N/A"/>
    <e v="#N/A"/>
    <e v="#N/A"/>
    <e v="#N/A"/>
    <x v="1"/>
  </r>
  <r>
    <x v="0"/>
    <x v="4"/>
    <n v="100"/>
    <x v="0"/>
    <x v="20"/>
    <n v="1"/>
    <n v="27.973495"/>
    <n v="15.274981"/>
    <n v="29.312270000000002"/>
    <n v="0.46527400000000002"/>
    <s v="7"/>
    <s v="scale_mpi_thin_job_13938.out "/>
    <s v="scale_mpi_thin_thin007_2023-06-25_22-34-20.csv "/>
    <s v="e1 15000 100 100000 1 64"/>
    <e v="#N/A"/>
    <e v="#N/A"/>
    <e v="#N/A"/>
    <e v="#N/A"/>
    <x v="1"/>
  </r>
  <r>
    <x v="0"/>
    <x v="4"/>
    <n v="100"/>
    <x v="0"/>
    <x v="21"/>
    <n v="1"/>
    <n v="24.888494999999999"/>
    <n v="11.893886999999999"/>
    <n v="9.4271340000000006"/>
    <n v="0.15205099999999999"/>
    <s v="7"/>
    <s v="scale_mpi_thin_job_13938.out "/>
    <s v="scale_mpi_thin_thin007_2023-06-25_22-34-20.csv "/>
    <s v="e1 15000 100 100000 1 63"/>
    <e v="#N/A"/>
    <e v="#N/A"/>
    <e v="#N/A"/>
    <e v="#N/A"/>
    <x v="1"/>
  </r>
  <r>
    <x v="0"/>
    <x v="4"/>
    <n v="100"/>
    <x v="0"/>
    <x v="22"/>
    <n v="1"/>
    <n v="32.462024"/>
    <n v="19.208939999999998"/>
    <n v="4.7781060000000002"/>
    <n v="7.8329999999999997E-2"/>
    <s v="7"/>
    <s v="scale_mpi_thin_job_13938.out "/>
    <s v="scale_mpi_thin_thin007_2023-06-25_22-34-20.csv "/>
    <s v="e1 15000 100 100000 1 62"/>
    <e v="#N/A"/>
    <e v="#N/A"/>
    <e v="#N/A"/>
    <e v="#N/A"/>
    <x v="1"/>
  </r>
  <r>
    <x v="0"/>
    <x v="4"/>
    <n v="100"/>
    <x v="0"/>
    <x v="23"/>
    <n v="1"/>
    <n v="26.504538"/>
    <n v="13.087774"/>
    <n v="20.625796000000001"/>
    <n v="0.34376299999999999"/>
    <s v="7"/>
    <s v="scale_mpi_thin_job_13938.out "/>
    <s v="scale_mpi_thin_thin007_2023-06-25_22-34-20.csv "/>
    <s v="e1 15000 100 100000 1 61"/>
    <e v="#N/A"/>
    <e v="#N/A"/>
    <e v="#N/A"/>
    <e v="#N/A"/>
    <x v="1"/>
  </r>
  <r>
    <x v="0"/>
    <x v="4"/>
    <n v="100"/>
    <x v="0"/>
    <x v="24"/>
    <n v="1"/>
    <n v="39.219416000000002"/>
    <n v="25.602232000000001"/>
    <n v="6.2526799999999998"/>
    <n v="0.105978"/>
    <s v="7"/>
    <s v="scale_mpi_thin_job_13938.out "/>
    <s v="scale_mpi_thin_thin007_2023-06-25_22-34-20.csv "/>
    <s v="e1 15000 100 100000 1 60"/>
    <e v="#N/A"/>
    <e v="#N/A"/>
    <e v="#N/A"/>
    <e v="#N/A"/>
    <x v="1"/>
  </r>
  <r>
    <x v="0"/>
    <x v="4"/>
    <n v="100"/>
    <x v="0"/>
    <x v="25"/>
    <n v="1"/>
    <n v="32.910936"/>
    <n v="18.956184"/>
    <n v="50.225574000000002"/>
    <n v="0.86595800000000001"/>
    <s v="7"/>
    <s v="scale_mpi_thin_job_13938.out "/>
    <s v="scale_mpi_thin_thin007_2023-06-25_22-34-20.csv "/>
    <s v="e1 15000 100 100000 1 59"/>
    <e v="#N/A"/>
    <e v="#N/A"/>
    <e v="#N/A"/>
    <e v="#N/A"/>
    <x v="1"/>
  </r>
  <r>
    <x v="0"/>
    <x v="4"/>
    <n v="100"/>
    <x v="0"/>
    <x v="26"/>
    <n v="1"/>
    <n v="25.450809"/>
    <n v="11.288288"/>
    <n v="17.397034999999999"/>
    <n v="0.30521100000000001"/>
    <s v="7"/>
    <s v="scale_mpi_thin_job_13938.out "/>
    <s v="scale_mpi_thin_thin007_2023-06-25_22-34-20.csv "/>
    <s v="e1 15000 100 100000 1 58"/>
    <e v="#N/A"/>
    <e v="#N/A"/>
    <e v="#N/A"/>
    <e v="#N/A"/>
    <x v="1"/>
  </r>
  <r>
    <x v="0"/>
    <x v="4"/>
    <n v="100"/>
    <x v="0"/>
    <x v="27"/>
    <n v="1"/>
    <n v="23.832429999999999"/>
    <n v="9.2837429999999994"/>
    <n v="10.836387999999999"/>
    <n v="0.19350700000000001"/>
    <s v="7"/>
    <s v="scale_mpi_thin_job_13938.out "/>
    <s v="scale_mpi_thin_thin007_2023-06-25_22-34-20.csv "/>
    <s v="e1 15000 100 100000 1 57"/>
    <e v="#N/A"/>
    <e v="#N/A"/>
    <e v="#N/A"/>
    <e v="#N/A"/>
    <x v="1"/>
  </r>
  <r>
    <x v="0"/>
    <x v="4"/>
    <n v="100"/>
    <x v="0"/>
    <x v="28"/>
    <n v="1"/>
    <n v="25.691616"/>
    <n v="10.925525"/>
    <n v="6.2976489999999998"/>
    <n v="0.11450299999999999"/>
    <s v="7"/>
    <s v="scale_mpi_thin_job_13938.out "/>
    <s v="scale_mpi_thin_thin007_2023-06-25_22-34-20.csv "/>
    <s v="e1 15000 100 100000 1 56"/>
    <e v="#N/A"/>
    <e v="#N/A"/>
    <e v="#N/A"/>
    <e v="#N/A"/>
    <x v="1"/>
  </r>
  <r>
    <x v="0"/>
    <x v="4"/>
    <n v="100"/>
    <x v="0"/>
    <x v="29"/>
    <n v="1"/>
    <n v="26.990697000000001"/>
    <n v="12.074279000000001"/>
    <n v="14.784685"/>
    <n v="0.27378999999999998"/>
    <s v="7"/>
    <s v="scale_mpi_thin_job_13938.out "/>
    <s v="scale_mpi_thin_thin007_2023-06-25_22-34-20.csv "/>
    <s v="e1 15000 100 100000 1 55"/>
    <e v="#N/A"/>
    <e v="#N/A"/>
    <e v="#N/A"/>
    <e v="#N/A"/>
    <x v="1"/>
  </r>
  <r>
    <x v="0"/>
    <x v="4"/>
    <n v="100"/>
    <x v="0"/>
    <x v="30"/>
    <n v="1"/>
    <n v="27.983789999999999"/>
    <n v="12.856923"/>
    <n v="5.804227"/>
    <n v="0.109514"/>
    <s v="7"/>
    <s v="scale_mpi_thin_job_13938.out "/>
    <s v="scale_mpi_thin_thin007_2023-06-25_22-34-20.csv "/>
    <s v="e1 15000 100 100000 1 54"/>
    <e v="#N/A"/>
    <e v="#N/A"/>
    <e v="#N/A"/>
    <e v="#N/A"/>
    <x v="1"/>
  </r>
  <r>
    <x v="0"/>
    <x v="4"/>
    <n v="100"/>
    <x v="0"/>
    <x v="31"/>
    <n v="1"/>
    <n v="32.051943999999999"/>
    <n v="16.845109000000001"/>
    <n v="6.8022879999999999"/>
    <n v="0.13081300000000001"/>
    <s v="7"/>
    <s v="scale_mpi_thin_job_13938.out "/>
    <s v="scale_mpi_thin_thin007_2023-06-25_22-34-20.csv "/>
    <s v="e1 15000 100 100000 1 53"/>
    <e v="#N/A"/>
    <e v="#N/A"/>
    <e v="#N/A"/>
    <e v="#N/A"/>
    <x v="1"/>
  </r>
  <r>
    <x v="0"/>
    <x v="4"/>
    <n v="100"/>
    <x v="0"/>
    <x v="32"/>
    <n v="1"/>
    <n v="27.151451000000002"/>
    <n v="11.502431"/>
    <n v="23.559517"/>
    <n v="0.461951"/>
    <s v="7"/>
    <s v="scale_mpi_thin_job_13938.out "/>
    <s v="scale_mpi_thin_thin007_2023-06-25_22-34-20.csv "/>
    <s v="e1 15000 100 100000 1 52"/>
    <e v="#N/A"/>
    <e v="#N/A"/>
    <e v="#N/A"/>
    <e v="#N/A"/>
    <x v="1"/>
  </r>
  <r>
    <x v="0"/>
    <x v="4"/>
    <n v="100"/>
    <x v="0"/>
    <x v="33"/>
    <n v="1"/>
    <n v="30.338816000000001"/>
    <n v="14.359723000000001"/>
    <n v="10.214269"/>
    <n v="0.20428499999999999"/>
    <s v="7"/>
    <s v="scale_mpi_thin_job_13938.out "/>
    <s v="scale_mpi_thin_thin007_2023-06-25_22-34-20.csv "/>
    <s v="e1 15000 100 100000 1 51"/>
    <e v="#N/A"/>
    <e v="#N/A"/>
    <e v="#N/A"/>
    <e v="#N/A"/>
    <x v="1"/>
  </r>
  <r>
    <x v="0"/>
    <x v="4"/>
    <n v="100"/>
    <x v="0"/>
    <x v="34"/>
    <n v="1"/>
    <n v="29.916520999999999"/>
    <n v="13.62433"/>
    <n v="9.1213510000000007"/>
    <n v="0.18615000000000001"/>
    <s v="7"/>
    <s v="scale_mpi_thin_job_13938.out "/>
    <s v="scale_mpi_thin_thin007_2023-06-25_22-34-20.csv "/>
    <s v="e1 15000 100 100000 1 50"/>
    <e v="#N/A"/>
    <e v="#N/A"/>
    <e v="#N/A"/>
    <e v="#N/A"/>
    <x v="1"/>
  </r>
  <r>
    <x v="0"/>
    <x v="4"/>
    <n v="100"/>
    <x v="0"/>
    <x v="35"/>
    <n v="1"/>
    <n v="30.506048"/>
    <n v="13.781136"/>
    <n v="15.307721000000001"/>
    <n v="0.318911"/>
    <s v="7"/>
    <s v="scale_mpi_thin_job_13938.out "/>
    <s v="scale_mpi_thin_thin007_2023-06-25_22-34-20.csv "/>
    <s v="e1 15000 100 100000 1 49"/>
    <e v="#N/A"/>
    <e v="#N/A"/>
    <e v="#N/A"/>
    <e v="#N/A"/>
    <x v="1"/>
  </r>
  <r>
    <x v="0"/>
    <x v="4"/>
    <n v="100"/>
    <x v="0"/>
    <x v="36"/>
    <n v="1"/>
    <n v="36.629637000000002"/>
    <n v="19.582813999999999"/>
    <n v="13.439245"/>
    <n v="0.285941"/>
    <s v="7"/>
    <s v="scale_mpi_thin_job_13938.out "/>
    <s v="scale_mpi_thin_thin007_2023-06-25_22-34-20.csv "/>
    <s v="e1 15000 100 100000 1 48"/>
    <e v="#N/A"/>
    <e v="#N/A"/>
    <e v="#N/A"/>
    <e v="#N/A"/>
    <x v="1"/>
  </r>
  <r>
    <x v="0"/>
    <x v="4"/>
    <n v="100"/>
    <x v="0"/>
    <x v="37"/>
    <n v="1"/>
    <n v="37.145876000000001"/>
    <n v="19.851610000000001"/>
    <n v="14.312498"/>
    <n v="0.311141"/>
    <s v="7"/>
    <s v="scale_mpi_thin_job_13938.out "/>
    <s v="scale_mpi_thin_thin007_2023-06-25_22-34-20.csv "/>
    <s v="e1 15000 100 100000 1 47"/>
    <e v="#N/A"/>
    <e v="#N/A"/>
    <e v="#N/A"/>
    <e v="#N/A"/>
    <x v="1"/>
  </r>
  <r>
    <x v="0"/>
    <x v="4"/>
    <n v="100"/>
    <x v="0"/>
    <x v="38"/>
    <n v="1"/>
    <n v="26.842476999999999"/>
    <n v="9.2121560000000002"/>
    <n v="11.748139"/>
    <n v="0.26107000000000002"/>
    <s v="7"/>
    <s v="scale_mpi_thin_job_13938.out "/>
    <s v="scale_mpi_thin_thin007_2023-06-25_22-34-20.csv "/>
    <s v="e1 15000 100 100000 1 46"/>
    <e v="#N/A"/>
    <e v="#N/A"/>
    <e v="#N/A"/>
    <e v="#N/A"/>
    <x v="1"/>
  </r>
  <r>
    <x v="0"/>
    <x v="4"/>
    <n v="100"/>
    <x v="0"/>
    <x v="39"/>
    <n v="1"/>
    <n v="24.800426999999999"/>
    <n v="6.9750139999999998"/>
    <n v="5.5854889999999999"/>
    <n v="0.126943"/>
    <s v="7"/>
    <s v="scale_mpi_thin_job_13938.out "/>
    <s v="scale_mpi_thin_thin007_2023-06-25_22-34-20.csv "/>
    <s v="e1 15000 100 100000 1 45"/>
    <e v="#N/A"/>
    <e v="#N/A"/>
    <e v="#N/A"/>
    <e v="#N/A"/>
    <x v="1"/>
  </r>
  <r>
    <x v="0"/>
    <x v="4"/>
    <n v="100"/>
    <x v="0"/>
    <x v="40"/>
    <n v="1"/>
    <n v="29.733747999999999"/>
    <n v="11.365307"/>
    <n v="14.080830000000001"/>
    <n v="0.327461"/>
    <s v="7"/>
    <s v="scale_mpi_thin_job_13938.out "/>
    <s v="scale_mpi_thin_thin007_2023-06-25_22-34-20.csv "/>
    <s v="e1 15000 100 100000 1 44"/>
    <e v="#N/A"/>
    <e v="#N/A"/>
    <e v="#N/A"/>
    <e v="#N/A"/>
    <x v="1"/>
  </r>
  <r>
    <x v="0"/>
    <x v="4"/>
    <n v="100"/>
    <x v="0"/>
    <x v="41"/>
    <n v="1"/>
    <n v="29.342514000000001"/>
    <n v="10.570838"/>
    <n v="5.3673209999999996"/>
    <n v="0.12779299999999999"/>
    <s v="7"/>
    <s v="scale_mpi_thin_job_13938.out "/>
    <s v="scale_mpi_thin_thin007_2023-06-25_22-34-20.csv "/>
    <s v="e1 15000 100 100000 1 43"/>
    <e v="#N/A"/>
    <e v="#N/A"/>
    <e v="#N/A"/>
    <e v="#N/A"/>
    <x v="1"/>
  </r>
  <r>
    <x v="0"/>
    <x v="4"/>
    <n v="100"/>
    <x v="0"/>
    <x v="42"/>
    <n v="1"/>
    <n v="43.648632999999997"/>
    <n v="24.424168999999999"/>
    <n v="4.1821640000000002"/>
    <n v="0.102004"/>
    <s v="7"/>
    <s v="scale_mpi_thin_job_13938.out "/>
    <s v="scale_mpi_thin_thin007_2023-06-25_22-34-20.csv "/>
    <s v="e1 15000 100 100000 1 42"/>
    <e v="#N/A"/>
    <e v="#N/A"/>
    <e v="#N/A"/>
    <e v="#N/A"/>
    <x v="1"/>
  </r>
  <r>
    <x v="0"/>
    <x v="4"/>
    <n v="100"/>
    <x v="0"/>
    <x v="43"/>
    <n v="1"/>
    <n v="37.349043999999999"/>
    <n v="17.739304000000001"/>
    <n v="21.112314999999999"/>
    <n v="0.52780800000000005"/>
    <s v="7"/>
    <s v="scale_mpi_thin_job_13938.out "/>
    <s v="scale_mpi_thin_thin007_2023-06-25_22-34-20.csv "/>
    <s v="e1 15000 100 100000 1 41"/>
    <e v="#N/A"/>
    <e v="#N/A"/>
    <e v="#N/A"/>
    <e v="#N/A"/>
    <x v="1"/>
  </r>
  <r>
    <x v="0"/>
    <x v="4"/>
    <n v="100"/>
    <x v="0"/>
    <x v="44"/>
    <n v="1"/>
    <n v="36.299585999999998"/>
    <n v="16.273679000000001"/>
    <n v="10.415402"/>
    <n v="0.26706200000000002"/>
    <s v="7"/>
    <s v="scale_mpi_thin_job_13938.out "/>
    <s v="scale_mpi_thin_thin007_2023-06-25_22-34-20.csv "/>
    <s v="e1 15000 100 100000 1 40"/>
    <e v="#N/A"/>
    <e v="#N/A"/>
    <e v="#N/A"/>
    <e v="#N/A"/>
    <x v="1"/>
  </r>
  <r>
    <x v="0"/>
    <x v="4"/>
    <n v="100"/>
    <x v="0"/>
    <x v="45"/>
    <n v="1"/>
    <n v="32.698090000000001"/>
    <n v="12.319455"/>
    <n v="8.9289740000000002"/>
    <n v="0.23497299999999999"/>
    <s v="7"/>
    <s v="scale_mpi_thin_job_13938.out "/>
    <s v="scale_mpi_thin_thin007_2023-06-25_22-34-20.csv "/>
    <s v="e1 15000 100 100000 1 39"/>
    <e v="#N/A"/>
    <e v="#N/A"/>
    <e v="#N/A"/>
    <e v="#N/A"/>
    <x v="1"/>
  </r>
  <r>
    <x v="0"/>
    <x v="4"/>
    <n v="100"/>
    <x v="0"/>
    <x v="46"/>
    <n v="1"/>
    <n v="30.857938000000001"/>
    <n v="9.7900270000000003"/>
    <n v="26.956624000000001"/>
    <n v="0.72855700000000001"/>
    <s v="7"/>
    <s v="scale_mpi_thin_job_13938.out "/>
    <s v="scale_mpi_thin_thin007_2023-06-25_22-34-20.csv "/>
    <s v="e1 15000 100 100000 1 38"/>
    <e v="#N/A"/>
    <e v="#N/A"/>
    <e v="#N/A"/>
    <e v="#N/A"/>
    <x v="1"/>
  </r>
  <r>
    <x v="0"/>
    <x v="4"/>
    <n v="100"/>
    <x v="0"/>
    <x v="47"/>
    <n v="1"/>
    <n v="27.640571999999999"/>
    <n v="6.2135660000000001"/>
    <n v="9.3203589999999998"/>
    <n v="0.25889899999999999"/>
    <s v="7"/>
    <s v="scale_mpi_thin_job_13938.out "/>
    <s v="scale_mpi_thin_thin007_2023-06-25_22-34-20.csv "/>
    <s v="e1 15000 100 100000 1 37"/>
    <e v="#N/A"/>
    <e v="#N/A"/>
    <e v="#N/A"/>
    <e v="#N/A"/>
    <x v="1"/>
  </r>
  <r>
    <x v="0"/>
    <x v="4"/>
    <n v="100"/>
    <x v="0"/>
    <x v="48"/>
    <n v="1"/>
    <n v="29.585688999999999"/>
    <n v="7.4584080000000004"/>
    <n v="4.6247340000000001"/>
    <n v="0.132135"/>
    <s v="7"/>
    <s v="scale_mpi_thin_job_13938.out "/>
    <s v="scale_mpi_thin_thin007_2023-06-25_22-34-20.csv "/>
    <s v="e1 15000 100 100000 1 36"/>
    <e v="#N/A"/>
    <e v="#N/A"/>
    <e v="#N/A"/>
    <e v="#N/A"/>
    <x v="1"/>
  </r>
  <r>
    <x v="0"/>
    <x v="4"/>
    <n v="100"/>
    <x v="0"/>
    <x v="49"/>
    <n v="1"/>
    <n v="31.675834999999999"/>
    <n v="8.9404190000000003"/>
    <n v="24.540547"/>
    <n v="0.72178100000000001"/>
    <s v="7"/>
    <s v="scale_mpi_thin_job_13938.out "/>
    <s v="scale_mpi_thin_thin007_2023-06-25_22-34-20.csv "/>
    <s v="e1 15000 100 100000 1 35"/>
    <e v="#N/A"/>
    <e v="#N/A"/>
    <e v="#N/A"/>
    <e v="#N/A"/>
    <x v="1"/>
  </r>
  <r>
    <x v="0"/>
    <x v="4"/>
    <n v="100"/>
    <x v="0"/>
    <x v="50"/>
    <n v="1"/>
    <n v="28.341994"/>
    <n v="5.0183369999999998"/>
    <n v="7.6791720000000003"/>
    <n v="0.23270199999999999"/>
    <s v="7"/>
    <s v="scale_mpi_thin_job_13938.out "/>
    <s v="scale_mpi_thin_thin007_2023-06-25_22-34-20.csv "/>
    <s v="e1 15000 100 100000 1 34"/>
    <e v="#N/A"/>
    <e v="#N/A"/>
    <e v="#N/A"/>
    <e v="#N/A"/>
    <x v="1"/>
  </r>
  <r>
    <x v="0"/>
    <x v="4"/>
    <n v="100"/>
    <x v="0"/>
    <x v="51"/>
    <n v="1"/>
    <n v="32.036422000000002"/>
    <n v="8.4768640000000008"/>
    <n v="5.7195720000000003"/>
    <n v="0.17873700000000001"/>
    <s v="7"/>
    <s v="scale_mpi_thin_job_13938.out "/>
    <s v="scale_mpi_thin_thin007_2023-06-25_22-34-20.csv "/>
    <s v="e1 15000 100 100000 1 33"/>
    <e v="#N/A"/>
    <e v="#N/A"/>
    <e v="#N/A"/>
    <e v="#N/A"/>
    <x v="1"/>
  </r>
  <r>
    <x v="0"/>
    <x v="4"/>
    <n v="100"/>
    <x v="0"/>
    <x v="52"/>
    <n v="1"/>
    <n v="30.293396999999999"/>
    <n v="5.5781020000000003"/>
    <n v="3.0740400000000001"/>
    <n v="9.9163000000000001E-2"/>
    <s v="7"/>
    <s v="scale_mpi_thin_job_13938.out "/>
    <s v="scale_mpi_thin_thin007_2023-06-25_22-34-20.csv "/>
    <s v="e1 15000 100 100000 1 32"/>
    <e v="#N/A"/>
    <e v="#N/A"/>
    <e v="#N/A"/>
    <e v="#N/A"/>
    <x v="1"/>
  </r>
  <r>
    <x v="0"/>
    <x v="4"/>
    <n v="100"/>
    <x v="0"/>
    <x v="53"/>
    <n v="1"/>
    <n v="30.656357"/>
    <n v="5.0486339999999998"/>
    <n v="3.808001"/>
    <n v="0.12693299999999999"/>
    <s v="7"/>
    <s v="scale_mpi_thin_job_13938.out "/>
    <s v="scale_mpi_thin_thin007_2023-06-25_22-34-20.csv "/>
    <s v="e1 15000 100 100000 1 31"/>
    <e v="#N/A"/>
    <e v="#N/A"/>
    <e v="#N/A"/>
    <e v="#N/A"/>
    <x v="1"/>
  </r>
  <r>
    <x v="0"/>
    <x v="4"/>
    <n v="100"/>
    <x v="0"/>
    <x v="54"/>
    <n v="1"/>
    <n v="29.978424"/>
    <n v="3.7713930000000002"/>
    <n v="2.9043030000000001"/>
    <n v="0.100148"/>
    <s v="7"/>
    <s v="scale_mpi_thin_job_13938.out "/>
    <s v="scale_mpi_thin_thin007_2023-06-25_22-34-20.csv "/>
    <s v="e1 15000 100 100000 1 30"/>
    <e v="#N/A"/>
    <e v="#N/A"/>
    <e v="#N/A"/>
    <e v="#N/A"/>
    <x v="1"/>
  </r>
  <r>
    <x v="0"/>
    <x v="4"/>
    <n v="100"/>
    <x v="0"/>
    <x v="55"/>
    <n v="1"/>
    <n v="31.066403000000001"/>
    <n v="3.8128280000000001"/>
    <n v="13.327457000000001"/>
    <n v="0.47598099999999999"/>
    <s v="7"/>
    <s v="scale_mpi_thin_job_13938.out "/>
    <s v="scale_mpi_thin_thin007_2023-06-25_22-34-20.csv "/>
    <s v="e1 15000 100 100000 1 29"/>
    <e v="#N/A"/>
    <e v="#N/A"/>
    <e v="#N/A"/>
    <e v="#N/A"/>
    <x v="1"/>
  </r>
  <r>
    <x v="0"/>
    <x v="4"/>
    <n v="100"/>
    <x v="0"/>
    <x v="56"/>
    <n v="1"/>
    <n v="32.076264000000002"/>
    <n v="4.3167759999999999"/>
    <n v="33.047980000000003"/>
    <n v="1.2239990000000001"/>
    <s v="7"/>
    <s v="scale_mpi_thin_job_13938.out "/>
    <s v="scale_mpi_thin_thin007_2023-06-25_22-34-20.csv "/>
    <s v="e1 15000 100 100000 1 28"/>
    <e v="#N/A"/>
    <e v="#N/A"/>
    <e v="#N/A"/>
    <e v="#N/A"/>
    <x v="1"/>
  </r>
  <r>
    <x v="0"/>
    <x v="4"/>
    <n v="100"/>
    <x v="0"/>
    <x v="57"/>
    <n v="1"/>
    <n v="31.351403000000001"/>
    <n v="2.5416379999999998"/>
    <n v="7.4911260000000004"/>
    <n v="0.28811999999999999"/>
    <s v="7"/>
    <s v="scale_mpi_thin_job_13938.out "/>
    <s v="scale_mpi_thin_thin007_2023-06-25_22-34-20.csv "/>
    <s v="e1 15000 100 100000 1 27"/>
    <e v="#N/A"/>
    <e v="#N/A"/>
    <e v="#N/A"/>
    <e v="#N/A"/>
    <x v="1"/>
  </r>
  <r>
    <x v="0"/>
    <x v="4"/>
    <n v="100"/>
    <x v="0"/>
    <x v="58"/>
    <n v="1"/>
    <n v="32.847684999999998"/>
    <n v="2.6869610000000002"/>
    <n v="2.5542009999999999"/>
    <n v="0.10216799999999999"/>
    <s v="7"/>
    <s v="scale_mpi_thin_job_13938.out "/>
    <s v="scale_mpi_thin_thin007_2023-06-25_22-34-20.csv "/>
    <s v="e1 15000 100 100000 1 26"/>
    <e v="#N/A"/>
    <e v="#N/A"/>
    <e v="#N/A"/>
    <e v="#N/A"/>
    <x v="1"/>
  </r>
  <r>
    <x v="0"/>
    <x v="4"/>
    <n v="100"/>
    <x v="0"/>
    <x v="59"/>
    <n v="1"/>
    <n v="33.416718000000003"/>
    <n v="2.1006399999999998"/>
    <n v="2.1449980000000002"/>
    <n v="8.9374999999999996E-2"/>
    <s v="7"/>
    <s v="scale_mpi_thin_job_13938.out "/>
    <s v="scale_mpi_thin_thin007_2023-06-25_22-34-20.csv "/>
    <s v="e1 15000 100 100000 1 25"/>
    <e v="#N/A"/>
    <e v="#N/A"/>
    <e v="#N/A"/>
    <e v="#N/A"/>
    <x v="1"/>
  </r>
  <r>
    <x v="0"/>
    <x v="4"/>
    <n v="100"/>
    <x v="0"/>
    <x v="60"/>
    <n v="1"/>
    <n v="33.417752999999998"/>
    <n v="1.192442"/>
    <n v="19.807217999999999"/>
    <n v="0.86118300000000003"/>
    <s v="7"/>
    <s v="scale_mpi_thin_job_13938.out "/>
    <s v="scale_mpi_thin_thin007_2023-06-25_22-34-20.csv "/>
    <s v="e1 15000 100 100000 1 24"/>
    <e v="#N/A"/>
    <e v="#N/A"/>
    <e v="#N/A"/>
    <e v="#N/A"/>
    <x v="1"/>
  </r>
  <r>
    <x v="0"/>
    <x v="4"/>
    <n v="100"/>
    <x v="0"/>
    <x v="61"/>
    <n v="1"/>
    <n v="34.235737"/>
    <n v="0.74273"/>
    <n v="9.6371380000000002"/>
    <n v="0.438052"/>
    <s v="7"/>
    <s v="scale_mpi_thin_job_13938.out "/>
    <s v="scale_mpi_thin_thin007_2023-06-25_22-34-20.csv "/>
    <s v="e1 15000 100 100000 1 23"/>
    <e v="#N/A"/>
    <e v="#N/A"/>
    <e v="#N/A"/>
    <e v="#N/A"/>
    <x v="1"/>
  </r>
  <r>
    <x v="0"/>
    <x v="4"/>
    <n v="100"/>
    <x v="0"/>
    <x v="62"/>
    <n v="1"/>
    <n v="35.712156"/>
    <n v="0.83141299999999996"/>
    <n v="10.621314"/>
    <n v="0.50577700000000003"/>
    <s v="7"/>
    <s v="scale_mpi_thin_job_13938.out "/>
    <s v="scale_mpi_thin_thin007_2023-06-25_22-34-20.csv "/>
    <s v="e1 15000 100 100000 1 22"/>
    <e v="#N/A"/>
    <e v="#N/A"/>
    <e v="#N/A"/>
    <e v="#N/A"/>
    <x v="1"/>
  </r>
  <r>
    <x v="0"/>
    <x v="4"/>
    <n v="100"/>
    <x v="0"/>
    <x v="63"/>
    <n v="1"/>
    <n v="37.306516999999999"/>
    <n v="0.78731700000000004"/>
    <n v="9.5539450000000006"/>
    <n v="0.47769699999999998"/>
    <s v="7"/>
    <s v="scale_mpi_thin_job_13938.out "/>
    <s v="scale_mpi_thin_thin007_2023-06-25_22-34-20.csv "/>
    <s v="e1 15000 100 100000 1 21"/>
    <e v="#N/A"/>
    <e v="#N/A"/>
    <e v="#N/A"/>
    <e v="#N/A"/>
    <x v="1"/>
  </r>
  <r>
    <x v="0"/>
    <x v="4"/>
    <n v="100"/>
    <x v="0"/>
    <x v="64"/>
    <n v="1"/>
    <n v="38.934778999999999"/>
    <n v="0.71595600000000004"/>
    <n v="7.617515"/>
    <n v="0.400922"/>
    <s v="7"/>
    <s v="scale_mpi_thin_job_13938.out "/>
    <s v="scale_mpi_thin_thin007_2023-06-25_22-34-20.csv "/>
    <s v="e1 15000 100 100000 1 20"/>
    <e v="#N/A"/>
    <e v="#N/A"/>
    <e v="#N/A"/>
    <e v="#N/A"/>
    <x v="1"/>
  </r>
  <r>
    <x v="0"/>
    <x v="4"/>
    <n v="100"/>
    <x v="0"/>
    <x v="65"/>
    <n v="1"/>
    <n v="40.890495000000001"/>
    <n v="0.75680599999999998"/>
    <n v="8.1228060000000006"/>
    <n v="0.45126699999999997"/>
    <s v="7"/>
    <s v="scale_mpi_thin_job_13938.out "/>
    <s v="scale_mpi_thin_thin007_2023-06-25_22-34-20.csv "/>
    <s v="e1 15000 100 100000 1 19"/>
    <e v="#N/A"/>
    <e v="#N/A"/>
    <e v="#N/A"/>
    <e v="#N/A"/>
    <x v="1"/>
  </r>
  <r>
    <x v="0"/>
    <x v="4"/>
    <n v="100"/>
    <x v="0"/>
    <x v="66"/>
    <n v="1"/>
    <n v="43.058264999999999"/>
    <n v="0.73868999999999996"/>
    <n v="7.2277139999999997"/>
    <n v="0.42515999999999998"/>
    <s v="7"/>
    <s v="scale_mpi_thin_job_13938.out "/>
    <s v="scale_mpi_thin_thin007_2023-06-25_22-34-20.csv "/>
    <s v="e1 15000 100 100000 1 18"/>
    <e v="#N/A"/>
    <e v="#N/A"/>
    <e v="#N/A"/>
    <e v="#N/A"/>
    <x v="1"/>
  </r>
  <r>
    <x v="0"/>
    <x v="4"/>
    <n v="100"/>
    <x v="0"/>
    <x v="67"/>
    <n v="1"/>
    <n v="45.291381000000001"/>
    <n v="0.66344599999999998"/>
    <n v="5.6204919999999996"/>
    <n v="0.35128100000000001"/>
    <s v="7"/>
    <s v="scale_mpi_thin_job_13938.out "/>
    <s v="scale_mpi_thin_thin007_2023-06-25_22-34-20.csv "/>
    <s v="e1 15000 100 100000 1 17"/>
    <e v="#N/A"/>
    <e v="#N/A"/>
    <e v="#N/A"/>
    <e v="#N/A"/>
    <x v="1"/>
  </r>
  <r>
    <x v="0"/>
    <x v="4"/>
    <n v="100"/>
    <x v="0"/>
    <x v="68"/>
    <n v="1"/>
    <n v="48.438642000000002"/>
    <n v="1.0276670000000001"/>
    <n v="9.9550870000000007"/>
    <n v="0.66367200000000004"/>
    <s v="7"/>
    <s v="scale_mpi_thin_job_13938.out "/>
    <s v="scale_mpi_thin_thin007_2023-06-25_22-34-20.csv "/>
    <s v="e1 15000 100 100000 1 16"/>
    <e v="#N/A"/>
    <e v="#N/A"/>
    <e v="#N/A"/>
    <e v="#N/A"/>
    <x v="1"/>
  </r>
  <r>
    <x v="0"/>
    <x v="4"/>
    <n v="100"/>
    <x v="0"/>
    <x v="69"/>
    <n v="1"/>
    <n v="51.044539"/>
    <n v="0.65703699999999998"/>
    <n v="4.8802560000000001"/>
    <n v="0.34859000000000001"/>
    <s v="7"/>
    <s v="scale_mpi_thin_job_13938.out "/>
    <s v="scale_mpi_thin_thin007_2023-06-25_22-34-20.csv "/>
    <s v="e1 15000 100 100000 1 15"/>
    <e v="#N/A"/>
    <e v="#N/A"/>
    <e v="#N/A"/>
    <e v="#N/A"/>
    <x v="1"/>
  </r>
  <r>
    <x v="0"/>
    <x v="4"/>
    <n v="100"/>
    <x v="0"/>
    <x v="70"/>
    <n v="1"/>
    <n v="54.623078"/>
    <n v="0.69774899999999995"/>
    <n v="5.0079330000000004"/>
    <n v="0.38522600000000001"/>
    <s v="7"/>
    <s v="scale_mpi_thin_job_13938.out "/>
    <s v="scale_mpi_thin_thin007_2023-06-25_22-34-20.csv "/>
    <s v="e1 15000 100 100000 1 14"/>
    <e v="#N/A"/>
    <e v="#N/A"/>
    <e v="#N/A"/>
    <e v="#N/A"/>
    <x v="1"/>
  </r>
  <r>
    <x v="0"/>
    <x v="4"/>
    <n v="100"/>
    <x v="0"/>
    <x v="71"/>
    <n v="1"/>
    <n v="59.121296000000001"/>
    <n v="0.719862"/>
    <n v="4.7588949999999999"/>
    <n v="0.39657500000000001"/>
    <s v="7"/>
    <s v="scale_mpi_thin_job_13938.out "/>
    <s v="scale_mpi_thin_thin007_2023-06-25_22-34-20.csv "/>
    <s v="e1 15000 100 100000 1 13"/>
    <e v="#N/A"/>
    <e v="#N/A"/>
    <e v="#N/A"/>
    <e v="#N/A"/>
    <x v="1"/>
  </r>
  <r>
    <x v="0"/>
    <x v="4"/>
    <n v="100"/>
    <x v="0"/>
    <x v="12"/>
    <n v="1"/>
    <n v="22.892291"/>
    <n v="11.334987"/>
    <n v="28.322537000000001"/>
    <n v="0.39890900000000001"/>
    <s v="7"/>
    <s v="scale_mpi_thin_job_13938.out "/>
    <s v="scale_mpi_thin_thin007_2023-06-25_22-34-20.csv "/>
    <s v="e1 15000 100 100000 1 72"/>
    <e v="#N/A"/>
    <e v="#N/A"/>
    <e v="#N/A"/>
    <e v="#N/A"/>
    <x v="1"/>
  </r>
  <r>
    <x v="0"/>
    <x v="4"/>
    <n v="100"/>
    <x v="0"/>
    <x v="13"/>
    <n v="1"/>
    <n v="22.690121999999999"/>
    <n v="11.132679"/>
    <n v="8.8924850000000006"/>
    <n v="0.12703500000000001"/>
    <s v="7"/>
    <s v="scale_mpi_thin_job_13938.out "/>
    <s v="scale_mpi_thin_thin007_2023-06-25_22-34-20.csv "/>
    <s v="e1 15000 100 100000 1 71"/>
    <e v="#N/A"/>
    <e v="#N/A"/>
    <e v="#N/A"/>
    <e v="#N/A"/>
    <x v="1"/>
  </r>
  <r>
    <x v="0"/>
    <x v="4"/>
    <n v="100"/>
    <x v="0"/>
    <x v="14"/>
    <n v="1"/>
    <n v="40.919331999999997"/>
    <n v="29.241396999999999"/>
    <n v="38.610278000000001"/>
    <n v="0.55956899999999998"/>
    <s v="7"/>
    <s v="scale_mpi_thin_job_13938.out "/>
    <s v="scale_mpi_thin_thin007_2023-06-25_22-34-20.csv "/>
    <s v="e1 15000 100 100000 1 70"/>
    <e v="#N/A"/>
    <e v="#N/A"/>
    <e v="#N/A"/>
    <e v="#N/A"/>
    <x v="1"/>
  </r>
  <r>
    <x v="0"/>
    <x v="4"/>
    <n v="100"/>
    <x v="0"/>
    <x v="15"/>
    <n v="1"/>
    <n v="26.181317"/>
    <n v="14.184236"/>
    <n v="27.820758000000001"/>
    <n v="0.40912900000000002"/>
    <s v="7"/>
    <s v="scale_mpi_thin_job_13938.out "/>
    <s v="scale_mpi_thin_thin007_2023-06-25_22-34-20.csv "/>
    <s v="e1 15000 100 100000 1 69"/>
    <e v="#N/A"/>
    <e v="#N/A"/>
    <e v="#N/A"/>
    <e v="#N/A"/>
    <x v="1"/>
  </r>
  <r>
    <x v="0"/>
    <x v="4"/>
    <n v="100"/>
    <x v="0"/>
    <x v="16"/>
    <n v="1"/>
    <n v="36.507528999999998"/>
    <n v="24.375095000000002"/>
    <n v="18.5503"/>
    <n v="0.27687"/>
    <s v="7"/>
    <s v="scale_mpi_thin_job_13938.out "/>
    <s v="scale_mpi_thin_thin007_2023-06-25_22-34-20.csv "/>
    <s v="e1 15000 100 100000 1 68"/>
    <e v="#N/A"/>
    <e v="#N/A"/>
    <e v="#N/A"/>
    <e v="#N/A"/>
    <x v="1"/>
  </r>
  <r>
    <x v="0"/>
    <x v="4"/>
    <n v="100"/>
    <x v="0"/>
    <x v="17"/>
    <n v="1"/>
    <n v="38.254663999999998"/>
    <n v="26.052447000000001"/>
    <n v="27.969884"/>
    <n v="0.423786"/>
    <s v="7"/>
    <s v="scale_mpi_thin_job_13938.out "/>
    <s v="scale_mpi_thin_thin007_2023-06-25_22-34-20.csv "/>
    <s v="e1 15000 100 100000 1 67"/>
    <e v="#N/A"/>
    <e v="#N/A"/>
    <e v="#N/A"/>
    <e v="#N/A"/>
    <x v="1"/>
  </r>
  <r>
    <x v="0"/>
    <x v="4"/>
    <n v="100"/>
    <x v="0"/>
    <x v="18"/>
    <n v="1"/>
    <n v="24.680213999999999"/>
    <n v="12.326981999999999"/>
    <n v="20.280038999999999"/>
    <n v="0.31200099999999997"/>
    <s v="7"/>
    <s v="scale_mpi_thin_job_13938.out "/>
    <s v="scale_mpi_thin_thin007_2023-06-25_22-34-20.csv "/>
    <s v="e1 15000 100 100000 1 66"/>
    <e v="#N/A"/>
    <e v="#N/A"/>
    <e v="#N/A"/>
    <e v="#N/A"/>
    <x v="1"/>
  </r>
  <r>
    <x v="0"/>
    <x v="4"/>
    <n v="100"/>
    <x v="0"/>
    <x v="19"/>
    <n v="1"/>
    <n v="30.342213000000001"/>
    <n v="17.723261000000001"/>
    <n v="10.119633"/>
    <n v="0.15811900000000001"/>
    <s v="7"/>
    <s v="scale_mpi_thin_job_13938.out "/>
    <s v="scale_mpi_thin_thin007_2023-06-25_22-34-20.csv "/>
    <s v="e1 15000 100 100000 1 65"/>
    <e v="#N/A"/>
    <e v="#N/A"/>
    <e v="#N/A"/>
    <e v="#N/A"/>
    <x v="1"/>
  </r>
  <r>
    <x v="0"/>
    <x v="4"/>
    <n v="100"/>
    <x v="0"/>
    <x v="20"/>
    <n v="1"/>
    <n v="44.051015"/>
    <n v="31.199767999999999"/>
    <n v="22.198219000000002"/>
    <n v="0.35235300000000003"/>
    <s v="7"/>
    <s v="scale_mpi_thin_job_13938.out "/>
    <s v="scale_mpi_thin_thin007_2023-06-25_22-34-20.csv "/>
    <s v="e1 15000 100 100000 1 64"/>
    <e v="#N/A"/>
    <e v="#N/A"/>
    <e v="#N/A"/>
    <e v="#N/A"/>
    <x v="1"/>
  </r>
  <r>
    <x v="0"/>
    <x v="4"/>
    <n v="100"/>
    <x v="0"/>
    <x v="21"/>
    <n v="1"/>
    <n v="25.270586000000002"/>
    <n v="12.382208"/>
    <n v="36.716732"/>
    <n v="0.59220499999999998"/>
    <s v="7"/>
    <s v="scale_mpi_thin_job_13938.out "/>
    <s v="scale_mpi_thin_thin007_2023-06-25_22-34-20.csv "/>
    <s v="e1 15000 100 100000 1 63"/>
    <e v="#N/A"/>
    <e v="#N/A"/>
    <e v="#N/A"/>
    <e v="#N/A"/>
    <x v="1"/>
  </r>
  <r>
    <x v="0"/>
    <x v="4"/>
    <n v="100"/>
    <x v="0"/>
    <x v="22"/>
    <n v="1"/>
    <n v="28.390892000000001"/>
    <n v="15.280951"/>
    <n v="16.663889999999999"/>
    <n v="0.27317900000000001"/>
    <s v="7"/>
    <s v="scale_mpi_thin_job_13938.out "/>
    <s v="scale_mpi_thin_thin007_2023-06-25_22-34-20.csv "/>
    <s v="e1 15000 100 100000 1 62"/>
    <e v="#N/A"/>
    <e v="#N/A"/>
    <e v="#N/A"/>
    <e v="#N/A"/>
    <x v="1"/>
  </r>
  <r>
    <x v="0"/>
    <x v="4"/>
    <n v="100"/>
    <x v="0"/>
    <x v="23"/>
    <n v="1"/>
    <n v="26.957121999999998"/>
    <n v="13.668509999999999"/>
    <n v="4.037928"/>
    <n v="6.7298999999999998E-2"/>
    <s v="7"/>
    <s v="scale_mpi_thin_job_13938.out "/>
    <s v="scale_mpi_thin_thin007_2023-06-25_22-34-20.csv "/>
    <s v="e1 15000 100 100000 1 61"/>
    <e v="#N/A"/>
    <e v="#N/A"/>
    <e v="#N/A"/>
    <e v="#N/A"/>
    <x v="1"/>
  </r>
  <r>
    <x v="0"/>
    <x v="4"/>
    <n v="100"/>
    <x v="0"/>
    <x v="24"/>
    <n v="1"/>
    <n v="21.329039999999999"/>
    <n v="7.8118109999999996"/>
    <n v="14.596731"/>
    <n v="0.24740200000000001"/>
    <s v="7"/>
    <s v="scale_mpi_thin_job_13938.out "/>
    <s v="scale_mpi_thin_thin007_2023-06-25_22-34-20.csv "/>
    <s v="e1 15000 100 100000 1 60"/>
    <e v="#N/A"/>
    <e v="#N/A"/>
    <e v="#N/A"/>
    <e v="#N/A"/>
    <x v="1"/>
  </r>
  <r>
    <x v="0"/>
    <x v="4"/>
    <n v="100"/>
    <x v="0"/>
    <x v="25"/>
    <n v="1"/>
    <n v="25.491392000000001"/>
    <n v="11.375289"/>
    <n v="6.63917"/>
    <n v="0.114468"/>
    <s v="7"/>
    <s v="scale_mpi_thin_job_13938.out "/>
    <s v="scale_mpi_thin_thin007_2023-06-25_22-34-20.csv "/>
    <s v="e1 15000 100 100000 1 59"/>
    <e v="#N/A"/>
    <e v="#N/A"/>
    <e v="#N/A"/>
    <e v="#N/A"/>
    <x v="1"/>
  </r>
  <r>
    <x v="0"/>
    <x v="4"/>
    <n v="100"/>
    <x v="0"/>
    <x v="26"/>
    <n v="1"/>
    <n v="25.730874"/>
    <n v="11.439698999999999"/>
    <n v="6.0910289999999998"/>
    <n v="0.10686"/>
    <s v="7"/>
    <s v="scale_mpi_thin_job_13938.out "/>
    <s v="scale_mpi_thin_thin007_2023-06-25_22-34-20.csv "/>
    <s v="e1 15000 100 100000 1 58"/>
    <e v="#N/A"/>
    <e v="#N/A"/>
    <e v="#N/A"/>
    <e v="#N/A"/>
    <x v="1"/>
  </r>
  <r>
    <x v="0"/>
    <x v="4"/>
    <n v="100"/>
    <x v="0"/>
    <x v="27"/>
    <n v="1"/>
    <n v="25.702300000000001"/>
    <n v="11.308204999999999"/>
    <n v="6.6456340000000003"/>
    <n v="0.118672"/>
    <s v="7"/>
    <s v="scale_mpi_thin_job_13938.out "/>
    <s v="scale_mpi_thin_thin007_2023-06-25_22-34-20.csv "/>
    <s v="e1 15000 100 100000 1 57"/>
    <e v="#N/A"/>
    <e v="#N/A"/>
    <e v="#N/A"/>
    <e v="#N/A"/>
    <x v="1"/>
  </r>
  <r>
    <x v="0"/>
    <x v="4"/>
    <n v="100"/>
    <x v="0"/>
    <x v="28"/>
    <n v="1"/>
    <n v="25.150770000000001"/>
    <n v="10.529858000000001"/>
    <n v="7.4237979999999997"/>
    <n v="0.13497799999999999"/>
    <s v="7"/>
    <s v="scale_mpi_thin_job_13938.out "/>
    <s v="scale_mpi_thin_thin007_2023-06-25_22-34-20.csv "/>
    <s v="e1 15000 100 100000 1 56"/>
    <e v="#N/A"/>
    <e v="#N/A"/>
    <e v="#N/A"/>
    <e v="#N/A"/>
    <x v="1"/>
  </r>
  <r>
    <x v="0"/>
    <x v="4"/>
    <n v="100"/>
    <x v="0"/>
    <x v="29"/>
    <n v="1"/>
    <n v="28.628235"/>
    <n v="13.741066"/>
    <n v="5.8501190000000003"/>
    <n v="0.108336"/>
    <s v="7"/>
    <s v="scale_mpi_thin_job_13938.out "/>
    <s v="scale_mpi_thin_thin007_2023-06-25_22-34-20.csv "/>
    <s v="e1 15000 100 100000 1 55"/>
    <e v="#N/A"/>
    <e v="#N/A"/>
    <e v="#N/A"/>
    <e v="#N/A"/>
    <x v="1"/>
  </r>
  <r>
    <x v="0"/>
    <x v="4"/>
    <n v="100"/>
    <x v="0"/>
    <x v="30"/>
    <n v="1"/>
    <n v="26.612850999999999"/>
    <n v="11.514236"/>
    <n v="5.4580549999999999"/>
    <n v="0.102982"/>
    <s v="7"/>
    <s v="scale_mpi_thin_job_13938.out "/>
    <s v="scale_mpi_thin_thin007_2023-06-25_22-34-20.csv "/>
    <s v="e1 15000 100 100000 1 54"/>
    <e v="#N/A"/>
    <e v="#N/A"/>
    <e v="#N/A"/>
    <e v="#N/A"/>
    <x v="1"/>
  </r>
  <r>
    <x v="0"/>
    <x v="4"/>
    <n v="100"/>
    <x v="0"/>
    <x v="31"/>
    <n v="1"/>
    <n v="26.938825000000001"/>
    <n v="11.549052"/>
    <n v="6.1816040000000001"/>
    <n v="0.118877"/>
    <s v="7"/>
    <s v="scale_mpi_thin_job_13938.out "/>
    <s v="scale_mpi_thin_thin007_2023-06-25_22-34-20.csv "/>
    <s v="e1 15000 100 100000 1 53"/>
    <e v="#N/A"/>
    <e v="#N/A"/>
    <e v="#N/A"/>
    <e v="#N/A"/>
    <x v="1"/>
  </r>
  <r>
    <x v="0"/>
    <x v="4"/>
    <n v="100"/>
    <x v="0"/>
    <x v="32"/>
    <n v="1"/>
    <n v="27.054086999999999"/>
    <n v="11.576264"/>
    <n v="7.146579"/>
    <n v="0.140129"/>
    <s v="7"/>
    <s v="scale_mpi_thin_job_13938.out "/>
    <s v="scale_mpi_thin_thin007_2023-06-25_22-34-20.csv "/>
    <s v="e1 15000 100 100000 1 52"/>
    <e v="#N/A"/>
    <e v="#N/A"/>
    <e v="#N/A"/>
    <e v="#N/A"/>
    <x v="1"/>
  </r>
  <r>
    <x v="0"/>
    <x v="4"/>
    <n v="100"/>
    <x v="0"/>
    <x v="33"/>
    <n v="1"/>
    <n v="27.340779999999999"/>
    <n v="11.422079999999999"/>
    <n v="6.5520759999999996"/>
    <n v="0.13104199999999999"/>
    <s v="7"/>
    <s v="scale_mpi_thin_job_13938.out "/>
    <s v="scale_mpi_thin_thin007_2023-06-25_22-34-20.csv "/>
    <s v="e1 15000 100 100000 1 51"/>
    <e v="#N/A"/>
    <e v="#N/A"/>
    <e v="#N/A"/>
    <e v="#N/A"/>
    <x v="1"/>
  </r>
  <r>
    <x v="0"/>
    <x v="4"/>
    <n v="100"/>
    <x v="0"/>
    <x v="34"/>
    <n v="1"/>
    <n v="26.885090000000002"/>
    <n v="10.686168"/>
    <n v="6.1152090000000001"/>
    <n v="0.12479999999999999"/>
    <s v="7"/>
    <s v="scale_mpi_thin_job_13938.out "/>
    <s v="scale_mpi_thin_thin007_2023-06-25_22-34-20.csv "/>
    <s v="e1 15000 100 100000 1 50"/>
    <e v="#N/A"/>
    <e v="#N/A"/>
    <e v="#N/A"/>
    <e v="#N/A"/>
    <x v="1"/>
  </r>
  <r>
    <x v="0"/>
    <x v="4"/>
    <n v="100"/>
    <x v="0"/>
    <x v="35"/>
    <n v="1"/>
    <n v="27.554559000000001"/>
    <n v="11.031245"/>
    <n v="5.3784910000000004"/>
    <n v="0.112052"/>
    <s v="7"/>
    <s v="scale_mpi_thin_job_13938.out "/>
    <s v="scale_mpi_thin_thin007_2023-06-25_22-34-20.csv "/>
    <s v="e1 15000 100 100000 1 49"/>
    <e v="#N/A"/>
    <e v="#N/A"/>
    <e v="#N/A"/>
    <e v="#N/A"/>
    <x v="1"/>
  </r>
  <r>
    <x v="0"/>
    <x v="4"/>
    <n v="100"/>
    <x v="0"/>
    <x v="36"/>
    <n v="1"/>
    <n v="41.375326000000001"/>
    <n v="24.517187"/>
    <n v="6.0199360000000004"/>
    <n v="0.128084"/>
    <s v="7"/>
    <s v="scale_mpi_thin_job_13938.out "/>
    <s v="scale_mpi_thin_thin007_2023-06-25_22-34-20.csv "/>
    <s v="e1 15000 100 100000 1 48"/>
    <e v="#N/A"/>
    <e v="#N/A"/>
    <e v="#N/A"/>
    <e v="#N/A"/>
    <x v="1"/>
  </r>
  <r>
    <x v="0"/>
    <x v="4"/>
    <n v="100"/>
    <x v="0"/>
    <x v="37"/>
    <n v="1"/>
    <n v="38.318806000000002"/>
    <n v="21.131080999999998"/>
    <n v="21.651326999999998"/>
    <n v="0.47068100000000002"/>
    <s v="7"/>
    <s v="scale_mpi_thin_job_13938.out "/>
    <s v="scale_mpi_thin_thin007_2023-06-25_22-34-20.csv "/>
    <s v="e1 15000 100 100000 1 47"/>
    <e v="#N/A"/>
    <e v="#N/A"/>
    <e v="#N/A"/>
    <e v="#N/A"/>
    <x v="1"/>
  </r>
  <r>
    <x v="0"/>
    <x v="4"/>
    <n v="100"/>
    <x v="0"/>
    <x v="38"/>
    <n v="1"/>
    <n v="37.269106000000001"/>
    <n v="19.761835999999999"/>
    <n v="12.67055"/>
    <n v="0.28156799999999998"/>
    <s v="7"/>
    <s v="scale_mpi_thin_job_13938.out "/>
    <s v="scale_mpi_thin_thin007_2023-06-25_22-34-20.csv "/>
    <s v="e1 15000 100 100000 1 46"/>
    <e v="#N/A"/>
    <e v="#N/A"/>
    <e v="#N/A"/>
    <e v="#N/A"/>
    <x v="1"/>
  </r>
  <r>
    <x v="0"/>
    <x v="4"/>
    <n v="100"/>
    <x v="0"/>
    <x v="39"/>
    <n v="1"/>
    <n v="41.884467000000001"/>
    <n v="24.192146000000001"/>
    <n v="12.508744999999999"/>
    <n v="0.28428999999999999"/>
    <s v="7"/>
    <s v="scale_mpi_thin_job_13938.out "/>
    <s v="scale_mpi_thin_thin007_2023-06-25_22-34-20.csv "/>
    <s v="e1 15000 100 100000 1 45"/>
    <e v="#N/A"/>
    <e v="#N/A"/>
    <e v="#N/A"/>
    <e v="#N/A"/>
    <x v="1"/>
  </r>
  <r>
    <x v="0"/>
    <x v="4"/>
    <n v="100"/>
    <x v="0"/>
    <x v="40"/>
    <n v="1"/>
    <n v="26.237179000000001"/>
    <n v="8.2215039999999995"/>
    <n v="13.529185999999999"/>
    <n v="0.31463200000000002"/>
    <s v="7"/>
    <s v="scale_mpi_thin_job_13938.out "/>
    <s v="scale_mpi_thin_thin007_2023-06-25_22-34-20.csv "/>
    <s v="e1 15000 100 100000 1 44"/>
    <e v="#N/A"/>
    <e v="#N/A"/>
    <e v="#N/A"/>
    <e v="#N/A"/>
    <x v="1"/>
  </r>
  <r>
    <x v="0"/>
    <x v="4"/>
    <n v="100"/>
    <x v="0"/>
    <x v="41"/>
    <n v="1"/>
    <n v="27.956057999999999"/>
    <n v="9.2081859999999995"/>
    <n v="4.6824969999999997"/>
    <n v="0.111488"/>
    <s v="7"/>
    <s v="scale_mpi_thin_job_13938.out "/>
    <s v="scale_mpi_thin_thin007_2023-06-25_22-34-20.csv "/>
    <s v="e1 15000 100 100000 1 43"/>
    <e v="#N/A"/>
    <e v="#N/A"/>
    <e v="#N/A"/>
    <e v="#N/A"/>
    <x v="1"/>
  </r>
  <r>
    <x v="0"/>
    <x v="4"/>
    <n v="100"/>
    <x v="0"/>
    <x v="42"/>
    <n v="1"/>
    <n v="32.340415"/>
    <n v="13.281822"/>
    <n v="5.0624729999999998"/>
    <n v="0.123475"/>
    <s v="7"/>
    <s v="scale_mpi_thin_job_13938.out "/>
    <s v="scale_mpi_thin_thin007_2023-06-25_22-34-20.csv "/>
    <s v="e1 15000 100 100000 1 42"/>
    <e v="#N/A"/>
    <e v="#N/A"/>
    <e v="#N/A"/>
    <e v="#N/A"/>
    <x v="1"/>
  </r>
  <r>
    <x v="0"/>
    <x v="4"/>
    <n v="100"/>
    <x v="0"/>
    <x v="43"/>
    <n v="1"/>
    <n v="33.094293"/>
    <n v="13.467335"/>
    <n v="23.252323000000001"/>
    <n v="0.58130800000000005"/>
    <s v="7"/>
    <s v="scale_mpi_thin_job_13938.out "/>
    <s v="scale_mpi_thin_thin007_2023-06-25_22-34-20.csv "/>
    <s v="e1 15000 100 100000 1 41"/>
    <e v="#N/A"/>
    <e v="#N/A"/>
    <e v="#N/A"/>
    <e v="#N/A"/>
    <x v="1"/>
  </r>
  <r>
    <x v="0"/>
    <x v="4"/>
    <n v="100"/>
    <x v="0"/>
    <x v="44"/>
    <n v="1"/>
    <n v="30.176006000000001"/>
    <n v="10.206794"/>
    <n v="31.265184000000001"/>
    <n v="0.80167100000000002"/>
    <s v="7"/>
    <s v="scale_mpi_thin_job_13938.out "/>
    <s v="scale_mpi_thin_thin007_2023-06-25_22-34-20.csv "/>
    <s v="e1 15000 100 100000 1 40"/>
    <e v="#N/A"/>
    <e v="#N/A"/>
    <e v="#N/A"/>
    <e v="#N/A"/>
    <x v="1"/>
  </r>
  <r>
    <x v="0"/>
    <x v="2"/>
    <n v="100"/>
    <x v="0"/>
    <x v="12"/>
    <n v="1"/>
    <n v="61.197502999999998"/>
    <n v="31.282589000000002"/>
    <n v="58.764916999999997"/>
    <n v="0.82767500000000005"/>
    <s v="7"/>
    <s v="scale_mpi_thin_job_13939.out "/>
    <s v="scale_mpi_thin_thin007_2023-06-26_00-34-36.csv "/>
    <s v="e1 25000 100 100000 1 72"/>
    <e v="#N/A"/>
    <e v="#N/A"/>
    <e v="#N/A"/>
    <e v="#N/A"/>
    <x v="1"/>
  </r>
  <r>
    <x v="0"/>
    <x v="2"/>
    <n v="100"/>
    <x v="0"/>
    <x v="13"/>
    <n v="1"/>
    <n v="58.290571"/>
    <n v="28.042912999999999"/>
    <n v="52.289355"/>
    <n v="0.74699099999999996"/>
    <s v="7"/>
    <s v="scale_mpi_thin_job_13939.out "/>
    <s v="scale_mpi_thin_thin007_2023-06-26_00-34-36.csv "/>
    <s v="e1 25000 100 100000 1 71"/>
    <e v="#N/A"/>
    <e v="#N/A"/>
    <e v="#N/A"/>
    <e v="#N/A"/>
    <x v="1"/>
  </r>
  <r>
    <x v="0"/>
    <x v="2"/>
    <n v="100"/>
    <x v="0"/>
    <x v="14"/>
    <n v="1"/>
    <n v="60.872954999999997"/>
    <n v="30.225480999999998"/>
    <n v="55.752806999999997"/>
    <n v="0.80801199999999995"/>
    <s v="7"/>
    <s v="scale_mpi_thin_job_13939.out "/>
    <s v="scale_mpi_thin_thin007_2023-06-26_00-34-36.csv "/>
    <s v="e1 25000 100 100000 1 70"/>
    <e v="#N/A"/>
    <e v="#N/A"/>
    <e v="#N/A"/>
    <e v="#N/A"/>
    <x v="1"/>
  </r>
  <r>
    <x v="0"/>
    <x v="2"/>
    <n v="100"/>
    <x v="0"/>
    <x v="15"/>
    <n v="1"/>
    <n v="53.587895000000003"/>
    <n v="22.443608999999999"/>
    <n v="106.640269"/>
    <n v="1.5682389999999999"/>
    <s v="7"/>
    <s v="scale_mpi_thin_job_13939.out "/>
    <s v="scale_mpi_thin_thin007_2023-06-26_00-34-36.csv "/>
    <s v="e1 25000 100 100000 1 69"/>
    <e v="#N/A"/>
    <e v="#N/A"/>
    <e v="#N/A"/>
    <e v="#N/A"/>
    <x v="1"/>
  </r>
  <r>
    <x v="0"/>
    <x v="2"/>
    <n v="100"/>
    <x v="0"/>
    <x v="16"/>
    <n v="1"/>
    <n v="48.180892999999998"/>
    <n v="16.737400999999998"/>
    <n v="68.403003999999996"/>
    <n v="1.02094"/>
    <s v="7"/>
    <s v="scale_mpi_thin_job_13939.out "/>
    <s v="scale_mpi_thin_thin007_2023-06-26_00-34-36.csv "/>
    <s v="e1 25000 100 100000 1 68"/>
    <e v="#N/A"/>
    <e v="#N/A"/>
    <e v="#N/A"/>
    <e v="#N/A"/>
    <x v="1"/>
  </r>
  <r>
    <x v="0"/>
    <x v="2"/>
    <n v="100"/>
    <x v="0"/>
    <x v="17"/>
    <n v="1"/>
    <n v="45.943142999999999"/>
    <n v="13.948705"/>
    <n v="54.330058999999999"/>
    <n v="0.823183"/>
    <s v="7"/>
    <s v="scale_mpi_thin_job_13939.out "/>
    <s v="scale_mpi_thin_thin007_2023-06-26_00-34-36.csv "/>
    <s v="e1 25000 100 100000 1 67"/>
    <e v="#N/A"/>
    <e v="#N/A"/>
    <e v="#N/A"/>
    <e v="#N/A"/>
    <x v="1"/>
  </r>
  <r>
    <x v="0"/>
    <x v="2"/>
    <n v="100"/>
    <x v="0"/>
    <x v="18"/>
    <n v="1"/>
    <n v="46.436081000000001"/>
    <n v="13.910837000000001"/>
    <n v="57.994188999999999"/>
    <n v="0.89221799999999996"/>
    <s v="7"/>
    <s v="scale_mpi_thin_job_13939.out "/>
    <s v="scale_mpi_thin_thin007_2023-06-26_00-34-36.csv "/>
    <s v="e1 25000 100 100000 1 66"/>
    <e v="#N/A"/>
    <e v="#N/A"/>
    <e v="#N/A"/>
    <e v="#N/A"/>
    <x v="1"/>
  </r>
  <r>
    <x v="0"/>
    <x v="2"/>
    <n v="100"/>
    <x v="0"/>
    <x v="19"/>
    <n v="1"/>
    <n v="56.479641000000001"/>
    <n v="23.457080999999999"/>
    <n v="64.951368000000002"/>
    <n v="1.0148649999999999"/>
    <s v="7"/>
    <s v="scale_mpi_thin_job_13939.out "/>
    <s v="scale_mpi_thin_thin007_2023-06-26_00-34-36.csv "/>
    <s v="e1 25000 100 100000 1 65"/>
    <e v="#N/A"/>
    <e v="#N/A"/>
    <e v="#N/A"/>
    <e v="#N/A"/>
    <x v="1"/>
  </r>
  <r>
    <x v="0"/>
    <x v="2"/>
    <n v="100"/>
    <x v="0"/>
    <x v="20"/>
    <n v="1"/>
    <n v="48.049563999999997"/>
    <n v="14.506971"/>
    <n v="113.432243"/>
    <n v="1.8005119999999999"/>
    <s v="7"/>
    <s v="scale_mpi_thin_job_13939.out "/>
    <s v="scale_mpi_thin_thin007_2023-06-26_00-34-36.csv "/>
    <s v="e1 25000 100 100000 1 64"/>
    <e v="#N/A"/>
    <e v="#N/A"/>
    <e v="#N/A"/>
    <e v="#N/A"/>
    <x v="1"/>
  </r>
  <r>
    <x v="0"/>
    <x v="2"/>
    <n v="100"/>
    <x v="0"/>
    <x v="21"/>
    <n v="1"/>
    <n v="47.683850999999997"/>
    <n v="13.797794"/>
    <n v="47.795001999999997"/>
    <n v="0.77088699999999999"/>
    <s v="7"/>
    <s v="scale_mpi_thin_job_13939.out "/>
    <s v="scale_mpi_thin_thin007_2023-06-26_00-34-36.csv "/>
    <s v="e1 25000 100 100000 1 63"/>
    <e v="#N/A"/>
    <e v="#N/A"/>
    <e v="#N/A"/>
    <e v="#N/A"/>
    <x v="1"/>
  </r>
  <r>
    <x v="0"/>
    <x v="2"/>
    <n v="100"/>
    <x v="0"/>
    <x v="22"/>
    <n v="1"/>
    <n v="50.166192000000002"/>
    <n v="15.575385000000001"/>
    <n v="51.737701999999999"/>
    <n v="0.848159"/>
    <s v="7"/>
    <s v="scale_mpi_thin_job_13939.out "/>
    <s v="scale_mpi_thin_thin007_2023-06-26_00-34-36.csv "/>
    <s v="e1 25000 100 100000 1 62"/>
    <e v="#N/A"/>
    <e v="#N/A"/>
    <e v="#N/A"/>
    <e v="#N/A"/>
    <x v="1"/>
  </r>
  <r>
    <x v="0"/>
    <x v="2"/>
    <n v="100"/>
    <x v="0"/>
    <x v="23"/>
    <n v="1"/>
    <n v="54.472940999999999"/>
    <n v="19.298895999999999"/>
    <n v="90.544503000000006"/>
    <n v="1.5090749999999999"/>
    <s v="7"/>
    <s v="scale_mpi_thin_job_13939.out "/>
    <s v="scale_mpi_thin_thin007_2023-06-26_00-34-36.csv "/>
    <s v="e1 25000 100 100000 1 61"/>
    <e v="#N/A"/>
    <e v="#N/A"/>
    <e v="#N/A"/>
    <e v="#N/A"/>
    <x v="1"/>
  </r>
  <r>
    <x v="0"/>
    <x v="2"/>
    <n v="100"/>
    <x v="0"/>
    <x v="24"/>
    <n v="1"/>
    <n v="49.988582000000001"/>
    <n v="14.442413"/>
    <n v="47.103817999999997"/>
    <n v="0.79837000000000002"/>
    <s v="7"/>
    <s v="scale_mpi_thin_job_13939.out "/>
    <s v="scale_mpi_thin_thin007_2023-06-26_00-34-36.csv "/>
    <s v="e1 25000 100 100000 1 60"/>
    <e v="#N/A"/>
    <e v="#N/A"/>
    <e v="#N/A"/>
    <e v="#N/A"/>
    <x v="1"/>
  </r>
  <r>
    <x v="0"/>
    <x v="2"/>
    <n v="100"/>
    <x v="0"/>
    <x v="25"/>
    <n v="1"/>
    <n v="50.553507000000003"/>
    <n v="13.831761"/>
    <n v="64.088156999999995"/>
    <n v="1.104968"/>
    <s v="7"/>
    <s v="scale_mpi_thin_job_13939.out "/>
    <s v="scale_mpi_thin_thin007_2023-06-26_00-34-36.csv "/>
    <s v="e1 25000 100 100000 1 59"/>
    <e v="#N/A"/>
    <e v="#N/A"/>
    <e v="#N/A"/>
    <e v="#N/A"/>
    <x v="1"/>
  </r>
  <r>
    <x v="0"/>
    <x v="2"/>
    <n v="100"/>
    <x v="0"/>
    <x v="26"/>
    <n v="1"/>
    <n v="59.999991999999999"/>
    <n v="23.003354999999999"/>
    <n v="49.721294999999998"/>
    <n v="0.87230300000000005"/>
    <s v="7"/>
    <s v="scale_mpi_thin_job_13939.out "/>
    <s v="scale_mpi_thin_thin007_2023-06-26_00-34-36.csv "/>
    <s v="e1 25000 100 100000 1 58"/>
    <e v="#N/A"/>
    <e v="#N/A"/>
    <e v="#N/A"/>
    <e v="#N/A"/>
    <x v="1"/>
  </r>
  <r>
    <x v="0"/>
    <x v="2"/>
    <n v="100"/>
    <x v="0"/>
    <x v="27"/>
    <n v="1"/>
    <n v="71.567885000000004"/>
    <n v="33.766779"/>
    <n v="72.050640000000001"/>
    <n v="1.286619"/>
    <s v="7"/>
    <s v="scale_mpi_thin_job_13939.out "/>
    <s v="scale_mpi_thin_thin007_2023-06-26_00-34-36.csv "/>
    <s v="e1 25000 100 100000 1 57"/>
    <e v="#N/A"/>
    <e v="#N/A"/>
    <e v="#N/A"/>
    <e v="#N/A"/>
    <x v="1"/>
  </r>
  <r>
    <x v="0"/>
    <x v="2"/>
    <n v="100"/>
    <x v="0"/>
    <x v="28"/>
    <n v="1"/>
    <n v="72.614937999999995"/>
    <n v="34.047083000000001"/>
    <n v="45.959057000000001"/>
    <n v="0.835619"/>
    <s v="7"/>
    <s v="scale_mpi_thin_job_13939.out "/>
    <s v="scale_mpi_thin_thin007_2023-06-26_00-34-36.csv "/>
    <s v="e1 25000 100 100000 1 56"/>
    <e v="#N/A"/>
    <e v="#N/A"/>
    <e v="#N/A"/>
    <e v="#N/A"/>
    <x v="1"/>
  </r>
  <r>
    <x v="0"/>
    <x v="2"/>
    <n v="100"/>
    <x v="0"/>
    <x v="29"/>
    <n v="1"/>
    <n v="73.686822000000006"/>
    <n v="34.596916999999998"/>
    <n v="52.540533000000003"/>
    <n v="0.97297299999999998"/>
    <s v="7"/>
    <s v="scale_mpi_thin_job_13939.out "/>
    <s v="scale_mpi_thin_thin007_2023-06-26_00-34-36.csv "/>
    <s v="e1 25000 100 100000 1 55"/>
    <e v="#N/A"/>
    <e v="#N/A"/>
    <e v="#N/A"/>
    <e v="#N/A"/>
    <x v="1"/>
  </r>
  <r>
    <x v="0"/>
    <x v="2"/>
    <n v="100"/>
    <x v="0"/>
    <x v="30"/>
    <n v="1"/>
    <n v="73.323876999999996"/>
    <n v="33.960811"/>
    <n v="53.768346999999999"/>
    <n v="1.014497"/>
    <s v="7"/>
    <s v="scale_mpi_thin_job_13939.out "/>
    <s v="scale_mpi_thin_thin007_2023-06-26_00-34-36.csv "/>
    <s v="e1 25000 100 100000 1 54"/>
    <e v="#N/A"/>
    <e v="#N/A"/>
    <e v="#N/A"/>
    <e v="#N/A"/>
    <x v="1"/>
  </r>
  <r>
    <x v="0"/>
    <x v="2"/>
    <n v="100"/>
    <x v="0"/>
    <x v="31"/>
    <n v="1"/>
    <n v="57.782176"/>
    <n v="17.274719999999999"/>
    <n v="52.623617000000003"/>
    <n v="1.0119929999999999"/>
    <s v="7"/>
    <s v="scale_mpi_thin_job_13939.out "/>
    <s v="scale_mpi_thin_thin007_2023-06-26_00-34-36.csv "/>
    <s v="e1 25000 100 100000 1 53"/>
    <e v="#N/A"/>
    <e v="#N/A"/>
    <e v="#N/A"/>
    <e v="#N/A"/>
    <x v="1"/>
  </r>
  <r>
    <x v="0"/>
    <x v="2"/>
    <n v="100"/>
    <x v="0"/>
    <x v="32"/>
    <n v="1"/>
    <n v="56.267592"/>
    <n v="14.702893"/>
    <n v="49.771695000000001"/>
    <n v="0.97591600000000001"/>
    <s v="7"/>
    <s v="scale_mpi_thin_job_13939.out "/>
    <s v="scale_mpi_thin_thin007_2023-06-26_00-34-36.csv "/>
    <s v="e1 25000 100 100000 1 52"/>
    <e v="#N/A"/>
    <e v="#N/A"/>
    <e v="#N/A"/>
    <e v="#N/A"/>
    <x v="1"/>
  </r>
  <r>
    <x v="0"/>
    <x v="2"/>
    <n v="100"/>
    <x v="0"/>
    <x v="33"/>
    <n v="1"/>
    <n v="53.893875000000001"/>
    <n v="12.116752"/>
    <n v="43.946527000000003"/>
    <n v="0.87893100000000002"/>
    <s v="7"/>
    <s v="scale_mpi_thin_job_13939.out "/>
    <s v="scale_mpi_thin_thin007_2023-06-26_00-34-36.csv "/>
    <s v="e1 25000 100 100000 1 51"/>
    <e v="#N/A"/>
    <e v="#N/A"/>
    <e v="#N/A"/>
    <e v="#N/A"/>
    <x v="1"/>
  </r>
  <r>
    <x v="0"/>
    <x v="2"/>
    <n v="100"/>
    <x v="0"/>
    <x v="34"/>
    <n v="1"/>
    <n v="57.001688999999999"/>
    <n v="13.953317999999999"/>
    <n v="45.925465000000003"/>
    <n v="0.93725400000000003"/>
    <s v="7"/>
    <s v="scale_mpi_thin_job_13939.out "/>
    <s v="scale_mpi_thin_thin007_2023-06-26_00-34-36.csv "/>
    <s v="e1 25000 100 100000 1 50"/>
    <e v="#N/A"/>
    <e v="#N/A"/>
    <e v="#N/A"/>
    <e v="#N/A"/>
    <x v="1"/>
  </r>
  <r>
    <x v="0"/>
    <x v="2"/>
    <n v="100"/>
    <x v="0"/>
    <x v="35"/>
    <n v="1"/>
    <n v="76.447030999999996"/>
    <n v="32.654350999999998"/>
    <n v="45.470720999999998"/>
    <n v="0.94730700000000001"/>
    <s v="7"/>
    <s v="scale_mpi_thin_job_13939.out "/>
    <s v="scale_mpi_thin_thin007_2023-06-26_00-34-36.csv "/>
    <s v="e1 25000 100 100000 1 49"/>
    <e v="#N/A"/>
    <e v="#N/A"/>
    <e v="#N/A"/>
    <e v="#N/A"/>
    <x v="1"/>
  </r>
  <r>
    <x v="0"/>
    <x v="2"/>
    <n v="100"/>
    <x v="0"/>
    <x v="36"/>
    <n v="1"/>
    <n v="77.412525000000002"/>
    <n v="32.763530000000003"/>
    <n v="53.895364000000001"/>
    <n v="1.1467099999999999"/>
    <s v="7"/>
    <s v="scale_mpi_thin_job_13939.out "/>
    <s v="scale_mpi_thin_thin007_2023-06-26_00-34-36.csv "/>
    <s v="e1 25000 100 100000 1 48"/>
    <e v="#N/A"/>
    <e v="#N/A"/>
    <e v="#N/A"/>
    <e v="#N/A"/>
    <x v="1"/>
  </r>
  <r>
    <x v="0"/>
    <x v="2"/>
    <n v="100"/>
    <x v="0"/>
    <x v="37"/>
    <n v="1"/>
    <n v="78.484151999999995"/>
    <n v="32.851503999999998"/>
    <n v="46.486252999999998"/>
    <n v="1.0105710000000001"/>
    <s v="7"/>
    <s v="scale_mpi_thin_job_13939.out "/>
    <s v="scale_mpi_thin_thin007_2023-06-26_00-34-36.csv "/>
    <s v="e1 25000 100 100000 1 47"/>
    <e v="#N/A"/>
    <e v="#N/A"/>
    <e v="#N/A"/>
    <e v="#N/A"/>
    <x v="1"/>
  </r>
  <r>
    <x v="0"/>
    <x v="2"/>
    <n v="100"/>
    <x v="0"/>
    <x v="38"/>
    <n v="1"/>
    <n v="77.185439000000002"/>
    <n v="31.104866999999999"/>
    <n v="37.983845000000002"/>
    <n v="0.84408499999999997"/>
    <s v="7"/>
    <s v="scale_mpi_thin_job_13939.out "/>
    <s v="scale_mpi_thin_thin007_2023-06-26_00-34-36.csv "/>
    <s v="e1 25000 100 100000 1 46"/>
    <e v="#N/A"/>
    <e v="#N/A"/>
    <e v="#N/A"/>
    <e v="#N/A"/>
    <x v="1"/>
  </r>
  <r>
    <x v="0"/>
    <x v="2"/>
    <n v="100"/>
    <x v="0"/>
    <x v="39"/>
    <n v="1"/>
    <n v="79.552149"/>
    <n v="32.144585999999997"/>
    <n v="44.696672999999997"/>
    <n v="1.015833"/>
    <s v="7"/>
    <s v="scale_mpi_thin_job_13939.out "/>
    <s v="scale_mpi_thin_thin007_2023-06-26_00-34-36.csv "/>
    <s v="e1 25000 100 100000 1 45"/>
    <e v="#N/A"/>
    <e v="#N/A"/>
    <e v="#N/A"/>
    <e v="#N/A"/>
    <x v="1"/>
  </r>
  <r>
    <x v="0"/>
    <x v="2"/>
    <n v="100"/>
    <x v="0"/>
    <x v="40"/>
    <n v="1"/>
    <n v="80.866662000000005"/>
    <n v="32.326186"/>
    <n v="38.107827999999998"/>
    <n v="0.88622900000000004"/>
    <s v="7"/>
    <s v="scale_mpi_thin_job_13939.out "/>
    <s v="scale_mpi_thin_thin007_2023-06-26_00-34-36.csv "/>
    <s v="e1 25000 100 100000 1 44"/>
    <e v="#N/A"/>
    <e v="#N/A"/>
    <e v="#N/A"/>
    <e v="#N/A"/>
    <x v="1"/>
  </r>
  <r>
    <x v="0"/>
    <x v="2"/>
    <n v="100"/>
    <x v="0"/>
    <x v="41"/>
    <n v="1"/>
    <n v="72.414517000000004"/>
    <n v="23.180544000000001"/>
    <n v="40.134096"/>
    <n v="0.95557400000000003"/>
    <s v="7"/>
    <s v="scale_mpi_thin_job_13939.out "/>
    <s v="scale_mpi_thin_thin007_2023-06-26_00-34-36.csv "/>
    <s v="e1 25000 100 100000 1 43"/>
    <e v="#N/A"/>
    <e v="#N/A"/>
    <e v="#N/A"/>
    <e v="#N/A"/>
    <x v="1"/>
  </r>
  <r>
    <x v="0"/>
    <x v="2"/>
    <n v="100"/>
    <x v="0"/>
    <x v="42"/>
    <n v="1"/>
    <n v="80.508581000000007"/>
    <n v="30.050739"/>
    <n v="52.430213999999999"/>
    <n v="1.278786"/>
    <s v="7"/>
    <s v="scale_mpi_thin_job_13939.out "/>
    <s v="scale_mpi_thin_thin007_2023-06-26_00-34-36.csv "/>
    <s v="e1 25000 100 100000 1 42"/>
    <e v="#N/A"/>
    <e v="#N/A"/>
    <e v="#N/A"/>
    <e v="#N/A"/>
    <x v="1"/>
  </r>
  <r>
    <x v="0"/>
    <x v="2"/>
    <n v="100"/>
    <x v="0"/>
    <x v="43"/>
    <n v="1"/>
    <n v="81.794309999999996"/>
    <n v="30.322786000000001"/>
    <n v="33.748859000000003"/>
    <n v="0.84372100000000005"/>
    <s v="7"/>
    <s v="scale_mpi_thin_job_13939.out "/>
    <s v="scale_mpi_thin_thin007_2023-06-26_00-34-36.csv "/>
    <s v="e1 25000 100 100000 1 41"/>
    <e v="#N/A"/>
    <e v="#N/A"/>
    <e v="#N/A"/>
    <e v="#N/A"/>
    <x v="1"/>
  </r>
  <r>
    <x v="0"/>
    <x v="2"/>
    <n v="100"/>
    <x v="0"/>
    <x v="44"/>
    <n v="1"/>
    <n v="82.120572999999993"/>
    <n v="28.878062"/>
    <n v="35.811110999999997"/>
    <n v="0.91823399999999999"/>
    <s v="7"/>
    <s v="scale_mpi_thin_job_13939.out "/>
    <s v="scale_mpi_thin_thin007_2023-06-26_00-34-36.csv "/>
    <s v="e1 25000 100 100000 1 40"/>
    <e v="#N/A"/>
    <e v="#N/A"/>
    <e v="#N/A"/>
    <e v="#N/A"/>
    <x v="1"/>
  </r>
  <r>
    <x v="0"/>
    <x v="2"/>
    <n v="100"/>
    <x v="0"/>
    <x v="45"/>
    <n v="1"/>
    <n v="83.954295999999999"/>
    <n v="30.059253999999999"/>
    <n v="36.350642999999998"/>
    <n v="0.956596"/>
    <s v="7"/>
    <s v="scale_mpi_thin_job_13939.out "/>
    <s v="scale_mpi_thin_thin007_2023-06-26_00-34-36.csv "/>
    <s v="e1 25000 100 100000 1 39"/>
    <e v="#N/A"/>
    <e v="#N/A"/>
    <e v="#N/A"/>
    <e v="#N/A"/>
    <x v="1"/>
  </r>
  <r>
    <x v="0"/>
    <x v="2"/>
    <n v="100"/>
    <x v="0"/>
    <x v="46"/>
    <n v="1"/>
    <n v="84.130471999999997"/>
    <n v="28.091905000000001"/>
    <n v="32.337639000000003"/>
    <n v="0.87399000000000004"/>
    <s v="7"/>
    <s v="scale_mpi_thin_job_13939.out "/>
    <s v="scale_mpi_thin_thin007_2023-06-26_00-34-36.csv "/>
    <s v="e1 25000 100 100000 1 38"/>
    <e v="#N/A"/>
    <e v="#N/A"/>
    <e v="#N/A"/>
    <e v="#N/A"/>
    <x v="1"/>
  </r>
  <r>
    <x v="0"/>
    <x v="2"/>
    <n v="100"/>
    <x v="0"/>
    <x v="47"/>
    <n v="1"/>
    <n v="77.017657999999997"/>
    <n v="19.527162000000001"/>
    <n v="29.251936000000001"/>
    <n v="0.812554"/>
    <s v="7"/>
    <s v="scale_mpi_thin_job_13939.out "/>
    <s v="scale_mpi_thin_thin007_2023-06-26_00-34-36.csv "/>
    <s v="e1 25000 100 100000 1 37"/>
    <e v="#N/A"/>
    <e v="#N/A"/>
    <e v="#N/A"/>
    <e v="#N/A"/>
    <x v="1"/>
  </r>
  <r>
    <x v="0"/>
    <x v="2"/>
    <n v="100"/>
    <x v="0"/>
    <x v="48"/>
    <n v="1"/>
    <n v="77.871031000000002"/>
    <n v="18.223572000000001"/>
    <n v="30.772925000000001"/>
    <n v="0.87922599999999995"/>
    <s v="7"/>
    <s v="scale_mpi_thin_job_13939.out "/>
    <s v="scale_mpi_thin_thin007_2023-06-26_00-34-36.csv "/>
    <s v="e1 25000 100 100000 1 36"/>
    <e v="#N/A"/>
    <e v="#N/A"/>
    <e v="#N/A"/>
    <e v="#N/A"/>
    <x v="1"/>
  </r>
  <r>
    <x v="0"/>
    <x v="2"/>
    <n v="100"/>
    <x v="0"/>
    <x v="49"/>
    <n v="1"/>
    <n v="78.006539000000004"/>
    <n v="17.434545"/>
    <n v="26.804271"/>
    <n v="0.78836099999999998"/>
    <s v="7"/>
    <s v="scale_mpi_thin_job_13939.out "/>
    <s v="scale_mpi_thin_thin007_2023-06-26_00-34-36.csv "/>
    <s v="e1 25000 100 100000 1 35"/>
    <e v="#N/A"/>
    <e v="#N/A"/>
    <e v="#N/A"/>
    <e v="#N/A"/>
    <x v="1"/>
  </r>
  <r>
    <x v="0"/>
    <x v="2"/>
    <n v="100"/>
    <x v="0"/>
    <x v="50"/>
    <n v="1"/>
    <n v="84.318348"/>
    <n v="21.090164999999999"/>
    <n v="31.594377000000001"/>
    <n v="0.95740499999999995"/>
    <s v="7"/>
    <s v="scale_mpi_thin_job_13939.out "/>
    <s v="scale_mpi_thin_thin007_2023-06-26_00-34-36.csv "/>
    <s v="e1 25000 100 100000 1 34"/>
    <e v="#N/A"/>
    <e v="#N/A"/>
    <e v="#N/A"/>
    <e v="#N/A"/>
    <x v="1"/>
  </r>
  <r>
    <x v="0"/>
    <x v="2"/>
    <n v="100"/>
    <x v="0"/>
    <x v="51"/>
    <n v="1"/>
    <n v="75.869955000000004"/>
    <n v="11.655225"/>
    <n v="28.441492"/>
    <n v="0.88879699999999995"/>
    <s v="7"/>
    <s v="scale_mpi_thin_job_13939.out "/>
    <s v="scale_mpi_thin_thin007_2023-06-26_00-34-36.csv "/>
    <s v="e1 25000 100 100000 1 33"/>
    <e v="#N/A"/>
    <e v="#N/A"/>
    <e v="#N/A"/>
    <e v="#N/A"/>
    <x v="1"/>
  </r>
  <r>
    <x v="0"/>
    <x v="2"/>
    <n v="100"/>
    <x v="0"/>
    <x v="52"/>
    <n v="1"/>
    <n v="84.195373000000004"/>
    <n v="17.185101"/>
    <n v="26.517009999999999"/>
    <n v="0.85538700000000001"/>
    <s v="7"/>
    <s v="scale_mpi_thin_job_13939.out "/>
    <s v="scale_mpi_thin_thin007_2023-06-26_00-34-36.csv "/>
    <s v="e1 25000 100 100000 1 32"/>
    <e v="#N/A"/>
    <e v="#N/A"/>
    <e v="#N/A"/>
    <e v="#N/A"/>
    <x v="1"/>
  </r>
  <r>
    <x v="0"/>
    <x v="2"/>
    <n v="100"/>
    <x v="0"/>
    <x v="53"/>
    <n v="1"/>
    <n v="78.830611000000005"/>
    <n v="9.7556010000000004"/>
    <n v="26.379617"/>
    <n v="0.87932100000000002"/>
    <s v="7"/>
    <s v="scale_mpi_thin_job_13939.out "/>
    <s v="scale_mpi_thin_thin007_2023-06-26_00-34-36.csv "/>
    <s v="e1 25000 100 100000 1 31"/>
    <e v="#N/A"/>
    <e v="#N/A"/>
    <e v="#N/A"/>
    <e v="#N/A"/>
    <x v="1"/>
  </r>
  <r>
    <x v="0"/>
    <x v="2"/>
    <n v="100"/>
    <x v="0"/>
    <x v="54"/>
    <n v="1"/>
    <n v="83.402967000000004"/>
    <n v="12.781219999999999"/>
    <n v="27.238761"/>
    <n v="0.93926799999999999"/>
    <s v="7"/>
    <s v="scale_mpi_thin_job_13939.out "/>
    <s v="scale_mpi_thin_thin007_2023-06-26_00-34-36.csv "/>
    <s v="e1 25000 100 100000 1 30"/>
    <e v="#N/A"/>
    <e v="#N/A"/>
    <e v="#N/A"/>
    <e v="#N/A"/>
    <x v="1"/>
  </r>
  <r>
    <x v="0"/>
    <x v="2"/>
    <n v="100"/>
    <x v="0"/>
    <x v="55"/>
    <n v="1"/>
    <n v="81.790783000000005"/>
    <n v="7.9451770000000002"/>
    <n v="54.119168000000002"/>
    <n v="1.9328270000000001"/>
    <s v="7"/>
    <s v="scale_mpi_thin_job_13939.out "/>
    <s v="scale_mpi_thin_thin007_2023-06-26_00-34-36.csv "/>
    <s v="e1 25000 100 100000 1 29"/>
    <e v="#N/A"/>
    <e v="#N/A"/>
    <e v="#N/A"/>
    <e v="#N/A"/>
    <x v="1"/>
  </r>
  <r>
    <x v="0"/>
    <x v="2"/>
    <n v="100"/>
    <x v="0"/>
    <x v="56"/>
    <n v="1"/>
    <n v="83.684258999999997"/>
    <n v="7.1317019999999998"/>
    <n v="27.548573000000001"/>
    <n v="1.0203180000000001"/>
    <s v="7"/>
    <s v="scale_mpi_thin_job_13939.out "/>
    <s v="scale_mpi_thin_thin007_2023-06-26_00-34-36.csv "/>
    <s v="e1 25000 100 100000 1 28"/>
    <e v="#N/A"/>
    <e v="#N/A"/>
    <e v="#N/A"/>
    <e v="#N/A"/>
    <x v="1"/>
  </r>
  <r>
    <x v="0"/>
    <x v="2"/>
    <n v="100"/>
    <x v="0"/>
    <x v="57"/>
    <n v="1"/>
    <n v="86.28201"/>
    <n v="7.0991759999999999"/>
    <n v="25.073205000000002"/>
    <n v="0.96435400000000004"/>
    <s v="7"/>
    <s v="scale_mpi_thin_job_13939.out "/>
    <s v="scale_mpi_thin_thin007_2023-06-26_00-34-36.csv "/>
    <s v="e1 25000 100 100000 1 27"/>
    <e v="#N/A"/>
    <e v="#N/A"/>
    <e v="#N/A"/>
    <e v="#N/A"/>
    <x v="1"/>
  </r>
  <r>
    <x v="0"/>
    <x v="2"/>
    <n v="100"/>
    <x v="0"/>
    <x v="58"/>
    <n v="1"/>
    <n v="86.758832999999996"/>
    <n v="4.7659060000000002"/>
    <n v="25.279126000000002"/>
    <n v="1.0111650000000001"/>
    <s v="7"/>
    <s v="scale_mpi_thin_job_13939.out "/>
    <s v="scale_mpi_thin_thin007_2023-06-26_00-34-36.csv "/>
    <s v="e1 25000 100 100000 1 26"/>
    <e v="#N/A"/>
    <e v="#N/A"/>
    <e v="#N/A"/>
    <e v="#N/A"/>
    <x v="1"/>
  </r>
  <r>
    <x v="0"/>
    <x v="2"/>
    <n v="100"/>
    <x v="0"/>
    <x v="59"/>
    <n v="1"/>
    <n v="89.725504999999998"/>
    <n v="4.2886990000000003"/>
    <n v="28.199446999999999"/>
    <n v="1.1749769999999999"/>
    <s v="7"/>
    <s v="scale_mpi_thin_job_13939.out "/>
    <s v="scale_mpi_thin_thin007_2023-06-26_00-34-36.csv "/>
    <s v="e1 25000 100 100000 1 25"/>
    <e v="#N/A"/>
    <e v="#N/A"/>
    <e v="#N/A"/>
    <e v="#N/A"/>
    <x v="1"/>
  </r>
  <r>
    <x v="0"/>
    <x v="2"/>
    <n v="100"/>
    <x v="0"/>
    <x v="60"/>
    <n v="1"/>
    <n v="89.607809000000003"/>
    <n v="1.6647110000000001"/>
    <n v="19.664643999999999"/>
    <n v="0.85498499999999999"/>
    <s v="7"/>
    <s v="scale_mpi_thin_job_13939.out "/>
    <s v="scale_mpi_thin_thin007_2023-06-26_00-34-36.csv "/>
    <s v="e1 25000 100 100000 1 24"/>
    <e v="#N/A"/>
    <e v="#N/A"/>
    <e v="#N/A"/>
    <e v="#N/A"/>
    <x v="1"/>
  </r>
  <r>
    <x v="0"/>
    <x v="2"/>
    <n v="100"/>
    <x v="0"/>
    <x v="61"/>
    <n v="1"/>
    <n v="93.110984000000002"/>
    <n v="1.638101"/>
    <n v="18.885981999999998"/>
    <n v="0.85845400000000005"/>
    <s v="7"/>
    <s v="scale_mpi_thin_job_13939.out "/>
    <s v="scale_mpi_thin_thin007_2023-06-26_00-34-36.csv "/>
    <s v="e1 25000 100 100000 1 23"/>
    <e v="#N/A"/>
    <e v="#N/A"/>
    <e v="#N/A"/>
    <e v="#N/A"/>
    <x v="1"/>
  </r>
  <r>
    <x v="0"/>
    <x v="2"/>
    <n v="100"/>
    <x v="0"/>
    <x v="62"/>
    <n v="1"/>
    <n v="97.226399999999998"/>
    <n v="1.657878"/>
    <n v="18.297159000000001"/>
    <n v="0.87129299999999998"/>
    <s v="7"/>
    <s v="scale_mpi_thin_job_13939.out "/>
    <s v="scale_mpi_thin_thin007_2023-06-26_00-34-36.csv "/>
    <s v="e1 25000 100 100000 1 22"/>
    <e v="#N/A"/>
    <e v="#N/A"/>
    <e v="#N/A"/>
    <e v="#N/A"/>
    <x v="1"/>
  </r>
  <r>
    <x v="0"/>
    <x v="2"/>
    <n v="100"/>
    <x v="0"/>
    <x v="63"/>
    <n v="1"/>
    <n v="101.63475099999999"/>
    <n v="1.709792"/>
    <n v="18.491197"/>
    <n v="0.92456000000000005"/>
    <s v="7"/>
    <s v="scale_mpi_thin_job_13939.out "/>
    <s v="scale_mpi_thin_thin007_2023-06-26_00-34-36.csv "/>
    <s v="e1 25000 100 100000 1 21"/>
    <e v="#N/A"/>
    <e v="#N/A"/>
    <e v="#N/A"/>
    <e v="#N/A"/>
    <x v="1"/>
  </r>
  <r>
    <x v="0"/>
    <x v="2"/>
    <n v="100"/>
    <x v="0"/>
    <x v="64"/>
    <n v="1"/>
    <n v="106.727441"/>
    <n v="1.9197489999999999"/>
    <n v="21.501177999999999"/>
    <n v="1.1316409999999999"/>
    <s v="7"/>
    <s v="scale_mpi_thin_job_13939.out "/>
    <s v="scale_mpi_thin_thin007_2023-06-26_00-34-36.csv "/>
    <s v="e1 25000 100 100000 1 20"/>
    <e v="#N/A"/>
    <e v="#N/A"/>
    <e v="#N/A"/>
    <e v="#N/A"/>
    <x v="1"/>
  </r>
  <r>
    <x v="0"/>
    <x v="2"/>
    <n v="100"/>
    <x v="0"/>
    <x v="65"/>
    <n v="1"/>
    <n v="111.832953"/>
    <n v="1.6915009999999999"/>
    <n v="16.125093"/>
    <n v="0.89583800000000002"/>
    <s v="7"/>
    <s v="scale_mpi_thin_job_13939.out "/>
    <s v="scale_mpi_thin_thin007_2023-06-26_00-34-36.csv "/>
    <s v="e1 25000 100 100000 1 19"/>
    <e v="#N/A"/>
    <e v="#N/A"/>
    <e v="#N/A"/>
    <e v="#N/A"/>
    <x v="1"/>
  </r>
  <r>
    <x v="0"/>
    <x v="2"/>
    <n v="100"/>
    <x v="0"/>
    <x v="66"/>
    <n v="1"/>
    <n v="118.20168200000001"/>
    <n v="2.0491160000000002"/>
    <n v="21.521318000000001"/>
    <n v="1.26596"/>
    <s v="7"/>
    <s v="scale_mpi_thin_job_13939.out "/>
    <s v="scale_mpi_thin_thin007_2023-06-26_00-34-36.csv "/>
    <s v="e1 25000 100 100000 1 18"/>
    <e v="#N/A"/>
    <e v="#N/A"/>
    <e v="#N/A"/>
    <e v="#N/A"/>
    <x v="1"/>
  </r>
  <r>
    <x v="0"/>
    <x v="2"/>
    <n v="100"/>
    <x v="0"/>
    <x v="67"/>
    <n v="1"/>
    <n v="124.729928"/>
    <n v="1.624922"/>
    <n v="13.292687000000001"/>
    <n v="0.830793"/>
    <s v="7"/>
    <s v="scale_mpi_thin_job_13939.out "/>
    <s v="scale_mpi_thin_thin007_2023-06-26_00-34-36.csv "/>
    <s v="e1 25000 100 100000 1 17"/>
    <e v="#N/A"/>
    <e v="#N/A"/>
    <e v="#N/A"/>
    <e v="#N/A"/>
    <x v="1"/>
  </r>
  <r>
    <x v="0"/>
    <x v="2"/>
    <n v="100"/>
    <x v="0"/>
    <x v="68"/>
    <n v="1"/>
    <n v="132.20465999999999"/>
    <n v="1.7178"/>
    <n v="14.070966"/>
    <n v="0.93806400000000001"/>
    <s v="7"/>
    <s v="scale_mpi_thin_job_13939.out "/>
    <s v="scale_mpi_thin_thin007_2023-06-26_00-34-36.csv "/>
    <s v="e1 25000 100 100000 1 16"/>
    <e v="#N/A"/>
    <e v="#N/A"/>
    <e v="#N/A"/>
    <e v="#N/A"/>
    <x v="1"/>
  </r>
  <r>
    <x v="0"/>
    <x v="2"/>
    <n v="100"/>
    <x v="0"/>
    <x v="69"/>
    <n v="1"/>
    <n v="140.79907"/>
    <n v="1.6094090000000001"/>
    <n v="11.571557"/>
    <n v="0.82654000000000005"/>
    <s v="7"/>
    <s v="scale_mpi_thin_job_13939.out "/>
    <s v="scale_mpi_thin_thin007_2023-06-26_00-34-36.csv "/>
    <s v="e1 25000 100 100000 1 15"/>
    <e v="#N/A"/>
    <e v="#N/A"/>
    <e v="#N/A"/>
    <e v="#N/A"/>
    <x v="1"/>
  </r>
  <r>
    <x v="0"/>
    <x v="2"/>
    <n v="100"/>
    <x v="0"/>
    <x v="70"/>
    <n v="1"/>
    <n v="150.740375"/>
    <n v="1.8003690000000001"/>
    <n v="11.706849999999999"/>
    <n v="0.90052699999999997"/>
    <s v="7"/>
    <s v="scale_mpi_thin_job_13939.out "/>
    <s v="scale_mpi_thin_thin007_2023-06-26_00-34-36.csv "/>
    <s v="e1 25000 100 100000 1 14"/>
    <e v="#N/A"/>
    <e v="#N/A"/>
    <e v="#N/A"/>
    <e v="#N/A"/>
    <x v="1"/>
  </r>
  <r>
    <x v="0"/>
    <x v="2"/>
    <n v="100"/>
    <x v="0"/>
    <x v="71"/>
    <n v="1"/>
    <n v="161.943344"/>
    <n v="1.7598320000000001"/>
    <n v="11.933070000000001"/>
    <n v="0.99442299999999995"/>
    <s v="7"/>
    <s v="scale_mpi_thin_job_13939.out "/>
    <s v="scale_mpi_thin_thin007_2023-06-26_00-34-36.csv "/>
    <s v="e1 25000 100 100000 1 13"/>
    <e v="#N/A"/>
    <e v="#N/A"/>
    <e v="#N/A"/>
    <e v="#N/A"/>
    <x v="1"/>
  </r>
  <r>
    <x v="0"/>
    <x v="2"/>
    <n v="100"/>
    <x v="0"/>
    <x v="12"/>
    <n v="1"/>
    <n v="57.190528"/>
    <n v="25.754825"/>
    <n v="64.383960000000002"/>
    <n v="0.90681599999999996"/>
    <s v="7"/>
    <s v="scale_mpi_thin_job_13939.out "/>
    <s v="scale_mpi_thin_thin007_2023-06-26_00-34-36.csv "/>
    <s v="e1 25000 100 100000 1 72"/>
    <e v="#N/A"/>
    <e v="#N/A"/>
    <e v="#N/A"/>
    <e v="#N/A"/>
    <x v="1"/>
  </r>
  <r>
    <x v="0"/>
    <x v="2"/>
    <n v="100"/>
    <x v="0"/>
    <x v="13"/>
    <n v="1"/>
    <n v="50.057426"/>
    <n v="18.305584"/>
    <n v="63.196795000000002"/>
    <n v="0.90281100000000003"/>
    <s v="7"/>
    <s v="scale_mpi_thin_job_13939.out "/>
    <s v="scale_mpi_thin_thin007_2023-06-26_00-34-36.csv "/>
    <s v="e1 25000 100 100000 1 71"/>
    <e v="#N/A"/>
    <e v="#N/A"/>
    <e v="#N/A"/>
    <e v="#N/A"/>
    <x v="1"/>
  </r>
  <r>
    <x v="0"/>
    <x v="2"/>
    <n v="100"/>
    <x v="0"/>
    <x v="14"/>
    <n v="1"/>
    <n v="51.254888999999999"/>
    <n v="18.995901"/>
    <n v="61.609430000000003"/>
    <n v="0.89288999999999996"/>
    <s v="7"/>
    <s v="scale_mpi_thin_job_13939.out "/>
    <s v="scale_mpi_thin_thin007_2023-06-26_00-34-36.csv "/>
    <s v="e1 25000 100 100000 1 70"/>
    <e v="#N/A"/>
    <e v="#N/A"/>
    <e v="#N/A"/>
    <e v="#N/A"/>
    <x v="1"/>
  </r>
  <r>
    <x v="0"/>
    <x v="2"/>
    <n v="100"/>
    <x v="0"/>
    <x v="15"/>
    <n v="1"/>
    <n v="49.587530000000001"/>
    <n v="17.709271000000001"/>
    <n v="60.360669999999999"/>
    <n v="0.88765700000000003"/>
    <s v="7"/>
    <s v="scale_mpi_thin_job_13939.out "/>
    <s v="scale_mpi_thin_thin007_2023-06-26_00-34-36.csv "/>
    <s v="e1 25000 100 100000 1 69"/>
    <e v="#N/A"/>
    <e v="#N/A"/>
    <e v="#N/A"/>
    <e v="#N/A"/>
    <x v="1"/>
  </r>
  <r>
    <x v="0"/>
    <x v="2"/>
    <n v="100"/>
    <x v="0"/>
    <x v="16"/>
    <n v="1"/>
    <n v="55.902872000000002"/>
    <n v="23.769393999999998"/>
    <n v="69.354491999999993"/>
    <n v="1.035142"/>
    <s v="7"/>
    <s v="scale_mpi_thin_job_13939.out "/>
    <s v="scale_mpi_thin_thin007_2023-06-26_00-34-36.csv "/>
    <s v="e1 25000 100 100000 1 68"/>
    <e v="#N/A"/>
    <e v="#N/A"/>
    <e v="#N/A"/>
    <e v="#N/A"/>
    <x v="1"/>
  </r>
  <r>
    <x v="0"/>
    <x v="2"/>
    <n v="100"/>
    <x v="0"/>
    <x v="17"/>
    <n v="1"/>
    <n v="53.513193999999999"/>
    <n v="20.842617000000001"/>
    <n v="60.815423000000003"/>
    <n v="0.92144599999999999"/>
    <s v="7"/>
    <s v="scale_mpi_thin_job_13939.out "/>
    <s v="scale_mpi_thin_thin007_2023-06-26_00-34-36.csv "/>
    <s v="e1 25000 100 100000 1 67"/>
    <e v="#N/A"/>
    <e v="#N/A"/>
    <e v="#N/A"/>
    <e v="#N/A"/>
    <x v="1"/>
  </r>
  <r>
    <x v="0"/>
    <x v="2"/>
    <n v="100"/>
    <x v="0"/>
    <x v="18"/>
    <n v="1"/>
    <n v="50.950153999999998"/>
    <n v="17.765262"/>
    <n v="86.381360000000001"/>
    <n v="1.3289439999999999"/>
    <s v="7"/>
    <s v="scale_mpi_thin_job_13939.out "/>
    <s v="scale_mpi_thin_thin007_2023-06-26_00-34-36.csv "/>
    <s v="e1 25000 100 100000 1 66"/>
    <e v="#N/A"/>
    <e v="#N/A"/>
    <e v="#N/A"/>
    <e v="#N/A"/>
    <x v="1"/>
  </r>
  <r>
    <x v="0"/>
    <x v="2"/>
    <n v="100"/>
    <x v="0"/>
    <x v="19"/>
    <n v="1"/>
    <n v="52.118746000000002"/>
    <n v="18.535795"/>
    <n v="59.744022000000001"/>
    <n v="0.9335"/>
    <s v="7"/>
    <s v="scale_mpi_thin_job_13939.out "/>
    <s v="scale_mpi_thin_thin007_2023-06-26_00-34-36.csv "/>
    <s v="e1 25000 100 100000 1 65"/>
    <e v="#N/A"/>
    <e v="#N/A"/>
    <e v="#N/A"/>
    <e v="#N/A"/>
    <x v="1"/>
  </r>
  <r>
    <x v="0"/>
    <x v="2"/>
    <n v="100"/>
    <x v="0"/>
    <x v="20"/>
    <n v="1"/>
    <n v="50.746203999999999"/>
    <n v="16.757859"/>
    <n v="67.874212999999997"/>
    <n v="1.0773680000000001"/>
    <s v="7"/>
    <s v="scale_mpi_thin_job_13939.out "/>
    <s v="scale_mpi_thin_thin007_2023-06-26_00-34-36.csv "/>
    <s v="e1 25000 100 100000 1 64"/>
    <e v="#N/A"/>
    <e v="#N/A"/>
    <e v="#N/A"/>
    <e v="#N/A"/>
    <x v="1"/>
  </r>
  <r>
    <x v="0"/>
    <x v="2"/>
    <n v="100"/>
    <x v="0"/>
    <x v="21"/>
    <n v="1"/>
    <n v="56.857182999999999"/>
    <n v="22.475328000000001"/>
    <n v="64.335733000000005"/>
    <n v="1.0376730000000001"/>
    <s v="7"/>
    <s v="scale_mpi_thin_job_13939.out "/>
    <s v="scale_mpi_thin_thin007_2023-06-26_00-34-36.csv "/>
    <s v="e1 25000 100 100000 1 63"/>
    <e v="#N/A"/>
    <e v="#N/A"/>
    <e v="#N/A"/>
    <e v="#N/A"/>
    <x v="1"/>
  </r>
  <r>
    <x v="0"/>
    <x v="2"/>
    <n v="100"/>
    <x v="0"/>
    <x v="22"/>
    <n v="1"/>
    <n v="57.729140000000001"/>
    <n v="19.836161000000001"/>
    <n v="120.845264"/>
    <n v="1.9810700000000001"/>
    <s v="7"/>
    <s v="scale_mpi_thin_job_13939.out "/>
    <s v="scale_mpi_thin_thin007_2023-06-26_00-34-36.csv "/>
    <s v="e1 25000 100 100000 1 62"/>
    <e v="#N/A"/>
    <e v="#N/A"/>
    <e v="#N/A"/>
    <e v="#N/A"/>
    <x v="1"/>
  </r>
  <r>
    <x v="0"/>
    <x v="2"/>
    <n v="100"/>
    <x v="0"/>
    <x v="23"/>
    <n v="1"/>
    <n v="57.941370999999997"/>
    <n v="22.177734999999998"/>
    <n v="50.289549999999998"/>
    <n v="0.83815899999999999"/>
    <s v="7"/>
    <s v="scale_mpi_thin_job_13939.out "/>
    <s v="scale_mpi_thin_thin007_2023-06-26_00-34-36.csv "/>
    <s v="e1 25000 100 100000 1 61"/>
    <e v="#N/A"/>
    <e v="#N/A"/>
    <e v="#N/A"/>
    <e v="#N/A"/>
    <x v="1"/>
  </r>
  <r>
    <x v="0"/>
    <x v="2"/>
    <n v="100"/>
    <x v="0"/>
    <x v="24"/>
    <n v="1"/>
    <n v="56.211551"/>
    <n v="19.734971000000002"/>
    <n v="58.437294999999999"/>
    <n v="0.99046299999999998"/>
    <s v="7"/>
    <s v="scale_mpi_thin_job_13939.out "/>
    <s v="scale_mpi_thin_thin007_2023-06-26_00-34-36.csv "/>
    <s v="e1 25000 100 100000 1 60"/>
    <e v="#N/A"/>
    <e v="#N/A"/>
    <e v="#N/A"/>
    <e v="#N/A"/>
    <x v="1"/>
  </r>
  <r>
    <x v="0"/>
    <x v="2"/>
    <n v="100"/>
    <x v="0"/>
    <x v="25"/>
    <n v="1"/>
    <n v="61.053871000000001"/>
    <n v="23.694057000000001"/>
    <n v="53.109113000000001"/>
    <n v="0.91567399999999999"/>
    <s v="7"/>
    <s v="scale_mpi_thin_job_13939.out "/>
    <s v="scale_mpi_thin_thin007_2023-06-26_00-34-36.csv "/>
    <s v="e1 25000 100 100000 1 59"/>
    <e v="#N/A"/>
    <e v="#N/A"/>
    <e v="#N/A"/>
    <e v="#N/A"/>
    <x v="1"/>
  </r>
  <r>
    <x v="0"/>
    <x v="2"/>
    <n v="100"/>
    <x v="0"/>
    <x v="26"/>
    <n v="1"/>
    <n v="72.070171999999999"/>
    <n v="33.821502000000002"/>
    <n v="53.604706"/>
    <n v="0.94043299999999996"/>
    <s v="7"/>
    <s v="scale_mpi_thin_job_13939.out "/>
    <s v="scale_mpi_thin_thin007_2023-06-26_00-34-36.csv "/>
    <s v="e1 25000 100 100000 1 58"/>
    <e v="#N/A"/>
    <e v="#N/A"/>
    <e v="#N/A"/>
    <e v="#N/A"/>
    <x v="1"/>
  </r>
  <r>
    <x v="0"/>
    <x v="2"/>
    <n v="100"/>
    <x v="0"/>
    <x v="27"/>
    <n v="1"/>
    <n v="71.487392999999997"/>
    <n v="32.702917999999997"/>
    <n v="51.075589000000001"/>
    <n v="0.91206399999999999"/>
    <s v="7"/>
    <s v="scale_mpi_thin_job_13939.out "/>
    <s v="scale_mpi_thin_thin007_2023-06-26_00-34-36.csv "/>
    <s v="e1 25000 100 100000 1 57"/>
    <e v="#N/A"/>
    <e v="#N/A"/>
    <e v="#N/A"/>
    <e v="#N/A"/>
    <x v="1"/>
  </r>
  <r>
    <x v="0"/>
    <x v="2"/>
    <n v="100"/>
    <x v="0"/>
    <x v="28"/>
    <n v="1"/>
    <n v="64.133140999999995"/>
    <n v="24.702017000000001"/>
    <n v="49.148968000000004"/>
    <n v="0.89361800000000002"/>
    <s v="7"/>
    <s v="scale_mpi_thin_job_13939.out "/>
    <s v="scale_mpi_thin_thin007_2023-06-26_00-34-36.csv "/>
    <s v="e1 25000 100 100000 1 56"/>
    <e v="#N/A"/>
    <e v="#N/A"/>
    <e v="#N/A"/>
    <e v="#N/A"/>
    <x v="1"/>
  </r>
  <r>
    <x v="0"/>
    <x v="2"/>
    <n v="100"/>
    <x v="0"/>
    <x v="29"/>
    <n v="1"/>
    <n v="62.680540999999998"/>
    <n v="22.885185"/>
    <n v="48.562851999999999"/>
    <n v="0.899312"/>
    <s v="7"/>
    <s v="scale_mpi_thin_job_13939.out "/>
    <s v="scale_mpi_thin_thin007_2023-06-26_00-34-36.csv "/>
    <s v="e1 25000 100 100000 1 55"/>
    <e v="#N/A"/>
    <e v="#N/A"/>
    <e v="#N/A"/>
    <e v="#N/A"/>
    <x v="1"/>
  </r>
  <r>
    <x v="0"/>
    <x v="2"/>
    <n v="100"/>
    <x v="0"/>
    <x v="30"/>
    <n v="1"/>
    <n v="53.805643000000003"/>
    <n v="13.464283"/>
    <n v="71.944106000000005"/>
    <n v="1.3574360000000001"/>
    <s v="7"/>
    <s v="scale_mpi_thin_job_13939.out "/>
    <s v="scale_mpi_thin_thin007_2023-06-26_00-34-36.csv "/>
    <s v="e1 25000 100 100000 1 54"/>
    <e v="#N/A"/>
    <e v="#N/A"/>
    <e v="#N/A"/>
    <e v="#N/A"/>
    <x v="1"/>
  </r>
  <r>
    <x v="0"/>
    <x v="2"/>
    <n v="100"/>
    <x v="0"/>
    <x v="31"/>
    <n v="1"/>
    <n v="76.076363999999998"/>
    <n v="34.868175000000001"/>
    <n v="70.113313000000005"/>
    <n v="1.348333"/>
    <s v="7"/>
    <s v="scale_mpi_thin_job_13939.out "/>
    <s v="scale_mpi_thin_thin007_2023-06-26_00-34-36.csv "/>
    <s v="e1 25000 100 100000 1 53"/>
    <e v="#N/A"/>
    <e v="#N/A"/>
    <e v="#N/A"/>
    <e v="#N/A"/>
    <x v="1"/>
  </r>
  <r>
    <x v="0"/>
    <x v="2"/>
    <n v="100"/>
    <x v="0"/>
    <x v="32"/>
    <n v="1"/>
    <n v="64.255236999999994"/>
    <n v="22.481147"/>
    <n v="42.529583000000002"/>
    <n v="0.83391300000000002"/>
    <s v="7"/>
    <s v="scale_mpi_thin_job_13939.out "/>
    <s v="scale_mpi_thin_thin007_2023-06-26_00-34-36.csv "/>
    <s v="e1 25000 100 100000 1 52"/>
    <e v="#N/A"/>
    <e v="#N/A"/>
    <e v="#N/A"/>
    <e v="#N/A"/>
    <x v="1"/>
  </r>
  <r>
    <x v="0"/>
    <x v="2"/>
    <n v="100"/>
    <x v="0"/>
    <x v="33"/>
    <n v="1"/>
    <n v="71.431966000000003"/>
    <n v="29.538789000000001"/>
    <n v="44.051594999999999"/>
    <n v="0.88103200000000004"/>
    <s v="7"/>
    <s v="scale_mpi_thin_job_13939.out "/>
    <s v="scale_mpi_thin_thin007_2023-06-26_00-34-36.csv "/>
    <s v="e1 25000 100 100000 1 51"/>
    <e v="#N/A"/>
    <e v="#N/A"/>
    <e v="#N/A"/>
    <e v="#N/A"/>
    <x v="1"/>
  </r>
  <r>
    <x v="0"/>
    <x v="2"/>
    <n v="100"/>
    <x v="0"/>
    <x v="34"/>
    <n v="1"/>
    <n v="65.449637999999993"/>
    <n v="22.400843999999999"/>
    <n v="48.755704000000001"/>
    <n v="0.99501399999999995"/>
    <s v="7"/>
    <s v="scale_mpi_thin_job_13939.out "/>
    <s v="scale_mpi_thin_thin007_2023-06-26_00-34-36.csv "/>
    <s v="e1 25000 100 100000 1 50"/>
    <e v="#N/A"/>
    <e v="#N/A"/>
    <e v="#N/A"/>
    <e v="#N/A"/>
    <x v="1"/>
  </r>
  <r>
    <x v="0"/>
    <x v="2"/>
    <n v="100"/>
    <x v="0"/>
    <x v="35"/>
    <n v="1"/>
    <n v="76.324989000000002"/>
    <n v="32.414752"/>
    <n v="50.618631000000001"/>
    <n v="1.0545549999999999"/>
    <s v="7"/>
    <s v="scale_mpi_thin_job_13939.out "/>
    <s v="scale_mpi_thin_thin007_2023-06-26_00-34-36.csv "/>
    <s v="e1 25000 100 100000 1 49"/>
    <e v="#N/A"/>
    <e v="#N/A"/>
    <e v="#N/A"/>
    <e v="#N/A"/>
    <x v="1"/>
  </r>
  <r>
    <x v="0"/>
    <x v="2"/>
    <n v="100"/>
    <x v="0"/>
    <x v="36"/>
    <n v="1"/>
    <n v="73.944942999999995"/>
    <n v="29.842939000000001"/>
    <n v="52.201115000000001"/>
    <n v="1.110662"/>
    <s v="7"/>
    <s v="scale_mpi_thin_job_13939.out "/>
    <s v="scale_mpi_thin_thin007_2023-06-26_00-34-36.csv "/>
    <s v="e1 25000 100 100000 1 48"/>
    <e v="#N/A"/>
    <e v="#N/A"/>
    <e v="#N/A"/>
    <e v="#N/A"/>
    <x v="1"/>
  </r>
  <r>
    <x v="0"/>
    <x v="2"/>
    <n v="100"/>
    <x v="0"/>
    <x v="37"/>
    <n v="1"/>
    <n v="75.260210999999998"/>
    <n v="29.675393"/>
    <n v="48.323605999999998"/>
    <n v="1.050513"/>
    <s v="7"/>
    <s v="scale_mpi_thin_job_13939.out "/>
    <s v="scale_mpi_thin_thin007_2023-06-26_00-34-36.csv "/>
    <s v="e1 25000 100 100000 1 47"/>
    <e v="#N/A"/>
    <e v="#N/A"/>
    <e v="#N/A"/>
    <e v="#N/A"/>
    <x v="1"/>
  </r>
  <r>
    <x v="0"/>
    <x v="2"/>
    <n v="100"/>
    <x v="0"/>
    <x v="38"/>
    <n v="1"/>
    <n v="60.227347000000002"/>
    <n v="13.709762"/>
    <n v="39.797365999999997"/>
    <n v="0.88438600000000001"/>
    <s v="7"/>
    <s v="scale_mpi_thin_job_13939.out "/>
    <s v="scale_mpi_thin_thin007_2023-06-26_00-34-36.csv "/>
    <s v="e1 25000 100 100000 1 46"/>
    <e v="#N/A"/>
    <e v="#N/A"/>
    <e v="#N/A"/>
    <e v="#N/A"/>
    <x v="1"/>
  </r>
  <r>
    <x v="0"/>
    <x v="2"/>
    <n v="100"/>
    <x v="0"/>
    <x v="39"/>
    <n v="1"/>
    <n v="73.201706000000001"/>
    <n v="25.515651999999999"/>
    <n v="44.402971999999998"/>
    <n v="1.009158"/>
    <s v="7"/>
    <s v="scale_mpi_thin_job_13939.out "/>
    <s v="scale_mpi_thin_thin007_2023-06-26_00-34-36.csv "/>
    <s v="e1 25000 100 100000 1 45"/>
    <e v="#N/A"/>
    <e v="#N/A"/>
    <e v="#N/A"/>
    <e v="#N/A"/>
    <x v="1"/>
  </r>
  <r>
    <x v="0"/>
    <x v="2"/>
    <n v="100"/>
    <x v="0"/>
    <x v="40"/>
    <n v="1"/>
    <n v="73.373644999999996"/>
    <n v="25.077408999999999"/>
    <n v="37.313315000000003"/>
    <n v="0.86775199999999997"/>
    <s v="7"/>
    <s v="scale_mpi_thin_job_13939.out "/>
    <s v="scale_mpi_thin_thin007_2023-06-26_00-34-36.csv "/>
    <s v="e1 25000 100 100000 1 44"/>
    <e v="#N/A"/>
    <e v="#N/A"/>
    <e v="#N/A"/>
    <e v="#N/A"/>
    <x v="1"/>
  </r>
  <r>
    <x v="0"/>
    <x v="2"/>
    <n v="100"/>
    <x v="0"/>
    <x v="41"/>
    <n v="1"/>
    <n v="61.091858000000002"/>
    <n v="11.634798999999999"/>
    <n v="41.068725999999998"/>
    <n v="0.977827"/>
    <s v="7"/>
    <s v="scale_mpi_thin_job_13939.out "/>
    <s v="scale_mpi_thin_thin007_2023-06-26_00-34-36.csv "/>
    <s v="e1 25000 100 100000 1 43"/>
    <e v="#N/A"/>
    <e v="#N/A"/>
    <e v="#N/A"/>
    <e v="#N/A"/>
    <x v="1"/>
  </r>
  <r>
    <x v="0"/>
    <x v="2"/>
    <n v="100"/>
    <x v="0"/>
    <x v="42"/>
    <n v="1"/>
    <n v="61.929518999999999"/>
    <n v="10.925896"/>
    <n v="37.393780999999997"/>
    <n v="0.91204300000000005"/>
    <s v="7"/>
    <s v="scale_mpi_thin_job_13939.out "/>
    <s v="scale_mpi_thin_thin007_2023-06-26_00-34-36.csv "/>
    <s v="e1 25000 100 100000 1 42"/>
    <e v="#N/A"/>
    <e v="#N/A"/>
    <e v="#N/A"/>
    <e v="#N/A"/>
    <x v="1"/>
  </r>
  <r>
    <x v="0"/>
    <x v="2"/>
    <n v="100"/>
    <x v="0"/>
    <x v="43"/>
    <n v="1"/>
    <n v="61.024681999999999"/>
    <n v="9.1573829999999994"/>
    <n v="35.951751000000002"/>
    <n v="0.89879399999999998"/>
    <s v="7"/>
    <s v="scale_mpi_thin_job_13939.out "/>
    <s v="scale_mpi_thin_thin007_2023-06-26_00-34-36.csv "/>
    <s v="e1 25000 100 100000 1 41"/>
    <e v="#N/A"/>
    <e v="#N/A"/>
    <e v="#N/A"/>
    <e v="#N/A"/>
    <x v="1"/>
  </r>
  <r>
    <x v="0"/>
    <x v="2"/>
    <n v="100"/>
    <x v="0"/>
    <x v="44"/>
    <n v="1"/>
    <n v="61.814266000000003"/>
    <n v="8.3686050000000005"/>
    <n v="38.545949"/>
    <n v="0.98835799999999996"/>
    <s v="7"/>
    <s v="scale_mpi_thin_job_13939.out "/>
    <s v="scale_mpi_thin_thin007_2023-06-26_00-34-36.csv "/>
    <s v="e1 25000 100 100000 1 40"/>
    <e v="#N/A"/>
    <e v="#N/A"/>
    <e v="#N/A"/>
    <e v="#N/A"/>
    <x v="1"/>
  </r>
  <r>
    <x v="0"/>
    <x v="2"/>
    <n v="100"/>
    <x v="0"/>
    <x v="45"/>
    <n v="1"/>
    <n v="79.484663999999995"/>
    <n v="24.652778000000001"/>
    <n v="35.573321"/>
    <n v="0.93613999999999997"/>
    <s v="7"/>
    <s v="scale_mpi_thin_job_13939.out "/>
    <s v="scale_mpi_thin_thin007_2023-06-26_00-34-36.csv "/>
    <s v="e1 25000 100 100000 1 39"/>
    <e v="#N/A"/>
    <e v="#N/A"/>
    <e v="#N/A"/>
    <e v="#N/A"/>
    <x v="1"/>
  </r>
  <r>
    <x v="0"/>
    <x v="2"/>
    <n v="100"/>
    <x v="0"/>
    <x v="46"/>
    <n v="1"/>
    <n v="75.551826000000005"/>
    <n v="19.212543"/>
    <n v="33.595599"/>
    <n v="0.90798900000000005"/>
    <s v="7"/>
    <s v="scale_mpi_thin_job_13939.out "/>
    <s v="scale_mpi_thin_thin007_2023-06-26_00-34-36.csv "/>
    <s v="e1 25000 100 100000 1 38"/>
    <e v="#N/A"/>
    <e v="#N/A"/>
    <e v="#N/A"/>
    <e v="#N/A"/>
    <x v="1"/>
  </r>
  <r>
    <x v="0"/>
    <x v="2"/>
    <n v="100"/>
    <x v="0"/>
    <x v="47"/>
    <n v="1"/>
    <n v="79.368196999999995"/>
    <n v="21.499302"/>
    <n v="29.577629999999999"/>
    <n v="0.82160100000000003"/>
    <s v="7"/>
    <s v="scale_mpi_thin_job_13939.out "/>
    <s v="scale_mpi_thin_thin007_2023-06-26_00-34-36.csv "/>
    <s v="e1 25000 100 100000 1 37"/>
    <e v="#N/A"/>
    <e v="#N/A"/>
    <e v="#N/A"/>
    <e v="#N/A"/>
    <x v="1"/>
  </r>
  <r>
    <x v="0"/>
    <x v="1"/>
    <n v="100"/>
    <x v="0"/>
    <x v="12"/>
    <n v="1"/>
    <n v="76.112531000000004"/>
    <n v="30.293067000000001"/>
    <n v="83.403036"/>
    <n v="1.1746909999999999"/>
    <s v="7"/>
    <s v="scale_mpi_thin_job_14028.out "/>
    <s v="scale_mpi_thin_thin007_2023-06-26_02-35-04.csv "/>
    <s v="e1 30000 100 100000 1 72"/>
    <e v="#N/A"/>
    <e v="#N/A"/>
    <e v="#N/A"/>
    <e v="#N/A"/>
    <x v="1"/>
  </r>
  <r>
    <x v="0"/>
    <x v="1"/>
    <n v="100"/>
    <x v="0"/>
    <x v="15"/>
    <n v="1"/>
    <n v="82.155550000000005"/>
    <n v="36.40269"/>
    <n v="76.604388"/>
    <n v="1.1265350000000001"/>
    <s v="7"/>
    <s v="scale_mpi_thin_job_14028.out "/>
    <s v="scale_mpi_thin_thin007_2023-06-26_02-35-04.csv "/>
    <s v="e1 30000 100 100000 1 69"/>
    <e v="#N/A"/>
    <e v="#N/A"/>
    <e v="#N/A"/>
    <e v="#N/A"/>
    <x v="1"/>
  </r>
  <r>
    <x v="0"/>
    <x v="1"/>
    <n v="100"/>
    <x v="0"/>
    <x v="18"/>
    <n v="1"/>
    <n v="77.379805000000005"/>
    <n v="29.856745"/>
    <n v="76.950839000000002"/>
    <n v="1.183859"/>
    <s v="7"/>
    <s v="scale_mpi_thin_job_14028.out "/>
    <s v="scale_mpi_thin_thin007_2023-06-26_02-35-04.csv "/>
    <s v="e1 30000 100 100000 1 66"/>
    <e v="#N/A"/>
    <e v="#N/A"/>
    <e v="#N/A"/>
    <e v="#N/A"/>
    <x v="1"/>
  </r>
  <r>
    <x v="0"/>
    <x v="1"/>
    <n v="100"/>
    <x v="0"/>
    <x v="21"/>
    <n v="1"/>
    <n v="84.643181999999996"/>
    <n v="34.91498"/>
    <n v="60.855283"/>
    <n v="0.98153699999999999"/>
    <s v="7"/>
    <s v="scale_mpi_thin_job_14028.out "/>
    <s v="scale_mpi_thin_thin007_2023-06-26_02-35-04.csv "/>
    <s v="e1 30000 100 100000 1 63"/>
    <e v="#N/A"/>
    <e v="#N/A"/>
    <e v="#N/A"/>
    <e v="#N/A"/>
    <x v="1"/>
  </r>
  <r>
    <x v="0"/>
    <x v="1"/>
    <n v="100"/>
    <x v="0"/>
    <x v="24"/>
    <n v="1"/>
    <n v="87.423094000000006"/>
    <n v="35.101100000000002"/>
    <n v="62.473236999999997"/>
    <n v="1.0588679999999999"/>
    <s v="7"/>
    <s v="scale_mpi_thin_job_14028.out "/>
    <s v="scale_mpi_thin_thin007_2023-06-26_02-35-04.csv "/>
    <s v="e1 30000 100 100000 1 60"/>
    <e v="#N/A"/>
    <e v="#N/A"/>
    <e v="#N/A"/>
    <e v="#N/A"/>
    <x v="1"/>
  </r>
  <r>
    <x v="0"/>
    <x v="1"/>
    <n v="100"/>
    <x v="0"/>
    <x v="27"/>
    <n v="1"/>
    <n v="81.712028000000004"/>
    <n v="26.419063000000001"/>
    <n v="66.624397999999999"/>
    <n v="1.189721"/>
    <s v="7"/>
    <s v="scale_mpi_thin_job_14028.out "/>
    <s v="scale_mpi_thin_thin007_2023-06-26_02-35-04.csv "/>
    <s v="e1 30000 100 100000 1 57"/>
    <e v="#N/A"/>
    <e v="#N/A"/>
    <e v="#N/A"/>
    <e v="#N/A"/>
    <x v="1"/>
  </r>
  <r>
    <x v="0"/>
    <x v="1"/>
    <n v="100"/>
    <x v="0"/>
    <x v="30"/>
    <n v="1"/>
    <n v="93.942659000000006"/>
    <n v="35.681614000000003"/>
    <n v="74.524929999999998"/>
    <n v="1.406131"/>
    <s v="7"/>
    <s v="scale_mpi_thin_job_14028.out "/>
    <s v="scale_mpi_thin_thin007_2023-06-26_02-35-04.csv "/>
    <s v="e1 30000 100 100000 1 54"/>
    <e v="#N/A"/>
    <e v="#N/A"/>
    <e v="#N/A"/>
    <e v="#N/A"/>
    <x v="1"/>
  </r>
  <r>
    <x v="0"/>
    <x v="1"/>
    <n v="100"/>
    <x v="0"/>
    <x v="33"/>
    <n v="1"/>
    <n v="94.060822000000002"/>
    <n v="33.367565999999997"/>
    <n v="63.735042"/>
    <n v="1.2747010000000001"/>
    <s v="7"/>
    <s v="scale_mpi_thin_job_14028.out "/>
    <s v="scale_mpi_thin_thin007_2023-06-26_02-35-04.csv "/>
    <s v="e1 30000 100 100000 1 51"/>
    <e v="#N/A"/>
    <e v="#N/A"/>
    <e v="#N/A"/>
    <e v="#N/A"/>
    <x v="1"/>
  </r>
  <r>
    <x v="0"/>
    <x v="1"/>
    <n v="100"/>
    <x v="0"/>
    <x v="36"/>
    <n v="1"/>
    <n v="98.484161"/>
    <n v="34.198554999999999"/>
    <n v="73.657368000000005"/>
    <n v="1.567178"/>
    <s v="7"/>
    <s v="scale_mpi_thin_job_14028.out "/>
    <s v="scale_mpi_thin_thin007_2023-06-26_02-35-04.csv "/>
    <s v="e1 30000 100 100000 1 48"/>
    <e v="#N/A"/>
    <e v="#N/A"/>
    <e v="#N/A"/>
    <e v="#N/A"/>
    <x v="1"/>
  </r>
  <r>
    <x v="0"/>
    <x v="1"/>
    <n v="100"/>
    <x v="0"/>
    <x v="39"/>
    <n v="1"/>
    <n v="99.394024999999999"/>
    <n v="30.863712"/>
    <n v="71.828012000000001"/>
    <n v="1.632455"/>
    <s v="7"/>
    <s v="scale_mpi_thin_job_14028.out "/>
    <s v="scale_mpi_thin_thin007_2023-06-26_02-35-04.csv "/>
    <s v="e1 30000 100 100000 1 45"/>
    <e v="#N/A"/>
    <e v="#N/A"/>
    <e v="#N/A"/>
    <e v="#N/A"/>
    <x v="1"/>
  </r>
  <r>
    <x v="0"/>
    <x v="1"/>
    <n v="100"/>
    <x v="0"/>
    <x v="42"/>
    <n v="1"/>
    <n v="101.47904200000001"/>
    <n v="28.936938000000001"/>
    <n v="43.217458999999998"/>
    <n v="1.054084"/>
    <s v="7"/>
    <s v="scale_mpi_thin_job_14028.out "/>
    <s v="scale_mpi_thin_thin007_2023-06-26_02-35-04.csv "/>
    <s v="e1 30000 100 100000 1 42"/>
    <e v="#N/A"/>
    <e v="#N/A"/>
    <e v="#N/A"/>
    <e v="#N/A"/>
    <x v="1"/>
  </r>
  <r>
    <x v="0"/>
    <x v="1"/>
    <n v="100"/>
    <x v="0"/>
    <x v="45"/>
    <n v="1"/>
    <n v="101.96588800000001"/>
    <n v="23.155729000000001"/>
    <n v="51.002885999999997"/>
    <n v="1.3421810000000001"/>
    <s v="7"/>
    <s v="scale_mpi_thin_job_14028.out "/>
    <s v="scale_mpi_thin_thin007_2023-06-26_02-35-04.csv "/>
    <s v="e1 30000 100 100000 1 39"/>
    <e v="#N/A"/>
    <e v="#N/A"/>
    <e v="#N/A"/>
    <e v="#N/A"/>
    <x v="1"/>
  </r>
  <r>
    <x v="0"/>
    <x v="1"/>
    <n v="100"/>
    <x v="0"/>
    <x v="48"/>
    <n v="1"/>
    <n v="104.66074999999999"/>
    <n v="20.090050000000002"/>
    <n v="45.010728999999998"/>
    <n v="1.2860210000000001"/>
    <s v="7"/>
    <s v="scale_mpi_thin_job_14028.out "/>
    <s v="scale_mpi_thin_thin007_2023-06-26_02-35-04.csv "/>
    <s v="e1 30000 100 100000 1 36"/>
    <e v="#N/A"/>
    <e v="#N/A"/>
    <e v="#N/A"/>
    <e v="#N/A"/>
    <x v="1"/>
  </r>
  <r>
    <x v="0"/>
    <x v="1"/>
    <n v="100"/>
    <x v="0"/>
    <x v="51"/>
    <n v="1"/>
    <n v="103.73323499999999"/>
    <n v="11.678127999999999"/>
    <n v="39.567362000000003"/>
    <n v="1.23648"/>
    <s v="7"/>
    <s v="scale_mpi_thin_job_14028.out "/>
    <s v="scale_mpi_thin_thin007_2023-06-26_02-35-04.csv "/>
    <s v="e1 30000 100 100000 1 33"/>
    <e v="#N/A"/>
    <e v="#N/A"/>
    <e v="#N/A"/>
    <e v="#N/A"/>
    <x v="1"/>
  </r>
  <r>
    <x v="0"/>
    <x v="1"/>
    <n v="100"/>
    <x v="0"/>
    <x v="54"/>
    <n v="1"/>
    <n v="111.25823699999999"/>
    <n v="8.9876439999999995"/>
    <n v="37.458125000000003"/>
    <n v="1.2916589999999999"/>
    <s v="7"/>
    <s v="scale_mpi_thin_job_14028.out "/>
    <s v="scale_mpi_thin_thin007_2023-06-26_02-35-04.csv "/>
    <s v="e1 30000 100 100000 1 30"/>
    <e v="#N/A"/>
    <e v="#N/A"/>
    <e v="#N/A"/>
    <e v="#N/A"/>
    <x v="1"/>
  </r>
  <r>
    <x v="0"/>
    <x v="1"/>
    <n v="100"/>
    <x v="0"/>
    <x v="57"/>
    <n v="1"/>
    <n v="121.45474"/>
    <n v="9.1418280000000003"/>
    <n v="42.329538999999997"/>
    <n v="1.6280589999999999"/>
    <s v="7"/>
    <s v="scale_mpi_thin_job_14028.out "/>
    <s v="scale_mpi_thin_thin007_2023-06-26_02-35-04.csv "/>
    <s v="e1 30000 100 100000 1 27"/>
    <e v="#N/A"/>
    <e v="#N/A"/>
    <e v="#N/A"/>
    <e v="#N/A"/>
    <x v="1"/>
  </r>
  <r>
    <x v="0"/>
    <x v="1"/>
    <n v="100"/>
    <x v="0"/>
    <x v="60"/>
    <n v="1"/>
    <n v="129.12019100000001"/>
    <n v="2.4467979999999998"/>
    <n v="30.196545"/>
    <n v="1.3128930000000001"/>
    <s v="7"/>
    <s v="scale_mpi_thin_job_14028.out "/>
    <s v="scale_mpi_thin_thin007_2023-06-26_02-35-04.csv "/>
    <s v="e1 30000 100 100000 1 24"/>
    <e v="#N/A"/>
    <e v="#N/A"/>
    <e v="#N/A"/>
    <e v="#N/A"/>
    <x v="1"/>
  </r>
  <r>
    <x v="0"/>
    <x v="1"/>
    <n v="100"/>
    <x v="0"/>
    <x v="63"/>
    <n v="1"/>
    <n v="145.856943"/>
    <n v="2.270975"/>
    <n v="23.246714000000001"/>
    <n v="1.162336"/>
    <s v="7"/>
    <s v="scale_mpi_thin_job_14028.out "/>
    <s v="scale_mpi_thin_thin007_2023-06-26_02-35-04.csv "/>
    <s v="e1 30000 100 100000 1 21"/>
    <e v="#N/A"/>
    <e v="#N/A"/>
    <e v="#N/A"/>
    <e v="#N/A"/>
    <x v="1"/>
  </r>
  <r>
    <x v="0"/>
    <x v="1"/>
    <n v="100"/>
    <x v="0"/>
    <x v="66"/>
    <n v="1"/>
    <n v="169.62445399999999"/>
    <n v="2.5549810000000002"/>
    <n v="24.865162000000002"/>
    <n v="1.4626570000000001"/>
    <s v="7"/>
    <s v="scale_mpi_thin_job_14028.out "/>
    <s v="scale_mpi_thin_thin007_2023-06-26_02-35-04.csv "/>
    <s v="e1 30000 100 100000 1 18"/>
    <e v="#N/A"/>
    <e v="#N/A"/>
    <e v="#N/A"/>
    <e v="#N/A"/>
    <x v="1"/>
  </r>
  <r>
    <x v="0"/>
    <x v="1"/>
    <n v="100"/>
    <x v="0"/>
    <x v="69"/>
    <n v="1"/>
    <n v="202.34186099999999"/>
    <n v="2.4072300000000002"/>
    <n v="17.926176000000002"/>
    <n v="1.2804409999999999"/>
    <s v="7"/>
    <s v="scale_mpi_thin_job_14028.out "/>
    <s v="scale_mpi_thin_thin007_2023-06-26_02-35-04.csv "/>
    <s v="e1 30000 100 100000 1 15"/>
    <e v="#N/A"/>
    <e v="#N/A"/>
    <e v="#N/A"/>
    <e v="#N/A"/>
    <x v="1"/>
  </r>
  <r>
    <x v="0"/>
    <x v="1"/>
    <n v="100"/>
    <x v="0"/>
    <x v="12"/>
    <n v="1"/>
    <n v="72.135981999999998"/>
    <n v="27.072372999999999"/>
    <n v="85.172458000000006"/>
    <n v="1.1996119999999999"/>
    <s v="7"/>
    <s v="scale_mpi_thin_job_14028.out "/>
    <s v="scale_mpi_thin_thin007_2023-06-26_02-35-04.csv "/>
    <s v="e1 30000 100 100000 1 72"/>
    <e v="#N/A"/>
    <e v="#N/A"/>
    <e v="#N/A"/>
    <e v="#N/A"/>
    <x v="1"/>
  </r>
  <r>
    <x v="0"/>
    <x v="1"/>
    <n v="100"/>
    <x v="0"/>
    <x v="15"/>
    <n v="1"/>
    <n v="65.588025999999999"/>
    <n v="19.519608000000002"/>
    <n v="95.345933000000002"/>
    <n v="1.4021459999999999"/>
    <s v="7"/>
    <s v="scale_mpi_thin_job_14028.out "/>
    <s v="scale_mpi_thin_thin007_2023-06-26_02-35-04.csv "/>
    <s v="e1 30000 100 100000 1 69"/>
    <e v="#N/A"/>
    <e v="#N/A"/>
    <e v="#N/A"/>
    <e v="#N/A"/>
    <x v="1"/>
  </r>
  <r>
    <x v="0"/>
    <x v="1"/>
    <n v="100"/>
    <x v="0"/>
    <x v="18"/>
    <n v="1"/>
    <n v="78.068011999999996"/>
    <n v="30.043046"/>
    <n v="107.396158"/>
    <n v="1.6522490000000001"/>
    <s v="7"/>
    <s v="scale_mpi_thin_job_14028.out "/>
    <s v="scale_mpi_thin_thin007_2023-06-26_02-35-04.csv "/>
    <s v="e1 30000 100 100000 1 66"/>
    <e v="#N/A"/>
    <e v="#N/A"/>
    <e v="#N/A"/>
    <e v="#N/A"/>
    <x v="1"/>
  </r>
  <r>
    <x v="0"/>
    <x v="1"/>
    <n v="100"/>
    <x v="0"/>
    <x v="21"/>
    <n v="1"/>
    <n v="87.428580999999994"/>
    <n v="36.754691000000001"/>
    <n v="104.60166700000001"/>
    <n v="1.6871240000000001"/>
    <s v="7"/>
    <s v="scale_mpi_thin_job_14028.out "/>
    <s v="scale_mpi_thin_thin007_2023-06-26_02-35-04.csv "/>
    <s v="e1 30000 100 100000 1 63"/>
    <e v="#N/A"/>
    <e v="#N/A"/>
    <e v="#N/A"/>
    <e v="#N/A"/>
    <x v="1"/>
  </r>
  <r>
    <x v="0"/>
    <x v="1"/>
    <n v="100"/>
    <x v="0"/>
    <x v="24"/>
    <n v="1"/>
    <n v="85.628718000000006"/>
    <n v="35.036786999999997"/>
    <n v="62.543478"/>
    <n v="1.0600590000000001"/>
    <s v="7"/>
    <s v="scale_mpi_thin_job_14028.out "/>
    <s v="scale_mpi_thin_thin007_2023-06-26_02-35-04.csv "/>
    <s v="e1 30000 100 100000 1 60"/>
    <e v="#N/A"/>
    <e v="#N/A"/>
    <e v="#N/A"/>
    <e v="#N/A"/>
    <x v="1"/>
  </r>
  <r>
    <x v="0"/>
    <x v="1"/>
    <n v="100"/>
    <x v="0"/>
    <x v="27"/>
    <n v="1"/>
    <n v="89.377667000000002"/>
    <n v="35.383628000000002"/>
    <n v="66.535207999999997"/>
    <n v="1.188129"/>
    <s v="7"/>
    <s v="scale_mpi_thin_job_14028.out "/>
    <s v="scale_mpi_thin_thin007_2023-06-26_02-35-04.csv "/>
    <s v="e1 30000 100 100000 1 57"/>
    <e v="#N/A"/>
    <e v="#N/A"/>
    <e v="#N/A"/>
    <e v="#N/A"/>
    <x v="1"/>
  </r>
  <r>
    <x v="0"/>
    <x v="1"/>
    <n v="100"/>
    <x v="0"/>
    <x v="30"/>
    <n v="1"/>
    <n v="92.948633999999998"/>
    <n v="36.183295000000001"/>
    <n v="89.103746999999998"/>
    <n v="1.681203"/>
    <s v="7"/>
    <s v="scale_mpi_thin_job_14028.out "/>
    <s v="scale_mpi_thin_thin007_2023-06-26_02-35-04.csv "/>
    <s v="e1 30000 100 100000 1 54"/>
    <e v="#N/A"/>
    <e v="#N/A"/>
    <e v="#N/A"/>
    <e v="#N/A"/>
    <x v="1"/>
  </r>
  <r>
    <x v="0"/>
    <x v="1"/>
    <n v="100"/>
    <x v="0"/>
    <x v="33"/>
    <n v="1"/>
    <n v="94.974041"/>
    <n v="34.412722000000002"/>
    <n v="59.841434999999997"/>
    <n v="1.1968289999999999"/>
    <s v="7"/>
    <s v="scale_mpi_thin_job_14028.out "/>
    <s v="scale_mpi_thin_thin007_2023-06-26_02-35-04.csv "/>
    <s v="e1 30000 100 100000 1 51"/>
    <e v="#N/A"/>
    <e v="#N/A"/>
    <e v="#N/A"/>
    <e v="#N/A"/>
    <x v="1"/>
  </r>
  <r>
    <x v="0"/>
    <x v="1"/>
    <n v="100"/>
    <x v="0"/>
    <x v="36"/>
    <n v="1"/>
    <n v="97.493898999999999"/>
    <n v="33.356166999999999"/>
    <n v="51.574399"/>
    <n v="1.0973280000000001"/>
    <s v="7"/>
    <s v="scale_mpi_thin_job_14028.out "/>
    <s v="scale_mpi_thin_thin007_2023-06-26_02-35-04.csv "/>
    <s v="e1 30000 100 100000 1 48"/>
    <e v="#N/A"/>
    <e v="#N/A"/>
    <e v="#N/A"/>
    <e v="#N/A"/>
    <x v="1"/>
  </r>
  <r>
    <x v="0"/>
    <x v="1"/>
    <n v="100"/>
    <x v="0"/>
    <x v="39"/>
    <n v="1"/>
    <n v="102.229784"/>
    <n v="33.901097"/>
    <n v="51.191324999999999"/>
    <n v="1.1634389999999999"/>
    <s v="7"/>
    <s v="scale_mpi_thin_job_14028.out "/>
    <s v="scale_mpi_thin_thin007_2023-06-26_02-35-04.csv "/>
    <s v="e1 30000 100 100000 1 45"/>
    <e v="#N/A"/>
    <e v="#N/A"/>
    <e v="#N/A"/>
    <e v="#N/A"/>
    <x v="1"/>
  </r>
  <r>
    <x v="0"/>
    <x v="1"/>
    <n v="100"/>
    <x v="0"/>
    <x v="42"/>
    <n v="1"/>
    <n v="107.10069300000001"/>
    <n v="33.758792999999997"/>
    <n v="54.061534999999999"/>
    <n v="1.3185739999999999"/>
    <s v="7"/>
    <s v="scale_mpi_thin_job_14028.out "/>
    <s v="scale_mpi_thin_thin007_2023-06-26_02-35-04.csv "/>
    <s v="e1 30000 100 100000 1 42"/>
    <e v="#N/A"/>
    <e v="#N/A"/>
    <e v="#N/A"/>
    <e v="#N/A"/>
    <x v="1"/>
  </r>
  <r>
    <x v="0"/>
    <x v="1"/>
    <n v="100"/>
    <x v="0"/>
    <x v="45"/>
    <n v="1"/>
    <n v="110.855474"/>
    <n v="32.822457"/>
    <n v="44.427357999999998"/>
    <n v="1.169141"/>
    <s v="7"/>
    <s v="scale_mpi_thin_job_14028.out "/>
    <s v="scale_mpi_thin_thin007_2023-06-26_02-35-04.csv "/>
    <s v="e1 30000 100 100000 1 39"/>
    <e v="#N/A"/>
    <e v="#N/A"/>
    <e v="#N/A"/>
    <e v="#N/A"/>
    <x v="1"/>
  </r>
  <r>
    <x v="0"/>
    <x v="1"/>
    <n v="100"/>
    <x v="0"/>
    <x v="48"/>
    <n v="1"/>
    <n v="114.414635"/>
    <n v="29.836030999999998"/>
    <n v="40.335818000000003"/>
    <n v="1.152452"/>
    <s v="7"/>
    <s v="scale_mpi_thin_job_14028.out "/>
    <s v="scale_mpi_thin_thin007_2023-06-26_02-35-04.csv "/>
    <s v="e1 30000 100 100000 1 36"/>
    <e v="#N/A"/>
    <e v="#N/A"/>
    <e v="#N/A"/>
    <e v="#N/A"/>
    <x v="1"/>
  </r>
  <r>
    <x v="0"/>
    <x v="1"/>
    <n v="100"/>
    <x v="0"/>
    <x v="51"/>
    <n v="1"/>
    <n v="110.449775"/>
    <n v="18.267745999999999"/>
    <n v="36.228642000000001"/>
    <n v="1.132145"/>
    <s v="7"/>
    <s v="scale_mpi_thin_job_14028.out "/>
    <s v="scale_mpi_thin_thin007_2023-06-26_02-35-04.csv "/>
    <s v="e1 30000 100 100000 1 33"/>
    <e v="#N/A"/>
    <e v="#N/A"/>
    <e v="#N/A"/>
    <e v="#N/A"/>
    <x v="1"/>
  </r>
  <r>
    <x v="0"/>
    <x v="1"/>
    <n v="100"/>
    <x v="0"/>
    <x v="54"/>
    <n v="1"/>
    <n v="121.055218"/>
    <n v="18.912834"/>
    <n v="30.705535000000001"/>
    <n v="1.0588120000000001"/>
    <s v="7"/>
    <s v="scale_mpi_thin_job_14028.out "/>
    <s v="scale_mpi_thin_thin007_2023-06-26_02-35-04.csv "/>
    <s v="e1 30000 100 100000 1 30"/>
    <e v="#N/A"/>
    <e v="#N/A"/>
    <e v="#N/A"/>
    <e v="#N/A"/>
    <x v="1"/>
  </r>
  <r>
    <x v="0"/>
    <x v="1"/>
    <n v="100"/>
    <x v="0"/>
    <x v="57"/>
    <n v="1"/>
    <n v="119.693708"/>
    <n v="7.5366749999999998"/>
    <n v="29.176234000000001"/>
    <n v="1.122163"/>
    <s v="7"/>
    <s v="scale_mpi_thin_job_14028.out "/>
    <s v="scale_mpi_thin_thin007_2023-06-26_02-35-04.csv "/>
    <s v="e1 30000 100 100000 1 27"/>
    <e v="#N/A"/>
    <e v="#N/A"/>
    <e v="#N/A"/>
    <e v="#N/A"/>
    <x v="1"/>
  </r>
  <r>
    <x v="0"/>
    <x v="1"/>
    <n v="100"/>
    <x v="0"/>
    <x v="60"/>
    <n v="1"/>
    <n v="128.36692500000001"/>
    <n v="2.3000219999999998"/>
    <n v="27.179268"/>
    <n v="1.1817070000000001"/>
    <s v="7"/>
    <s v="scale_mpi_thin_job_14028.out "/>
    <s v="scale_mpi_thin_thin007_2023-06-26_02-35-04.csv "/>
    <s v="e1 30000 100 100000 1 24"/>
    <e v="#N/A"/>
    <e v="#N/A"/>
    <e v="#N/A"/>
    <e v="#N/A"/>
    <x v="1"/>
  </r>
  <r>
    <x v="0"/>
    <x v="1"/>
    <n v="100"/>
    <x v="0"/>
    <x v="63"/>
    <n v="1"/>
    <n v="145.81962200000001"/>
    <n v="2.3582649999999998"/>
    <n v="25.01267"/>
    <n v="1.2506330000000001"/>
    <s v="7"/>
    <s v="scale_mpi_thin_job_14028.out "/>
    <s v="scale_mpi_thin_thin007_2023-06-26_02-35-04.csv "/>
    <s v="e1 30000 100 100000 1 21"/>
    <e v="#N/A"/>
    <e v="#N/A"/>
    <e v="#N/A"/>
    <e v="#N/A"/>
    <x v="1"/>
  </r>
  <r>
    <x v="0"/>
    <x v="1"/>
    <n v="100"/>
    <x v="0"/>
    <x v="66"/>
    <n v="1"/>
    <n v="170.31994299999999"/>
    <n v="3.1794319999999998"/>
    <n v="35.468969999999999"/>
    <n v="2.0864099999999999"/>
    <s v="7"/>
    <s v="scale_mpi_thin_job_14028.out "/>
    <s v="scale_mpi_thin_thin007_2023-06-26_02-35-04.csv "/>
    <s v="e1 30000 100 100000 1 18"/>
    <e v="#N/A"/>
    <e v="#N/A"/>
    <e v="#N/A"/>
    <e v="#N/A"/>
    <x v="1"/>
  </r>
  <r>
    <x v="0"/>
    <x v="1"/>
    <n v="100"/>
    <x v="0"/>
    <x v="69"/>
    <n v="1"/>
    <n v="202.27152100000001"/>
    <n v="2.2816230000000002"/>
    <n v="16.634004999999998"/>
    <n v="1.1881429999999999"/>
    <s v="7"/>
    <s v="scale_mpi_thin_job_14028.out "/>
    <s v="scale_mpi_thin_thin007_2023-06-26_02-35-04.csv "/>
    <s v="e1 30000 100 100000 1 15"/>
    <e v="#N/A"/>
    <e v="#N/A"/>
    <e v="#N/A"/>
    <e v="#N/A"/>
    <x v="1"/>
  </r>
  <r>
    <x v="0"/>
    <x v="1"/>
    <n v="100"/>
    <x v="0"/>
    <x v="12"/>
    <n v="1"/>
    <n v="78.684561000000002"/>
    <n v="36.280109000000003"/>
    <n v="80.052507000000006"/>
    <n v="1.1274999999999999"/>
    <s v="7"/>
    <s v="scale_mpi_thin_job_14028.out "/>
    <s v="scale_mpi_thin_thin007_2023-06-26_02-35-04.csv "/>
    <s v="e1 30000 100 100000 1 72"/>
    <e v="#N/A"/>
    <e v="#N/A"/>
    <e v="#N/A"/>
    <e v="#N/A"/>
    <x v="1"/>
  </r>
  <r>
    <x v="0"/>
    <x v="1"/>
    <n v="100"/>
    <x v="0"/>
    <x v="15"/>
    <n v="1"/>
    <n v="80.077253999999996"/>
    <n v="35.747078000000002"/>
    <n v="91.163841000000005"/>
    <n v="1.3406450000000001"/>
    <s v="7"/>
    <s v="scale_mpi_thin_job_14028.out "/>
    <s v="scale_mpi_thin_thin007_2023-06-26_02-35-04.csv "/>
    <s v="e1 30000 100 100000 1 69"/>
    <e v="#N/A"/>
    <e v="#N/A"/>
    <e v="#N/A"/>
    <e v="#N/A"/>
    <x v="1"/>
  </r>
  <r>
    <x v="0"/>
    <x v="1"/>
    <n v="100"/>
    <x v="0"/>
    <x v="18"/>
    <n v="1"/>
    <n v="82.031675000000007"/>
    <n v="35.496881999999999"/>
    <n v="73.376205999999996"/>
    <n v="1.128865"/>
    <s v="7"/>
    <s v="scale_mpi_thin_job_14028.out "/>
    <s v="scale_mpi_thin_thin007_2023-06-26_02-35-04.csv "/>
    <s v="e1 30000 100 100000 1 66"/>
    <e v="#N/A"/>
    <e v="#N/A"/>
    <e v="#N/A"/>
    <e v="#N/A"/>
    <x v="1"/>
  </r>
  <r>
    <x v="0"/>
    <x v="1"/>
    <n v="100"/>
    <x v="0"/>
    <x v="21"/>
    <n v="1"/>
    <n v="84.267920000000004"/>
    <n v="35.960070000000002"/>
    <n v="68.335077999999996"/>
    <n v="1.102179"/>
    <s v="7"/>
    <s v="scale_mpi_thin_job_14028.out "/>
    <s v="scale_mpi_thin_thin007_2023-06-26_02-35-04.csv "/>
    <s v="e1 30000 100 100000 1 63"/>
    <e v="#N/A"/>
    <e v="#N/A"/>
    <e v="#N/A"/>
    <e v="#N/A"/>
    <x v="1"/>
  </r>
  <r>
    <x v="0"/>
    <x v="1"/>
    <n v="100"/>
    <x v="0"/>
    <x v="24"/>
    <n v="1"/>
    <n v="85.615408000000002"/>
    <n v="35.071679000000003"/>
    <n v="65.328017000000003"/>
    <n v="1.1072550000000001"/>
    <s v="7"/>
    <s v="scale_mpi_thin_job_14028.out "/>
    <s v="scale_mpi_thin_thin007_2023-06-26_02-35-04.csv "/>
    <s v="e1 30000 100 100000 1 60"/>
    <e v="#N/A"/>
    <e v="#N/A"/>
    <e v="#N/A"/>
    <e v="#N/A"/>
    <x v="1"/>
  </r>
  <r>
    <x v="0"/>
    <x v="1"/>
    <n v="100"/>
    <x v="0"/>
    <x v="27"/>
    <n v="1"/>
    <n v="88.077050999999997"/>
    <n v="34.113852000000001"/>
    <n v="62.882835999999998"/>
    <n v="1.122908"/>
    <s v="7"/>
    <s v="scale_mpi_thin_job_14028.out "/>
    <s v="scale_mpi_thin_thin007_2023-06-26_02-35-04.csv "/>
    <s v="e1 30000 100 100000 1 57"/>
    <e v="#N/A"/>
    <e v="#N/A"/>
    <e v="#N/A"/>
    <e v="#N/A"/>
    <x v="1"/>
  </r>
  <r>
    <x v="0"/>
    <x v="1"/>
    <n v="100"/>
    <x v="0"/>
    <x v="30"/>
    <n v="1"/>
    <n v="92.031245999999996"/>
    <n v="35.024777999999998"/>
    <n v="74.464151000000001"/>
    <n v="1.404984"/>
    <s v="7"/>
    <s v="scale_mpi_thin_job_14028.out "/>
    <s v="scale_mpi_thin_thin007_2023-06-26_02-35-04.csv "/>
    <s v="e1 30000 100 100000 1 54"/>
    <e v="#N/A"/>
    <e v="#N/A"/>
    <e v="#N/A"/>
    <e v="#N/A"/>
    <x v="1"/>
  </r>
  <r>
    <x v="0"/>
    <x v="1"/>
    <n v="100"/>
    <x v="0"/>
    <x v="33"/>
    <n v="1"/>
    <n v="94.131473"/>
    <n v="34.309344000000003"/>
    <n v="55.782884000000003"/>
    <n v="1.115658"/>
    <s v="7"/>
    <s v="scale_mpi_thin_job_14028.out "/>
    <s v="scale_mpi_thin_thin007_2023-06-26_02-35-04.csv "/>
    <s v="e1 30000 100 100000 1 51"/>
    <e v="#N/A"/>
    <e v="#N/A"/>
    <e v="#N/A"/>
    <e v="#N/A"/>
    <x v="1"/>
  </r>
  <r>
    <x v="0"/>
    <x v="1"/>
    <n v="100"/>
    <x v="0"/>
    <x v="36"/>
    <n v="1"/>
    <n v="97.958262000000005"/>
    <n v="33.768506000000002"/>
    <n v="64.154262000000003"/>
    <n v="1.364984"/>
    <s v="7"/>
    <s v="scale_mpi_thin_job_14028.out "/>
    <s v="scale_mpi_thin_thin007_2023-06-26_02-35-04.csv "/>
    <s v="e1 30000 100 100000 1 48"/>
    <e v="#N/A"/>
    <e v="#N/A"/>
    <e v="#N/A"/>
    <e v="#N/A"/>
    <x v="1"/>
  </r>
  <r>
    <x v="0"/>
    <x v="1"/>
    <n v="100"/>
    <x v="0"/>
    <x v="39"/>
    <n v="1"/>
    <n v="101.944987"/>
    <n v="33.591878999999999"/>
    <n v="57.387317000000003"/>
    <n v="1.304257"/>
    <s v="7"/>
    <s v="scale_mpi_thin_job_14028.out "/>
    <s v="scale_mpi_thin_thin007_2023-06-26_02-35-04.csv "/>
    <s v="e1 30000 100 100000 1 45"/>
    <e v="#N/A"/>
    <e v="#N/A"/>
    <e v="#N/A"/>
    <e v="#N/A"/>
    <x v="1"/>
  </r>
  <r>
    <x v="0"/>
    <x v="1"/>
    <n v="100"/>
    <x v="0"/>
    <x v="42"/>
    <n v="1"/>
    <n v="100.678369"/>
    <n v="27.207352"/>
    <n v="54.724290000000003"/>
    <n v="1.3347389999999999"/>
    <s v="7"/>
    <s v="scale_mpi_thin_job_14028.out "/>
    <s v="scale_mpi_thin_thin007_2023-06-26_02-35-04.csv "/>
    <s v="e1 30000 100 100000 1 42"/>
    <e v="#N/A"/>
    <e v="#N/A"/>
    <e v="#N/A"/>
    <e v="#N/A"/>
    <x v="1"/>
  </r>
  <r>
    <x v="0"/>
    <x v="1"/>
    <n v="100"/>
    <x v="0"/>
    <x v="45"/>
    <n v="1"/>
    <n v="97.467437000000004"/>
    <n v="18.617514"/>
    <n v="42.686349999999997"/>
    <n v="1.1233249999999999"/>
    <s v="7"/>
    <s v="scale_mpi_thin_job_14028.out "/>
    <s v="scale_mpi_thin_thin007_2023-06-26_02-35-04.csv "/>
    <s v="e1 30000 100 100000 1 39"/>
    <e v="#N/A"/>
    <e v="#N/A"/>
    <e v="#N/A"/>
    <e v="#N/A"/>
    <x v="1"/>
  </r>
  <r>
    <x v="0"/>
    <x v="1"/>
    <n v="100"/>
    <x v="0"/>
    <x v="48"/>
    <n v="1"/>
    <n v="109.402931"/>
    <n v="24.639865"/>
    <n v="51.956477999999997"/>
    <n v="1.4844710000000001"/>
    <s v="7"/>
    <s v="scale_mpi_thin_job_14028.out "/>
    <s v="scale_mpi_thin_thin007_2023-06-26_02-35-04.csv "/>
    <s v="e1 30000 100 100000 1 36"/>
    <e v="#N/A"/>
    <e v="#N/A"/>
    <e v="#N/A"/>
    <e v="#N/A"/>
    <x v="1"/>
  </r>
  <r>
    <x v="0"/>
    <x v="1"/>
    <n v="100"/>
    <x v="0"/>
    <x v="51"/>
    <n v="1"/>
    <n v="120.757625"/>
    <n v="28.810023000000001"/>
    <n v="38.544767999999998"/>
    <n v="1.2045239999999999"/>
    <s v="7"/>
    <s v="scale_mpi_thin_job_14028.out "/>
    <s v="scale_mpi_thin_thin007_2023-06-26_02-35-04.csv "/>
    <s v="e1 30000 100 100000 1 33"/>
    <e v="#N/A"/>
    <e v="#N/A"/>
    <e v="#N/A"/>
    <e v="#N/A"/>
    <x v="1"/>
  </r>
  <r>
    <x v="0"/>
    <x v="1"/>
    <n v="100"/>
    <x v="0"/>
    <x v="54"/>
    <n v="1"/>
    <n v="119.821872"/>
    <n v="17.484767000000002"/>
    <n v="32.694488"/>
    <n v="1.1273960000000001"/>
    <s v="7"/>
    <s v="scale_mpi_thin_job_14028.out "/>
    <s v="scale_mpi_thin_thin007_2023-06-26_02-35-04.csv "/>
    <s v="e1 30000 100 100000 1 30"/>
    <e v="#N/A"/>
    <e v="#N/A"/>
    <e v="#N/A"/>
    <e v="#N/A"/>
    <x v="1"/>
  </r>
  <r>
    <x v="0"/>
    <x v="1"/>
    <n v="100"/>
    <x v="0"/>
    <x v="57"/>
    <n v="1"/>
    <n v="122.236268"/>
    <n v="8.9452350000000003"/>
    <n v="29.361995"/>
    <n v="1.1293070000000001"/>
    <s v="7"/>
    <s v="scale_mpi_thin_job_14028.out "/>
    <s v="scale_mpi_thin_thin007_2023-06-26_02-35-04.csv "/>
    <s v="e1 30000 100 100000 1 27"/>
    <e v="#N/A"/>
    <e v="#N/A"/>
    <e v="#N/A"/>
    <e v="#N/A"/>
    <x v="1"/>
  </r>
  <r>
    <x v="0"/>
    <x v="1"/>
    <n v="100"/>
    <x v="0"/>
    <x v="60"/>
    <n v="1"/>
    <n v="128.09623199999999"/>
    <n v="2.1674020000000001"/>
    <n v="24.285990999999999"/>
    <n v="1.0559130000000001"/>
    <s v="7"/>
    <s v="scale_mpi_thin_job_14028.out "/>
    <s v="scale_mpi_thin_thin007_2023-06-26_02-35-04.csv "/>
    <s v="e1 30000 100 100000 1 24"/>
    <e v="#N/A"/>
    <e v="#N/A"/>
    <e v="#N/A"/>
    <e v="#N/A"/>
    <x v="1"/>
  </r>
  <r>
    <x v="0"/>
    <x v="1"/>
    <n v="100"/>
    <x v="0"/>
    <x v="63"/>
    <n v="1"/>
    <n v="145.815901"/>
    <n v="2.2640199999999999"/>
    <n v="23.225173999999999"/>
    <n v="1.161259"/>
    <s v="7"/>
    <s v="scale_mpi_thin_job_14028.out "/>
    <s v="scale_mpi_thin_thin007_2023-06-26_02-35-04.csv "/>
    <s v="e1 30000 100 100000 1 21"/>
    <e v="#N/A"/>
    <e v="#N/A"/>
    <e v="#N/A"/>
    <e v="#N/A"/>
    <x v="1"/>
  </r>
  <r>
    <x v="0"/>
    <x v="1"/>
    <n v="100"/>
    <x v="0"/>
    <x v="66"/>
    <n v="1"/>
    <n v="169.38691499999999"/>
    <n v="2.2901609999999999"/>
    <n v="20.021443999999999"/>
    <n v="1.177732"/>
    <s v="7"/>
    <s v="scale_mpi_thin_job_14028.out "/>
    <s v="scale_mpi_thin_thin007_2023-06-26_02-35-04.csv "/>
    <s v="e1 30000 100 100000 1 18"/>
    <e v="#N/A"/>
    <e v="#N/A"/>
    <e v="#N/A"/>
    <e v="#N/A"/>
    <x v="1"/>
  </r>
  <r>
    <x v="0"/>
    <x v="1"/>
    <n v="100"/>
    <x v="0"/>
    <x v="69"/>
    <n v="1"/>
    <n v="202.11585600000001"/>
    <n v="2.1557179999999998"/>
    <n v="14.74696"/>
    <n v="1.0533539999999999"/>
    <s v="7"/>
    <s v="scale_mpi_thin_job_14028.out "/>
    <s v="scale_mpi_thin_thin007_2023-06-26_02-35-04.csv "/>
    <s v="e1 30000 100 100000 1 15"/>
    <e v="#N/A"/>
    <e v="#N/A"/>
    <e v="#N/A"/>
    <e v="#N/A"/>
    <x v="1"/>
  </r>
  <r>
    <x v="0"/>
    <x v="1"/>
    <n v="100"/>
    <x v="0"/>
    <x v="12"/>
    <n v="1"/>
    <n v="76.551103999999995"/>
    <n v="34.135810999999997"/>
    <n v="71.945479000000006"/>
    <n v="1.013317"/>
    <s v="7"/>
    <s v="scale_mpi_thin_job_14028.out "/>
    <s v="scale_mpi_thin_thin007_2023-06-26_02-35-04.csv "/>
    <s v="e1 30000 100 100000 1 72"/>
    <e v="#N/A"/>
    <e v="#N/A"/>
    <e v="#N/A"/>
    <e v="#N/A"/>
    <x v="1"/>
  </r>
  <r>
    <x v="0"/>
    <x v="1"/>
    <n v="100"/>
    <x v="0"/>
    <x v="15"/>
    <n v="1"/>
    <n v="78.928259999999995"/>
    <n v="34.552073999999998"/>
    <n v="73.521921000000006"/>
    <n v="1.081205"/>
    <s v="7"/>
    <s v="scale_mpi_thin_job_14028.out "/>
    <s v="scale_mpi_thin_thin007_2023-06-26_02-35-04.csv "/>
    <s v="e1 30000 100 100000 1 69"/>
    <e v="#N/A"/>
    <e v="#N/A"/>
    <e v="#N/A"/>
    <e v="#N/A"/>
    <x v="1"/>
  </r>
  <r>
    <x v="0"/>
    <x v="1"/>
    <n v="100"/>
    <x v="0"/>
    <x v="18"/>
    <n v="1"/>
    <n v="81.997894000000002"/>
    <n v="35.837586000000002"/>
    <n v="82.301283999999995"/>
    <n v="1.2661739999999999"/>
    <s v="7"/>
    <s v="scale_mpi_thin_job_14028.out "/>
    <s v="scale_mpi_thin_thin007_2023-06-26_02-35-04.csv "/>
    <s v="e1 30000 100 100000 1 66"/>
    <e v="#N/A"/>
    <e v="#N/A"/>
    <e v="#N/A"/>
    <e v="#N/A"/>
    <x v="1"/>
  </r>
  <r>
    <x v="0"/>
    <x v="1"/>
    <n v="100"/>
    <x v="0"/>
    <x v="21"/>
    <n v="1"/>
    <n v="70.807254999999998"/>
    <n v="22.338524"/>
    <n v="71.163238000000007"/>
    <n v="1.147794"/>
    <s v="7"/>
    <s v="scale_mpi_thin_job_14028.out "/>
    <s v="scale_mpi_thin_thin007_2023-06-26_02-35-04.csv "/>
    <s v="e1 30000 100 100000 1 63"/>
    <e v="#N/A"/>
    <e v="#N/A"/>
    <e v="#N/A"/>
    <e v="#N/A"/>
    <x v="1"/>
  </r>
  <r>
    <x v="0"/>
    <x v="1"/>
    <n v="100"/>
    <x v="0"/>
    <x v="24"/>
    <n v="1"/>
    <n v="84.873018000000002"/>
    <n v="33.986775000000002"/>
    <n v="59.714087999999997"/>
    <n v="1.012103"/>
    <s v="7"/>
    <s v="scale_mpi_thin_job_14028.out "/>
    <s v="scale_mpi_thin_thin007_2023-06-26_02-35-04.csv "/>
    <s v="e1 30000 100 100000 1 60"/>
    <e v="#N/A"/>
    <e v="#N/A"/>
    <e v="#N/A"/>
    <e v="#N/A"/>
    <x v="1"/>
  </r>
  <r>
    <x v="0"/>
    <x v="1"/>
    <n v="100"/>
    <x v="0"/>
    <x v="27"/>
    <n v="1"/>
    <n v="89.497393000000002"/>
    <n v="35.227933999999998"/>
    <n v="90.036916000000005"/>
    <n v="1.607802"/>
    <s v="7"/>
    <s v="scale_mpi_thin_job_14028.out "/>
    <s v="scale_mpi_thin_thin007_2023-06-26_02-35-04.csv "/>
    <s v="e1 30000 100 100000 1 57"/>
    <e v="#N/A"/>
    <e v="#N/A"/>
    <e v="#N/A"/>
    <e v="#N/A"/>
    <x v="1"/>
  </r>
  <r>
    <x v="0"/>
    <x v="2"/>
    <n v="100"/>
    <x v="0"/>
    <x v="12"/>
    <n v="1"/>
    <n v="65.217561000000003"/>
    <n v="35.470649000000002"/>
    <n v="101.250938"/>
    <n v="1.4260699999999999"/>
    <s v="7"/>
    <s v="scale_mpi_thin_job_14029.out "/>
    <s v="scale_mpi_thin_thin007_2023-06-26_04-35-36.csv "/>
    <s v="e1 25000 100 100000 1 72"/>
    <e v="#N/A"/>
    <e v="#N/A"/>
    <e v="#N/A"/>
    <e v="#N/A"/>
    <x v="1"/>
  </r>
  <r>
    <x v="0"/>
    <x v="2"/>
    <n v="100"/>
    <x v="0"/>
    <x v="15"/>
    <n v="1"/>
    <n v="62.978676"/>
    <n v="31.873355"/>
    <n v="61.026921000000002"/>
    <n v="0.897455"/>
    <s v="7"/>
    <s v="scale_mpi_thin_job_14029.out "/>
    <s v="scale_mpi_thin_thin007_2023-06-26_04-35-36.csv "/>
    <s v="e1 25000 100 100000 1 69"/>
    <e v="#N/A"/>
    <e v="#N/A"/>
    <e v="#N/A"/>
    <e v="#N/A"/>
    <x v="1"/>
  </r>
  <r>
    <x v="0"/>
    <x v="2"/>
    <n v="100"/>
    <x v="0"/>
    <x v="18"/>
    <n v="1"/>
    <n v="66.898309999999995"/>
    <n v="34.469275000000003"/>
    <n v="52.388308000000002"/>
    <n v="0.80597399999999997"/>
    <s v="7"/>
    <s v="scale_mpi_thin_job_14029.out "/>
    <s v="scale_mpi_thin_thin007_2023-06-26_04-35-36.csv "/>
    <s v="e1 25000 100 100000 1 66"/>
    <e v="#N/A"/>
    <e v="#N/A"/>
    <e v="#N/A"/>
    <e v="#N/A"/>
    <x v="1"/>
  </r>
  <r>
    <x v="0"/>
    <x v="2"/>
    <n v="100"/>
    <x v="0"/>
    <x v="21"/>
    <n v="1"/>
    <n v="57.050424999999997"/>
    <n v="23.193641"/>
    <n v="55.022713000000003"/>
    <n v="0.887463"/>
    <s v="7"/>
    <s v="scale_mpi_thin_job_14029.out "/>
    <s v="scale_mpi_thin_thin007_2023-06-26_04-35-36.csv "/>
    <s v="e1 25000 100 100000 1 63"/>
    <e v="#N/A"/>
    <e v="#N/A"/>
    <e v="#N/A"/>
    <e v="#N/A"/>
    <x v="1"/>
  </r>
  <r>
    <x v="0"/>
    <x v="2"/>
    <n v="100"/>
    <x v="0"/>
    <x v="24"/>
    <n v="1"/>
    <n v="69.366138000000007"/>
    <n v="33.860508000000003"/>
    <n v="53.529237999999999"/>
    <n v="0.90727500000000005"/>
    <s v="7"/>
    <s v="scale_mpi_thin_job_14029.out "/>
    <s v="scale_mpi_thin_thin007_2023-06-26_04-35-36.csv "/>
    <s v="e1 25000 100 100000 1 60"/>
    <e v="#N/A"/>
    <e v="#N/A"/>
    <e v="#N/A"/>
    <e v="#N/A"/>
    <x v="1"/>
  </r>
  <r>
    <x v="0"/>
    <x v="2"/>
    <n v="100"/>
    <x v="0"/>
    <x v="27"/>
    <n v="1"/>
    <n v="71.576749000000007"/>
    <n v="33.707819000000001"/>
    <n v="59.380524000000001"/>
    <n v="1.0603670000000001"/>
    <s v="7"/>
    <s v="scale_mpi_thin_job_14029.out "/>
    <s v="scale_mpi_thin_thin007_2023-06-26_04-35-36.csv "/>
    <s v="e1 25000 100 100000 1 57"/>
    <e v="#N/A"/>
    <e v="#N/A"/>
    <e v="#N/A"/>
    <e v="#N/A"/>
    <x v="1"/>
  </r>
  <r>
    <x v="0"/>
    <x v="2"/>
    <n v="100"/>
    <x v="0"/>
    <x v="30"/>
    <n v="1"/>
    <n v="73.205138000000005"/>
    <n v="33.343615"/>
    <n v="54.561923999999998"/>
    <n v="1.0294700000000001"/>
    <s v="7"/>
    <s v="scale_mpi_thin_job_14029.out "/>
    <s v="scale_mpi_thin_thin007_2023-06-26_04-35-36.csv "/>
    <s v="e1 25000 100 100000 1 54"/>
    <e v="#N/A"/>
    <e v="#N/A"/>
    <e v="#N/A"/>
    <e v="#N/A"/>
    <x v="1"/>
  </r>
  <r>
    <x v="0"/>
    <x v="2"/>
    <n v="100"/>
    <x v="0"/>
    <x v="33"/>
    <n v="1"/>
    <n v="72.306653999999995"/>
    <n v="30.196508999999999"/>
    <n v="66.593850000000003"/>
    <n v="1.331877"/>
    <s v="7"/>
    <s v="scale_mpi_thin_job_14029.out "/>
    <s v="scale_mpi_thin_thin007_2023-06-26_04-35-36.csv "/>
    <s v="e1 25000 100 100000 1 51"/>
    <e v="#N/A"/>
    <e v="#N/A"/>
    <e v="#N/A"/>
    <e v="#N/A"/>
    <x v="1"/>
  </r>
  <r>
    <x v="0"/>
    <x v="2"/>
    <n v="100"/>
    <x v="0"/>
    <x v="36"/>
    <n v="1"/>
    <n v="77.285909000000004"/>
    <n v="32.655171000000003"/>
    <n v="47.696114999999999"/>
    <n v="1.0148109999999999"/>
    <s v="7"/>
    <s v="scale_mpi_thin_job_14029.out "/>
    <s v="scale_mpi_thin_thin007_2023-06-26_04-35-36.csv "/>
    <s v="e1 25000 100 100000 1 48"/>
    <e v="#N/A"/>
    <e v="#N/A"/>
    <e v="#N/A"/>
    <e v="#N/A"/>
    <x v="1"/>
  </r>
  <r>
    <x v="0"/>
    <x v="2"/>
    <n v="100"/>
    <x v="0"/>
    <x v="39"/>
    <n v="1"/>
    <n v="77.611001000000002"/>
    <n v="30.161173000000002"/>
    <n v="63.928905999999998"/>
    <n v="1.4529300000000001"/>
    <s v="7"/>
    <s v="scale_mpi_thin_job_14029.out "/>
    <s v="scale_mpi_thin_thin007_2023-06-26_04-35-36.csv "/>
    <s v="e1 25000 100 100000 1 45"/>
    <e v="#N/A"/>
    <e v="#N/A"/>
    <e v="#N/A"/>
    <e v="#N/A"/>
    <x v="1"/>
  </r>
  <r>
    <x v="0"/>
    <x v="2"/>
    <n v="100"/>
    <x v="0"/>
    <x v="42"/>
    <n v="1"/>
    <n v="67.970580999999996"/>
    <n v="17.725079000000001"/>
    <n v="42.914090000000002"/>
    <n v="1.0466850000000001"/>
    <s v="7"/>
    <s v="scale_mpi_thin_job_14029.out "/>
    <s v="scale_mpi_thin_thin007_2023-06-26_04-35-36.csv "/>
    <s v="e1 25000 100 100000 1 42"/>
    <e v="#N/A"/>
    <e v="#N/A"/>
    <e v="#N/A"/>
    <e v="#N/A"/>
    <x v="1"/>
  </r>
  <r>
    <x v="0"/>
    <x v="2"/>
    <n v="100"/>
    <x v="0"/>
    <x v="45"/>
    <n v="1"/>
    <n v="83.147092000000001"/>
    <n v="29.085194000000001"/>
    <n v="37.018554000000002"/>
    <n v="0.97417200000000004"/>
    <s v="7"/>
    <s v="scale_mpi_thin_job_14029.out "/>
    <s v="scale_mpi_thin_thin007_2023-06-26_04-35-36.csv "/>
    <s v="e1 25000 100 100000 1 39"/>
    <e v="#N/A"/>
    <e v="#N/A"/>
    <e v="#N/A"/>
    <e v="#N/A"/>
    <x v="1"/>
  </r>
  <r>
    <x v="0"/>
    <x v="2"/>
    <n v="100"/>
    <x v="0"/>
    <x v="48"/>
    <n v="1"/>
    <n v="77.915954999999997"/>
    <n v="19.037994000000001"/>
    <n v="34.295892000000002"/>
    <n v="0.97988299999999995"/>
    <s v="7"/>
    <s v="scale_mpi_thin_job_14029.out "/>
    <s v="scale_mpi_thin_thin007_2023-06-26_04-35-36.csv "/>
    <s v="e1 25000 100 100000 1 36"/>
    <e v="#N/A"/>
    <e v="#N/A"/>
    <e v="#N/A"/>
    <e v="#N/A"/>
    <x v="1"/>
  </r>
  <r>
    <x v="0"/>
    <x v="2"/>
    <n v="100"/>
    <x v="0"/>
    <x v="51"/>
    <n v="1"/>
    <n v="78.059927000000002"/>
    <n v="13.899531"/>
    <n v="27.965012000000002"/>
    <n v="0.87390699999999999"/>
    <s v="7"/>
    <s v="scale_mpi_thin_job_14029.out "/>
    <s v="scale_mpi_thin_thin007_2023-06-26_04-35-36.csv "/>
    <s v="e1 25000 100 100000 1 33"/>
    <e v="#N/A"/>
    <e v="#N/A"/>
    <e v="#N/A"/>
    <e v="#N/A"/>
    <x v="1"/>
  </r>
  <r>
    <x v="0"/>
    <x v="2"/>
    <n v="100"/>
    <x v="0"/>
    <x v="54"/>
    <n v="1"/>
    <n v="81.925634000000002"/>
    <n v="10.636892"/>
    <n v="29.733685000000001"/>
    <n v="1.025299"/>
    <s v="7"/>
    <s v="scale_mpi_thin_job_14029.out "/>
    <s v="scale_mpi_thin_thin007_2023-06-26_04-35-36.csv "/>
    <s v="e1 25000 100 100000 1 30"/>
    <e v="#N/A"/>
    <e v="#N/A"/>
    <e v="#N/A"/>
    <e v="#N/A"/>
    <x v="1"/>
  </r>
  <r>
    <x v="0"/>
    <x v="2"/>
    <n v="100"/>
    <x v="0"/>
    <x v="57"/>
    <n v="1"/>
    <n v="84.543135000000007"/>
    <n v="6.2872260000000004"/>
    <n v="36.874831999999998"/>
    <n v="1.4182630000000001"/>
    <s v="7"/>
    <s v="scale_mpi_thin_job_14029.out "/>
    <s v="scale_mpi_thin_thin007_2023-06-26_04-35-36.csv "/>
    <s v="e1 25000 100 100000 1 27"/>
    <e v="#N/A"/>
    <e v="#N/A"/>
    <e v="#N/A"/>
    <e v="#N/A"/>
    <x v="1"/>
  </r>
  <r>
    <x v="0"/>
    <x v="2"/>
    <n v="100"/>
    <x v="0"/>
    <x v="60"/>
    <n v="1"/>
    <n v="89.684732999999994"/>
    <n v="1.7071510000000001"/>
    <n v="20.693311000000001"/>
    <n v="0.89970899999999998"/>
    <s v="7"/>
    <s v="scale_mpi_thin_job_14029.out "/>
    <s v="scale_mpi_thin_thin007_2023-06-26_04-35-36.csv "/>
    <s v="e1 25000 100 100000 1 24"/>
    <e v="#N/A"/>
    <e v="#N/A"/>
    <e v="#N/A"/>
    <e v="#N/A"/>
    <x v="1"/>
  </r>
  <r>
    <x v="0"/>
    <x v="2"/>
    <n v="100"/>
    <x v="0"/>
    <x v="63"/>
    <n v="1"/>
    <n v="101.637218"/>
    <n v="1.6673169999999999"/>
    <n v="17.610835999999999"/>
    <n v="0.88054200000000005"/>
    <s v="7"/>
    <s v="scale_mpi_thin_job_14029.out "/>
    <s v="scale_mpi_thin_thin007_2023-06-26_04-35-36.csv "/>
    <s v="e1 25000 100 100000 1 21"/>
    <e v="#N/A"/>
    <e v="#N/A"/>
    <e v="#N/A"/>
    <e v="#N/A"/>
    <x v="1"/>
  </r>
  <r>
    <x v="0"/>
    <x v="2"/>
    <n v="100"/>
    <x v="0"/>
    <x v="66"/>
    <n v="1"/>
    <n v="117.76141200000001"/>
    <n v="1.645108"/>
    <n v="14.676252"/>
    <n v="0.86330899999999999"/>
    <s v="7"/>
    <s v="scale_mpi_thin_job_14029.out "/>
    <s v="scale_mpi_thin_thin007_2023-06-26_04-35-36.csv "/>
    <s v="e1 25000 100 100000 1 18"/>
    <e v="#N/A"/>
    <e v="#N/A"/>
    <e v="#N/A"/>
    <e v="#N/A"/>
    <x v="1"/>
  </r>
  <r>
    <x v="0"/>
    <x v="2"/>
    <n v="100"/>
    <x v="0"/>
    <x v="69"/>
    <n v="1"/>
    <n v="140.756699"/>
    <n v="1.612611"/>
    <n v="11.46913"/>
    <n v="0.81922399999999995"/>
    <s v="7"/>
    <s v="scale_mpi_thin_job_14029.out "/>
    <s v="scale_mpi_thin_thin007_2023-06-26_04-35-36.csv "/>
    <s v="e1 25000 100 100000 1 15"/>
    <e v="#N/A"/>
    <e v="#N/A"/>
    <e v="#N/A"/>
    <e v="#N/A"/>
    <x v="1"/>
  </r>
  <r>
    <x v="0"/>
    <x v="2"/>
    <n v="100"/>
    <x v="0"/>
    <x v="12"/>
    <n v="1"/>
    <n v="65.294929999999994"/>
    <n v="35.378312000000001"/>
    <n v="60.852499000000002"/>
    <n v="0.85707699999999998"/>
    <s v="7"/>
    <s v="scale_mpi_thin_job_14029.out "/>
    <s v="scale_mpi_thin_thin007_2023-06-26_04-35-36.csv "/>
    <s v="e1 25000 100 100000 1 72"/>
    <e v="#N/A"/>
    <e v="#N/A"/>
    <e v="#N/A"/>
    <e v="#N/A"/>
    <x v="1"/>
  </r>
  <r>
    <x v="0"/>
    <x v="2"/>
    <n v="100"/>
    <x v="0"/>
    <x v="15"/>
    <n v="1"/>
    <n v="66.362172000000001"/>
    <n v="35.369602"/>
    <n v="75.686502000000004"/>
    <n v="1.1130370000000001"/>
    <s v="7"/>
    <s v="scale_mpi_thin_job_14029.out "/>
    <s v="scale_mpi_thin_thin007_2023-06-26_04-35-36.csv "/>
    <s v="e1 25000 100 100000 1 69"/>
    <e v="#N/A"/>
    <e v="#N/A"/>
    <e v="#N/A"/>
    <e v="#N/A"/>
    <x v="1"/>
  </r>
  <r>
    <x v="0"/>
    <x v="2"/>
    <n v="100"/>
    <x v="0"/>
    <x v="18"/>
    <n v="1"/>
    <n v="67.572517000000005"/>
    <n v="35.334581999999997"/>
    <n v="62.101933000000002"/>
    <n v="0.95541399999999999"/>
    <s v="7"/>
    <s v="scale_mpi_thin_job_14029.out "/>
    <s v="scale_mpi_thin_thin007_2023-06-26_04-35-36.csv "/>
    <s v="e1 25000 100 100000 1 66"/>
    <e v="#N/A"/>
    <e v="#N/A"/>
    <e v="#N/A"/>
    <e v="#N/A"/>
    <x v="1"/>
  </r>
  <r>
    <x v="0"/>
    <x v="2"/>
    <n v="100"/>
    <x v="0"/>
    <x v="21"/>
    <n v="1"/>
    <n v="67.694862000000001"/>
    <n v="33.850656000000001"/>
    <n v="60.694513000000001"/>
    <n v="0.97894400000000004"/>
    <s v="7"/>
    <s v="scale_mpi_thin_job_14029.out "/>
    <s v="scale_mpi_thin_thin007_2023-06-26_04-35-36.csv "/>
    <s v="e1 25000 100 100000 1 63"/>
    <e v="#N/A"/>
    <e v="#N/A"/>
    <e v="#N/A"/>
    <e v="#N/A"/>
    <x v="1"/>
  </r>
  <r>
    <x v="0"/>
    <x v="2"/>
    <n v="100"/>
    <x v="0"/>
    <x v="24"/>
    <n v="1"/>
    <n v="69.260317000000001"/>
    <n v="33.745556999999998"/>
    <n v="58.480007000000001"/>
    <n v="0.99118700000000004"/>
    <s v="7"/>
    <s v="scale_mpi_thin_job_14029.out "/>
    <s v="scale_mpi_thin_thin007_2023-06-26_04-35-36.csv "/>
    <s v="e1 25000 100 100000 1 60"/>
    <e v="#N/A"/>
    <e v="#N/A"/>
    <e v="#N/A"/>
    <e v="#N/A"/>
    <x v="1"/>
  </r>
  <r>
    <x v="0"/>
    <x v="2"/>
    <n v="100"/>
    <x v="0"/>
    <x v="27"/>
    <n v="1"/>
    <n v="75.993532000000002"/>
    <n v="38.502037999999999"/>
    <n v="53.936492999999999"/>
    <n v="0.96315200000000001"/>
    <s v="7"/>
    <s v="scale_mpi_thin_job_14029.out "/>
    <s v="scale_mpi_thin_thin007_2023-06-26_04-35-36.csv "/>
    <s v="e1 25000 100 100000 1 57"/>
    <e v="#N/A"/>
    <e v="#N/A"/>
    <e v="#N/A"/>
    <e v="#N/A"/>
    <x v="1"/>
  </r>
  <r>
    <x v="0"/>
    <x v="2"/>
    <n v="100"/>
    <x v="0"/>
    <x v="30"/>
    <n v="1"/>
    <n v="73.856319999999997"/>
    <n v="34.111902000000001"/>
    <n v="62.015120000000003"/>
    <n v="1.1700969999999999"/>
    <s v="7"/>
    <s v="scale_mpi_thin_job_14029.out "/>
    <s v="scale_mpi_thin_thin007_2023-06-26_04-35-36.csv "/>
    <s v="e1 25000 100 100000 1 54"/>
    <e v="#N/A"/>
    <e v="#N/A"/>
    <e v="#N/A"/>
    <e v="#N/A"/>
    <x v="1"/>
  </r>
  <r>
    <x v="0"/>
    <x v="2"/>
    <n v="100"/>
    <x v="0"/>
    <x v="33"/>
    <n v="1"/>
    <n v="75.393165999999994"/>
    <n v="33.762312000000001"/>
    <n v="45.988470999999997"/>
    <n v="0.91976899999999995"/>
    <s v="7"/>
    <s v="scale_mpi_thin_job_14029.out "/>
    <s v="scale_mpi_thin_thin007_2023-06-26_04-35-36.csv "/>
    <s v="e1 25000 100 100000 1 51"/>
    <e v="#N/A"/>
    <e v="#N/A"/>
    <e v="#N/A"/>
    <e v="#N/A"/>
    <x v="1"/>
  </r>
  <r>
    <x v="0"/>
    <x v="2"/>
    <n v="100"/>
    <x v="0"/>
    <x v="36"/>
    <n v="1"/>
    <n v="73.065679000000003"/>
    <n v="28.430819"/>
    <n v="50.289397000000001"/>
    <n v="1.069987"/>
    <s v="7"/>
    <s v="scale_mpi_thin_job_14029.out "/>
    <s v="scale_mpi_thin_thin007_2023-06-26_04-35-36.csv "/>
    <s v="e1 25000 100 100000 1 48"/>
    <e v="#N/A"/>
    <e v="#N/A"/>
    <e v="#N/A"/>
    <e v="#N/A"/>
    <x v="1"/>
  </r>
  <r>
    <x v="0"/>
    <x v="2"/>
    <n v="100"/>
    <x v="0"/>
    <x v="39"/>
    <n v="1"/>
    <n v="80.50085"/>
    <n v="33.096283"/>
    <n v="43.493222000000003"/>
    <n v="0.98848199999999997"/>
    <s v="7"/>
    <s v="scale_mpi_thin_job_14029.out "/>
    <s v="scale_mpi_thin_thin007_2023-06-26_04-35-36.csv "/>
    <s v="e1 25000 100 100000 1 45"/>
    <e v="#N/A"/>
    <e v="#N/A"/>
    <e v="#N/A"/>
    <e v="#N/A"/>
    <x v="1"/>
  </r>
  <r>
    <x v="0"/>
    <x v="2"/>
    <n v="100"/>
    <x v="0"/>
    <x v="42"/>
    <n v="1"/>
    <n v="83.451342999999994"/>
    <n v="32.659846000000002"/>
    <n v="36.471328"/>
    <n v="0.88954500000000003"/>
    <s v="7"/>
    <s v="scale_mpi_thin_job_14029.out "/>
    <s v="scale_mpi_thin_thin007_2023-06-26_04-35-36.csv "/>
    <s v="e1 25000 100 100000 1 42"/>
    <e v="#N/A"/>
    <e v="#N/A"/>
    <e v="#N/A"/>
    <e v="#N/A"/>
    <x v="1"/>
  </r>
  <r>
    <x v="0"/>
    <x v="2"/>
    <n v="100"/>
    <x v="0"/>
    <x v="45"/>
    <n v="1"/>
    <n v="86.108063000000001"/>
    <n v="32.037367000000003"/>
    <n v="30.208470999999999"/>
    <n v="0.79496"/>
    <s v="7"/>
    <s v="scale_mpi_thin_job_14029.out "/>
    <s v="scale_mpi_thin_thin007_2023-06-26_04-35-36.csv "/>
    <s v="e1 25000 100 100000 1 39"/>
    <e v="#N/A"/>
    <e v="#N/A"/>
    <e v="#N/A"/>
    <e v="#N/A"/>
    <x v="1"/>
  </r>
  <r>
    <x v="0"/>
    <x v="2"/>
    <n v="100"/>
    <x v="0"/>
    <x v="48"/>
    <n v="1"/>
    <n v="86.923292000000004"/>
    <n v="27.461977000000001"/>
    <n v="28.106539999999999"/>
    <n v="0.80304399999999998"/>
    <s v="7"/>
    <s v="scale_mpi_thin_job_14029.out "/>
    <s v="scale_mpi_thin_thin007_2023-06-26_04-35-36.csv "/>
    <s v="e1 25000 100 100000 1 36"/>
    <e v="#N/A"/>
    <e v="#N/A"/>
    <e v="#N/A"/>
    <e v="#N/A"/>
    <x v="1"/>
  </r>
  <r>
    <x v="0"/>
    <x v="2"/>
    <n v="100"/>
    <x v="0"/>
    <x v="51"/>
    <n v="1"/>
    <n v="73.238136999999995"/>
    <n v="9.0174610000000008"/>
    <n v="29.038385000000002"/>
    <n v="0.90744999999999998"/>
    <s v="7"/>
    <s v="scale_mpi_thin_job_14029.out "/>
    <s v="scale_mpi_thin_thin007_2023-06-26_04-35-36.csv "/>
    <s v="e1 25000 100 100000 1 33"/>
    <e v="#N/A"/>
    <e v="#N/A"/>
    <e v="#N/A"/>
    <e v="#N/A"/>
    <x v="1"/>
  </r>
  <r>
    <x v="0"/>
    <x v="2"/>
    <n v="100"/>
    <x v="0"/>
    <x v="54"/>
    <n v="1"/>
    <n v="84.085669999999993"/>
    <n v="13.469625000000001"/>
    <n v="25.623394000000001"/>
    <n v="0.88356500000000004"/>
    <s v="7"/>
    <s v="scale_mpi_thin_job_14029.out "/>
    <s v="scale_mpi_thin_thin007_2023-06-26_04-35-36.csv "/>
    <s v="e1 25000 100 100000 1 30"/>
    <e v="#N/A"/>
    <e v="#N/A"/>
    <e v="#N/A"/>
    <e v="#N/A"/>
    <x v="1"/>
  </r>
  <r>
    <x v="0"/>
    <x v="2"/>
    <n v="100"/>
    <x v="0"/>
    <x v="57"/>
    <n v="1"/>
    <n v="84.233130000000003"/>
    <n v="6.0652239999999997"/>
    <n v="36.842154000000001"/>
    <n v="1.417006"/>
    <s v="7"/>
    <s v="scale_mpi_thin_job_14029.out "/>
    <s v="scale_mpi_thin_thin007_2023-06-26_04-35-36.csv "/>
    <s v="e1 25000 100 100000 1 27"/>
    <e v="#N/A"/>
    <e v="#N/A"/>
    <e v="#N/A"/>
    <e v="#N/A"/>
    <x v="1"/>
  </r>
  <r>
    <x v="0"/>
    <x v="2"/>
    <n v="100"/>
    <x v="0"/>
    <x v="60"/>
    <n v="1"/>
    <n v="89.770008000000004"/>
    <n v="1.7453369999999999"/>
    <n v="21.692796999999999"/>
    <n v="0.94316500000000003"/>
    <s v="7"/>
    <s v="scale_mpi_thin_job_14029.out "/>
    <s v="scale_mpi_thin_thin007_2023-06-26_04-35-36.csv "/>
    <s v="e1 25000 100 100000 1 24"/>
    <e v="#N/A"/>
    <e v="#N/A"/>
    <e v="#N/A"/>
    <e v="#N/A"/>
    <x v="1"/>
  </r>
  <r>
    <x v="0"/>
    <x v="2"/>
    <n v="100"/>
    <x v="0"/>
    <x v="63"/>
    <n v="1"/>
    <n v="101.54636499999999"/>
    <n v="1.706377"/>
    <n v="18.194040000000001"/>
    <n v="0.90970200000000001"/>
    <s v="7"/>
    <s v="scale_mpi_thin_job_14029.out "/>
    <s v="scale_mpi_thin_thin007_2023-06-26_04-35-36.csv "/>
    <s v="e1 25000 100 100000 1 21"/>
    <e v="#N/A"/>
    <e v="#N/A"/>
    <e v="#N/A"/>
    <e v="#N/A"/>
    <x v="1"/>
  </r>
  <r>
    <x v="0"/>
    <x v="2"/>
    <n v="100"/>
    <x v="0"/>
    <x v="66"/>
    <n v="1"/>
    <n v="117.907732"/>
    <n v="1.7687059999999999"/>
    <n v="15.409427000000001"/>
    <n v="0.90643700000000005"/>
    <s v="7"/>
    <s v="scale_mpi_thin_job_14029.out "/>
    <s v="scale_mpi_thin_thin007_2023-06-26_04-35-36.csv "/>
    <s v="e1 25000 100 100000 1 18"/>
    <e v="#N/A"/>
    <e v="#N/A"/>
    <e v="#N/A"/>
    <e v="#N/A"/>
    <x v="1"/>
  </r>
  <r>
    <x v="0"/>
    <x v="2"/>
    <n v="100"/>
    <x v="0"/>
    <x v="69"/>
    <n v="1"/>
    <n v="140.69510199999999"/>
    <n v="1.506802"/>
    <n v="10.230961000000001"/>
    <n v="0.73078299999999996"/>
    <s v="7"/>
    <s v="scale_mpi_thin_job_14029.out "/>
    <s v="scale_mpi_thin_thin007_2023-06-26_04-35-36.csv "/>
    <s v="e1 25000 100 100000 1 15"/>
    <e v="#N/A"/>
    <e v="#N/A"/>
    <e v="#N/A"/>
    <e v="#N/A"/>
    <x v="1"/>
  </r>
  <r>
    <x v="0"/>
    <x v="2"/>
    <n v="100"/>
    <x v="0"/>
    <x v="12"/>
    <n v="1"/>
    <n v="62.456668999999998"/>
    <n v="32.504477999999999"/>
    <n v="63.569915999999999"/>
    <n v="0.89535100000000001"/>
    <s v="7"/>
    <s v="scale_mpi_thin_job_14029.out "/>
    <s v="scale_mpi_thin_thin007_2023-06-26_04-35-36.csv "/>
    <s v="e1 25000 100 100000 1 72"/>
    <e v="#N/A"/>
    <e v="#N/A"/>
    <e v="#N/A"/>
    <e v="#N/A"/>
    <x v="1"/>
  </r>
  <r>
    <x v="0"/>
    <x v="2"/>
    <n v="100"/>
    <x v="0"/>
    <x v="15"/>
    <n v="1"/>
    <n v="66.623424999999997"/>
    <n v="35.342430999999998"/>
    <n v="54.262734999999999"/>
    <n v="0.79798100000000005"/>
    <s v="7"/>
    <s v="scale_mpi_thin_job_14029.out "/>
    <s v="scale_mpi_thin_thin007_2023-06-26_04-35-36.csv "/>
    <s v="e1 25000 100 100000 1 69"/>
    <e v="#N/A"/>
    <e v="#N/A"/>
    <e v="#N/A"/>
    <e v="#N/A"/>
    <x v="1"/>
  </r>
  <r>
    <x v="0"/>
    <x v="2"/>
    <n v="100"/>
    <x v="0"/>
    <x v="18"/>
    <n v="1"/>
    <n v="63.441040999999998"/>
    <n v="31.080356999999999"/>
    <n v="64.128676999999996"/>
    <n v="0.986595"/>
    <s v="7"/>
    <s v="scale_mpi_thin_job_14029.out "/>
    <s v="scale_mpi_thin_thin007_2023-06-26_04-35-36.csv "/>
    <s v="e1 25000 100 100000 1 66"/>
    <e v="#N/A"/>
    <e v="#N/A"/>
    <e v="#N/A"/>
    <e v="#N/A"/>
    <x v="1"/>
  </r>
  <r>
    <x v="0"/>
    <x v="2"/>
    <n v="100"/>
    <x v="0"/>
    <x v="21"/>
    <n v="1"/>
    <n v="58.070424000000003"/>
    <n v="24.300069000000001"/>
    <n v="53.485939000000002"/>
    <n v="0.862676"/>
    <s v="7"/>
    <s v="scale_mpi_thin_job_14029.out "/>
    <s v="scale_mpi_thin_thin007_2023-06-26_04-35-36.csv "/>
    <s v="e1 25000 100 100000 1 63"/>
    <e v="#N/A"/>
    <e v="#N/A"/>
    <e v="#N/A"/>
    <e v="#N/A"/>
    <x v="1"/>
  </r>
  <r>
    <x v="0"/>
    <x v="2"/>
    <n v="100"/>
    <x v="0"/>
    <x v="24"/>
    <n v="1"/>
    <n v="66.339235000000002"/>
    <n v="30.798772"/>
    <n v="47.952095"/>
    <n v="0.812747"/>
    <s v="7"/>
    <s v="scale_mpi_thin_job_14029.out "/>
    <s v="scale_mpi_thin_thin007_2023-06-26_04-35-36.csv "/>
    <s v="e1 25000 100 100000 1 60"/>
    <e v="#N/A"/>
    <e v="#N/A"/>
    <e v="#N/A"/>
    <e v="#N/A"/>
    <x v="1"/>
  </r>
  <r>
    <x v="0"/>
    <x v="2"/>
    <n v="100"/>
    <x v="0"/>
    <x v="27"/>
    <n v="1"/>
    <n v="67.495754000000005"/>
    <n v="29.645426"/>
    <n v="54.090846999999997"/>
    <n v="0.96590799999999999"/>
    <s v="7"/>
    <s v="scale_mpi_thin_job_14029.out "/>
    <s v="scale_mpi_thin_thin007_2023-06-26_04-35-36.csv "/>
    <s v="e1 25000 100 100000 1 57"/>
    <e v="#N/A"/>
    <e v="#N/A"/>
    <e v="#N/A"/>
    <e v="#N/A"/>
    <x v="1"/>
  </r>
  <r>
    <x v="0"/>
    <x v="2"/>
    <n v="100"/>
    <x v="0"/>
    <x v="30"/>
    <n v="1"/>
    <n v="71.020363000000003"/>
    <n v="31.135952"/>
    <n v="48.229478999999998"/>
    <n v="0.90998999999999997"/>
    <s v="7"/>
    <s v="scale_mpi_thin_job_14029.out "/>
    <s v="scale_mpi_thin_thin007_2023-06-26_04-35-36.csv "/>
    <s v="e1 25000 100 100000 1 54"/>
    <e v="#N/A"/>
    <e v="#N/A"/>
    <e v="#N/A"/>
    <e v="#N/A"/>
    <x v="1"/>
  </r>
  <r>
    <x v="0"/>
    <x v="2"/>
    <n v="100"/>
    <x v="0"/>
    <x v="33"/>
    <n v="1"/>
    <n v="74.146403000000007"/>
    <n v="32.023935000000002"/>
    <n v="40.840069"/>
    <n v="0.816801"/>
    <s v="7"/>
    <s v="scale_mpi_thin_job_14029.out "/>
    <s v="scale_mpi_thin_thin007_2023-06-26_04-35-36.csv "/>
    <s v="e1 25000 100 100000 1 51"/>
    <e v="#N/A"/>
    <e v="#N/A"/>
    <e v="#N/A"/>
    <e v="#N/A"/>
    <x v="1"/>
  </r>
  <r>
    <x v="0"/>
    <x v="2"/>
    <n v="100"/>
    <x v="0"/>
    <x v="36"/>
    <n v="1"/>
    <n v="77.135968000000005"/>
    <n v="32.526795999999997"/>
    <n v="44.118896999999997"/>
    <n v="0.93869999999999998"/>
    <s v="7"/>
    <s v="scale_mpi_thin_job_14029.out "/>
    <s v="scale_mpi_thin_thin007_2023-06-26_04-35-36.csv "/>
    <s v="e1 25000 100 100000 1 48"/>
    <e v="#N/A"/>
    <e v="#N/A"/>
    <e v="#N/A"/>
    <e v="#N/A"/>
    <x v="1"/>
  </r>
  <r>
    <x v="0"/>
    <x v="2"/>
    <n v="100"/>
    <x v="0"/>
    <x v="39"/>
    <n v="1"/>
    <n v="70.801450000000003"/>
    <n v="23.376329999999999"/>
    <n v="36.907904000000002"/>
    <n v="0.83881600000000001"/>
    <s v="7"/>
    <s v="scale_mpi_thin_job_14029.out "/>
    <s v="scale_mpi_thin_thin007_2023-06-26_04-35-36.csv "/>
    <s v="e1 25000 100 100000 1 45"/>
    <e v="#N/A"/>
    <e v="#N/A"/>
    <e v="#N/A"/>
    <e v="#N/A"/>
    <x v="1"/>
  </r>
  <r>
    <x v="0"/>
    <x v="2"/>
    <n v="100"/>
    <x v="0"/>
    <x v="42"/>
    <n v="1"/>
    <n v="80.899583000000007"/>
    <n v="29.992370000000001"/>
    <n v="36.262658999999999"/>
    <n v="0.88445499999999999"/>
    <s v="7"/>
    <s v="scale_mpi_thin_job_14029.out "/>
    <s v="scale_mpi_thin_thin007_2023-06-26_04-35-36.csv "/>
    <s v="e1 25000 100 100000 1 42"/>
    <e v="#N/A"/>
    <e v="#N/A"/>
    <e v="#N/A"/>
    <e v="#N/A"/>
    <x v="1"/>
  </r>
  <r>
    <x v="0"/>
    <x v="2"/>
    <n v="100"/>
    <x v="0"/>
    <x v="45"/>
    <n v="1"/>
    <n v="75.366502999999994"/>
    <n v="21.492061"/>
    <n v="34.714202999999998"/>
    <n v="0.91353200000000001"/>
    <s v="7"/>
    <s v="scale_mpi_thin_job_14029.out "/>
    <s v="scale_mpi_thin_thin007_2023-06-26_04-35-36.csv "/>
    <s v="e1 25000 100 100000 1 39"/>
    <e v="#N/A"/>
    <e v="#N/A"/>
    <e v="#N/A"/>
    <e v="#N/A"/>
    <x v="1"/>
  </r>
  <r>
    <x v="0"/>
    <x v="2"/>
    <n v="100"/>
    <x v="0"/>
    <x v="48"/>
    <n v="1"/>
    <n v="81.871972999999997"/>
    <n v="22.820492999999999"/>
    <n v="37.652023"/>
    <n v="1.075772"/>
    <s v="7"/>
    <s v="scale_mpi_thin_job_14029.out "/>
    <s v="scale_mpi_thin_thin007_2023-06-26_04-35-36.csv "/>
    <s v="e1 25000 100 100000 1 36"/>
    <e v="#N/A"/>
    <e v="#N/A"/>
    <e v="#N/A"/>
    <e v="#N/A"/>
    <x v="1"/>
  </r>
  <r>
    <x v="0"/>
    <x v="2"/>
    <n v="100"/>
    <x v="0"/>
    <x v="51"/>
    <n v="1"/>
    <n v="74.908134000000004"/>
    <n v="10.849278999999999"/>
    <n v="30.320781"/>
    <n v="0.94752400000000003"/>
    <s v="7"/>
    <s v="scale_mpi_thin_job_14029.out "/>
    <s v="scale_mpi_thin_thin007_2023-06-26_04-35-36.csv "/>
    <s v="e1 25000 100 100000 1 33"/>
    <e v="#N/A"/>
    <e v="#N/A"/>
    <e v="#N/A"/>
    <e v="#N/A"/>
    <x v="1"/>
  </r>
  <r>
    <x v="0"/>
    <x v="2"/>
    <n v="100"/>
    <x v="0"/>
    <x v="54"/>
    <n v="1"/>
    <n v="82.505435000000006"/>
    <n v="11.390814000000001"/>
    <n v="26.841978000000001"/>
    <n v="0.92558499999999999"/>
    <s v="7"/>
    <s v="scale_mpi_thin_job_14029.out "/>
    <s v="scale_mpi_thin_thin007_2023-06-26_04-35-36.csv "/>
    <s v="e1 25000 100 100000 1 30"/>
    <e v="#N/A"/>
    <e v="#N/A"/>
    <e v="#N/A"/>
    <e v="#N/A"/>
    <x v="1"/>
  </r>
  <r>
    <x v="0"/>
    <x v="2"/>
    <n v="100"/>
    <x v="0"/>
    <x v="57"/>
    <n v="1"/>
    <n v="83.837655999999996"/>
    <n v="5.6934610000000001"/>
    <n v="26.777085"/>
    <n v="1.0298879999999999"/>
    <s v="7"/>
    <s v="scale_mpi_thin_job_14029.out "/>
    <s v="scale_mpi_thin_thin007_2023-06-26_04-35-36.csv "/>
    <s v="e1 25000 100 100000 1 27"/>
    <e v="#N/A"/>
    <e v="#N/A"/>
    <e v="#N/A"/>
    <e v="#N/A"/>
    <x v="1"/>
  </r>
  <r>
    <x v="0"/>
    <x v="2"/>
    <n v="100"/>
    <x v="0"/>
    <x v="60"/>
    <n v="1"/>
    <n v="89.496427999999995"/>
    <n v="1.66994"/>
    <n v="19.973379000000001"/>
    <n v="0.86840799999999996"/>
    <s v="7"/>
    <s v="scale_mpi_thin_job_14029.out "/>
    <s v="scale_mpi_thin_thin007_2023-06-26_04-35-36.csv "/>
    <s v="e1 25000 100 100000 1 24"/>
    <e v="#N/A"/>
    <e v="#N/A"/>
    <e v="#N/A"/>
    <e v="#N/A"/>
    <x v="1"/>
  </r>
  <r>
    <x v="0"/>
    <x v="2"/>
    <n v="100"/>
    <x v="0"/>
    <x v="63"/>
    <n v="1"/>
    <n v="101.447712"/>
    <n v="1.601024"/>
    <n v="16.116053999999998"/>
    <n v="0.80580300000000005"/>
    <s v="7"/>
    <s v="scale_mpi_thin_job_14029.out "/>
    <s v="scale_mpi_thin_thin007_2023-06-26_04-35-36.csv "/>
    <s v="e1 25000 100 100000 1 21"/>
    <e v="#N/A"/>
    <e v="#N/A"/>
    <e v="#N/A"/>
    <e v="#N/A"/>
    <x v="1"/>
  </r>
  <r>
    <x v="0"/>
    <x v="2"/>
    <n v="100"/>
    <x v="0"/>
    <x v="66"/>
    <n v="1"/>
    <n v="117.98884700000001"/>
    <n v="1.7352190000000001"/>
    <n v="15.424524"/>
    <n v="0.90732500000000005"/>
    <s v="7"/>
    <s v="scale_mpi_thin_job_14029.out "/>
    <s v="scale_mpi_thin_thin007_2023-06-26_04-35-36.csv "/>
    <s v="e1 25000 100 100000 1 18"/>
    <e v="#N/A"/>
    <e v="#N/A"/>
    <e v="#N/A"/>
    <e v="#N/A"/>
    <x v="1"/>
  </r>
  <r>
    <x v="0"/>
    <x v="2"/>
    <n v="100"/>
    <x v="0"/>
    <x v="69"/>
    <n v="1"/>
    <n v="140.85562300000001"/>
    <n v="1.6490560000000001"/>
    <n v="12.073314"/>
    <n v="0.86238000000000004"/>
    <s v="7"/>
    <s v="scale_mpi_thin_job_14029.out "/>
    <s v="scale_mpi_thin_thin007_2023-06-26_04-35-36.csv "/>
    <s v="e1 25000 100 100000 1 15"/>
    <e v="#N/A"/>
    <e v="#N/A"/>
    <e v="#N/A"/>
    <e v="#N/A"/>
    <x v="1"/>
  </r>
  <r>
    <x v="0"/>
    <x v="2"/>
    <n v="100"/>
    <x v="0"/>
    <x v="12"/>
    <n v="1"/>
    <n v="58.13693"/>
    <n v="28.203527000000001"/>
    <n v="68.059987000000007"/>
    <n v="0.95859099999999997"/>
    <s v="7"/>
    <s v="scale_mpi_thin_job_14029.out "/>
    <s v="scale_mpi_thin_thin007_2023-06-26_04-35-36.csv "/>
    <s v="e1 25000 100 100000 1 72"/>
    <e v="#N/A"/>
    <e v="#N/A"/>
    <e v="#N/A"/>
    <e v="#N/A"/>
    <x v="1"/>
  </r>
  <r>
    <x v="0"/>
    <x v="2"/>
    <n v="100"/>
    <x v="0"/>
    <x v="15"/>
    <n v="1"/>
    <n v="59.701754000000001"/>
    <n v="28.612772"/>
    <n v="54.147103000000001"/>
    <n v="0.79628100000000002"/>
    <s v="7"/>
    <s v="scale_mpi_thin_job_14029.out "/>
    <s v="scale_mpi_thin_thin007_2023-06-26_04-35-36.csv "/>
    <s v="e1 25000 100 100000 1 69"/>
    <e v="#N/A"/>
    <e v="#N/A"/>
    <e v="#N/A"/>
    <e v="#N/A"/>
    <x v="1"/>
  </r>
  <r>
    <x v="0"/>
    <x v="2"/>
    <n v="100"/>
    <x v="0"/>
    <x v="18"/>
    <n v="1"/>
    <n v="57.448520000000002"/>
    <n v="24.995139000000002"/>
    <n v="56.351880999999999"/>
    <n v="0.86695199999999994"/>
    <s v="7"/>
    <s v="scale_mpi_thin_job_14029.out "/>
    <s v="scale_mpi_thin_thin007_2023-06-26_04-35-36.csv "/>
    <s v="e1 25000 100 100000 1 66"/>
    <e v="#N/A"/>
    <e v="#N/A"/>
    <e v="#N/A"/>
    <e v="#N/A"/>
    <x v="1"/>
  </r>
  <r>
    <x v="0"/>
    <x v="2"/>
    <n v="100"/>
    <x v="0"/>
    <x v="21"/>
    <n v="1"/>
    <n v="65.083479999999994"/>
    <n v="30.900272999999999"/>
    <n v="89.19896"/>
    <n v="1.438693"/>
    <s v="7"/>
    <s v="scale_mpi_thin_job_14029.out "/>
    <s v="scale_mpi_thin_thin007_2023-06-26_04-35-36.csv "/>
    <s v="e1 25000 100 100000 1 63"/>
    <e v="#N/A"/>
    <e v="#N/A"/>
    <e v="#N/A"/>
    <e v="#N/A"/>
    <x v="1"/>
  </r>
  <r>
    <x v="0"/>
    <x v="2"/>
    <n v="100"/>
    <x v="0"/>
    <x v="24"/>
    <n v="1"/>
    <n v="59.441291999999997"/>
    <n v="24.028503000000001"/>
    <n v="50.294632999999997"/>
    <n v="0.85245099999999996"/>
    <s v="7"/>
    <s v="scale_mpi_thin_job_14029.out "/>
    <s v="scale_mpi_thin_thin007_2023-06-26_04-35-36.csv "/>
    <s v="e1 25000 100 100000 1 60"/>
    <e v="#N/A"/>
    <e v="#N/A"/>
    <e v="#N/A"/>
    <e v="#N/A"/>
    <x v="1"/>
  </r>
  <r>
    <x v="0"/>
    <x v="2"/>
    <n v="100"/>
    <x v="0"/>
    <x v="27"/>
    <n v="1"/>
    <n v="71.419871999999998"/>
    <n v="33.647359000000002"/>
    <n v="47.030515999999999"/>
    <n v="0.83983099999999999"/>
    <s v="7"/>
    <s v="scale_mpi_thin_job_14029.out "/>
    <s v="scale_mpi_thin_thin007_2023-06-26_04-35-36.csv "/>
    <s v="e1 25000 100 100000 1 57"/>
    <e v="#N/A"/>
    <e v="#N/A"/>
    <e v="#N/A"/>
    <e v="#N/A"/>
    <x v="1"/>
  </r>
  <r>
    <x v="0"/>
    <x v="2"/>
    <n v="100"/>
    <x v="0"/>
    <x v="30"/>
    <n v="1"/>
    <n v="54.249527999999998"/>
    <n v="14.419987000000001"/>
    <n v="49.501438"/>
    <n v="0.93398899999999996"/>
    <s v="7"/>
    <s v="scale_mpi_thin_job_14029.out "/>
    <s v="scale_mpi_thin_thin007_2023-06-26_04-35-36.csv "/>
    <s v="e1 25000 100 100000 1 54"/>
    <e v="#N/A"/>
    <e v="#N/A"/>
    <e v="#N/A"/>
    <e v="#N/A"/>
    <x v="1"/>
  </r>
  <r>
    <x v="0"/>
    <x v="2"/>
    <n v="100"/>
    <x v="0"/>
    <x v="33"/>
    <n v="1"/>
    <n v="72.990656000000001"/>
    <n v="30.842286999999999"/>
    <n v="46.449015000000003"/>
    <n v="0.92898000000000003"/>
    <s v="7"/>
    <s v="scale_mpi_thin_job_14029.out "/>
    <s v="scale_mpi_thin_thin007_2023-06-26_04-35-36.csv "/>
    <s v="e1 25000 100 100000 1 51"/>
    <e v="#N/A"/>
    <e v="#N/A"/>
    <e v="#N/A"/>
    <e v="#N/A"/>
    <x v="1"/>
  </r>
  <r>
    <x v="0"/>
    <x v="2"/>
    <n v="100"/>
    <x v="0"/>
    <x v="36"/>
    <n v="1"/>
    <n v="77.516816000000006"/>
    <n v="32.634261000000002"/>
    <n v="45.868701999999999"/>
    <n v="0.97592999999999996"/>
    <s v="7"/>
    <s v="scale_mpi_thin_job_14029.out "/>
    <s v="scale_mpi_thin_thin007_2023-06-26_04-35-36.csv "/>
    <s v="e1 25000 100 100000 1 48"/>
    <e v="#N/A"/>
    <e v="#N/A"/>
    <e v="#N/A"/>
    <e v="#N/A"/>
    <x v="1"/>
  </r>
  <r>
    <x v="0"/>
    <x v="2"/>
    <n v="100"/>
    <x v="0"/>
    <x v="39"/>
    <n v="1"/>
    <n v="81.027705999999995"/>
    <n v="33.555826000000003"/>
    <n v="47.164360000000002"/>
    <n v="1.071917"/>
    <s v="7"/>
    <s v="scale_mpi_thin_job_14029.out "/>
    <s v="scale_mpi_thin_thin007_2023-06-26_04-35-36.csv "/>
    <s v="e1 25000 100 100000 1 45"/>
    <e v="#N/A"/>
    <e v="#N/A"/>
    <e v="#N/A"/>
    <e v="#N/A"/>
    <x v="1"/>
  </r>
  <r>
    <x v="0"/>
    <x v="2"/>
    <n v="100"/>
    <x v="0"/>
    <x v="42"/>
    <n v="1"/>
    <n v="74.798195000000007"/>
    <n v="24.117115999999999"/>
    <n v="48.333435000000001"/>
    <n v="1.1788639999999999"/>
    <s v="7"/>
    <s v="scale_mpi_thin_job_14029.out "/>
    <s v="scale_mpi_thin_thin007_2023-06-26_04-35-36.csv "/>
    <s v="e1 25000 100 100000 1 42"/>
    <e v="#N/A"/>
    <e v="#N/A"/>
    <e v="#N/A"/>
    <e v="#N/A"/>
    <x v="1"/>
  </r>
  <r>
    <x v="0"/>
    <x v="2"/>
    <n v="100"/>
    <x v="0"/>
    <x v="45"/>
    <n v="1"/>
    <n v="67.096429000000001"/>
    <n v="12.910969"/>
    <n v="36.231172999999998"/>
    <n v="0.95345199999999997"/>
    <s v="7"/>
    <s v="scale_mpi_thin_job_14029.out "/>
    <s v="scale_mpi_thin_thin007_2023-06-26_04-35-36.csv "/>
    <s v="e1 25000 100 100000 1 39"/>
    <e v="#N/A"/>
    <e v="#N/A"/>
    <e v="#N/A"/>
    <e v="#N/A"/>
    <x v="1"/>
  </r>
  <r>
    <x v="0"/>
    <x v="2"/>
    <n v="100"/>
    <x v="0"/>
    <x v="48"/>
    <n v="1"/>
    <n v="83.554203000000001"/>
    <n v="24.528341999999999"/>
    <n v="32.342199999999998"/>
    <n v="0.92406299999999997"/>
    <s v="7"/>
    <s v="scale_mpi_thin_job_14029.out "/>
    <s v="scale_mpi_thin_thin007_2023-06-26_04-35-36.csv "/>
    <s v="e1 25000 100 100000 1 36"/>
    <e v="#N/A"/>
    <e v="#N/A"/>
    <e v="#N/A"/>
    <e v="#N/A"/>
    <x v="1"/>
  </r>
  <r>
    <x v="0"/>
    <x v="2"/>
    <n v="100"/>
    <x v="0"/>
    <x v="51"/>
    <n v="1"/>
    <n v="78.263435000000001"/>
    <n v="14.092585"/>
    <n v="31.574750000000002"/>
    <n v="0.986711"/>
    <s v="7"/>
    <s v="scale_mpi_thin_job_14029.out "/>
    <s v="scale_mpi_thin_thin007_2023-06-26_04-35-36.csv "/>
    <s v="e1 25000 100 100000 1 33"/>
    <e v="#N/A"/>
    <e v="#N/A"/>
    <e v="#N/A"/>
    <e v="#N/A"/>
    <x v="1"/>
  </r>
  <r>
    <x v="0"/>
    <x v="2"/>
    <n v="100"/>
    <x v="0"/>
    <x v="54"/>
    <n v="1"/>
    <n v="85.012082000000007"/>
    <n v="13.796066"/>
    <n v="24.112729999999999"/>
    <n v="0.83147300000000002"/>
    <s v="7"/>
    <s v="scale_mpi_thin_job_14029.out "/>
    <s v="scale_mpi_thin_thin007_2023-06-26_04-35-36.csv "/>
    <s v="e1 25000 100 100000 1 30"/>
    <e v="#N/A"/>
    <e v="#N/A"/>
    <e v="#N/A"/>
    <e v="#N/A"/>
    <x v="1"/>
  </r>
  <r>
    <x v="0"/>
    <x v="2"/>
    <n v="100"/>
    <x v="0"/>
    <x v="57"/>
    <n v="1"/>
    <n v="83.603397999999999"/>
    <n v="5.3978830000000002"/>
    <n v="26.740310999999998"/>
    <n v="1.0284740000000001"/>
    <s v="7"/>
    <s v="scale_mpi_thin_job_14029.out "/>
    <s v="scale_mpi_thin_thin007_2023-06-26_04-35-36.csv "/>
    <s v="e1 25000 100 100000 1 27"/>
    <e v="#N/A"/>
    <e v="#N/A"/>
    <e v="#N/A"/>
    <e v="#N/A"/>
    <x v="1"/>
  </r>
  <r>
    <x v="0"/>
    <x v="2"/>
    <n v="100"/>
    <x v="0"/>
    <x v="60"/>
    <n v="1"/>
    <n v="89.663656000000003"/>
    <n v="1.753533"/>
    <n v="21.751321999999998"/>
    <n v="0.94571000000000005"/>
    <s v="7"/>
    <s v="scale_mpi_thin_job_14029.out "/>
    <s v="scale_mpi_thin_thin007_2023-06-26_04-35-36.csv "/>
    <s v="e1 25000 100 100000 1 24"/>
    <e v="#N/A"/>
    <e v="#N/A"/>
    <e v="#N/A"/>
    <e v="#N/A"/>
    <x v="1"/>
  </r>
  <r>
    <x v="0"/>
    <x v="2"/>
    <n v="100"/>
    <x v="0"/>
    <x v="63"/>
    <n v="1"/>
    <n v="101.548874"/>
    <n v="1.6735530000000001"/>
    <n v="17.402515000000001"/>
    <n v="0.87012599999999996"/>
    <s v="7"/>
    <s v="scale_mpi_thin_job_14029.out "/>
    <s v="scale_mpi_thin_thin007_2023-06-26_04-35-36.csv "/>
    <s v="e1 25000 100 100000 1 21"/>
    <e v="#N/A"/>
    <e v="#N/A"/>
    <e v="#N/A"/>
    <e v="#N/A"/>
    <x v="1"/>
  </r>
  <r>
    <x v="0"/>
    <x v="2"/>
    <n v="100"/>
    <x v="0"/>
    <x v="66"/>
    <n v="1"/>
    <n v="117.898954"/>
    <n v="1.610506"/>
    <n v="14.012539"/>
    <n v="0.82426699999999997"/>
    <s v="7"/>
    <s v="scale_mpi_thin_job_14029.out "/>
    <s v="scale_mpi_thin_thin007_2023-06-26_04-35-36.csv "/>
    <s v="e1 25000 100 100000 1 18"/>
    <e v="#N/A"/>
    <e v="#N/A"/>
    <e v="#N/A"/>
    <e v="#N/A"/>
    <x v="1"/>
  </r>
  <r>
    <x v="0"/>
    <x v="2"/>
    <n v="100"/>
    <x v="0"/>
    <x v="69"/>
    <n v="1"/>
    <n v="140.86865499999999"/>
    <n v="1.6675059999999999"/>
    <n v="11.829568"/>
    <n v="0.84496899999999997"/>
    <s v="7"/>
    <s v="scale_mpi_thin_job_14029.out "/>
    <s v="scale_mpi_thin_thin007_2023-06-26_04-35-36.csv "/>
    <s v="e1 25000 100 100000 1 15"/>
    <e v="#N/A"/>
    <e v="#N/A"/>
    <e v="#N/A"/>
    <e v="#N/A"/>
    <x v="1"/>
  </r>
  <r>
    <x v="0"/>
    <x v="2"/>
    <n v="100"/>
    <x v="0"/>
    <x v="12"/>
    <n v="1"/>
    <n v="66.109238000000005"/>
    <n v="36.248710000000003"/>
    <n v="69.793496000000005"/>
    <n v="0.98300699999999996"/>
    <s v="7"/>
    <s v="scale_mpi_thin_job_14029.out "/>
    <s v="scale_mpi_thin_thin007_2023-06-26_04-35-36.csv "/>
    <s v="e1 25000 100 100000 1 72"/>
    <e v="#N/A"/>
    <e v="#N/A"/>
    <e v="#N/A"/>
    <e v="#N/A"/>
    <x v="1"/>
  </r>
  <r>
    <x v="0"/>
    <x v="2"/>
    <n v="100"/>
    <x v="0"/>
    <x v="15"/>
    <n v="1"/>
    <n v="66.116017999999997"/>
    <n v="35.059635999999998"/>
    <n v="43.385069999999999"/>
    <n v="0.63801600000000003"/>
    <s v="7"/>
    <s v="scale_mpi_thin_job_14029.out "/>
    <s v="scale_mpi_thin_thin007_2023-06-26_04-35-36.csv "/>
    <s v="e1 25000 100 100000 1 69"/>
    <e v="#N/A"/>
    <e v="#N/A"/>
    <e v="#N/A"/>
    <e v="#N/A"/>
    <x v="1"/>
  </r>
  <r>
    <x v="0"/>
    <x v="2"/>
    <n v="100"/>
    <x v="0"/>
    <x v="18"/>
    <n v="1"/>
    <n v="66.887494000000004"/>
    <n v="34.544635999999997"/>
    <n v="61.636172999999999"/>
    <n v="0.94824900000000001"/>
    <s v="7"/>
    <s v="scale_mpi_thin_job_14029.out "/>
    <s v="scale_mpi_thin_thin007_2023-06-26_04-35-36.csv "/>
    <s v="e1 25000 100 100000 1 66"/>
    <e v="#N/A"/>
    <e v="#N/A"/>
    <e v="#N/A"/>
    <e v="#N/A"/>
    <x v="1"/>
  </r>
  <r>
    <x v="0"/>
    <x v="2"/>
    <n v="100"/>
    <x v="0"/>
    <x v="21"/>
    <n v="1"/>
    <n v="67.717918999999995"/>
    <n v="33.938988000000002"/>
    <n v="51.254865000000002"/>
    <n v="0.82669099999999995"/>
    <s v="7"/>
    <s v="scale_mpi_thin_job_14029.out "/>
    <s v="scale_mpi_thin_thin007_2023-06-26_04-35-36.csv "/>
    <s v="e1 25000 100 100000 1 63"/>
    <e v="#N/A"/>
    <e v="#N/A"/>
    <e v="#N/A"/>
    <e v="#N/A"/>
    <x v="1"/>
  </r>
  <r>
    <x v="0"/>
    <x v="2"/>
    <n v="100"/>
    <x v="0"/>
    <x v="24"/>
    <n v="1"/>
    <n v="69.494512999999998"/>
    <n v="33.952852"/>
    <n v="58.538829999999997"/>
    <n v="0.99218399999999995"/>
    <s v="7"/>
    <s v="scale_mpi_thin_job_14029.out "/>
    <s v="scale_mpi_thin_thin007_2023-06-26_04-35-36.csv "/>
    <s v="e1 25000 100 100000 1 60"/>
    <e v="#N/A"/>
    <e v="#N/A"/>
    <e v="#N/A"/>
    <e v="#N/A"/>
    <x v="1"/>
  </r>
  <r>
    <x v="0"/>
    <x v="2"/>
    <n v="100"/>
    <x v="0"/>
    <x v="27"/>
    <n v="1"/>
    <n v="71.696100000000001"/>
    <n v="33.843885"/>
    <n v="65.787740999999997"/>
    <n v="1.1747810000000001"/>
    <s v="7"/>
    <s v="scale_mpi_thin_job_14029.out "/>
    <s v="scale_mpi_thin_thin007_2023-06-26_04-35-36.csv "/>
    <s v="e1 25000 100 100000 1 57"/>
    <e v="#N/A"/>
    <e v="#N/A"/>
    <e v="#N/A"/>
    <e v="#N/A"/>
    <x v="1"/>
  </r>
  <r>
    <x v="0"/>
    <x v="2"/>
    <n v="100"/>
    <x v="0"/>
    <x v="30"/>
    <n v="1"/>
    <n v="73.523492000000005"/>
    <n v="33.641845000000004"/>
    <n v="52.865687999999999"/>
    <n v="0.99746599999999996"/>
    <s v="7"/>
    <s v="scale_mpi_thin_job_14029.out "/>
    <s v="scale_mpi_thin_thin007_2023-06-26_04-35-36.csv "/>
    <s v="e1 25000 100 100000 1 54"/>
    <e v="#N/A"/>
    <e v="#N/A"/>
    <e v="#N/A"/>
    <e v="#N/A"/>
    <x v="1"/>
  </r>
  <r>
    <x v="0"/>
    <x v="2"/>
    <n v="100"/>
    <x v="0"/>
    <x v="33"/>
    <n v="1"/>
    <n v="75.231097000000005"/>
    <n v="33.117286"/>
    <n v="46.474111999999998"/>
    <n v="0.92948200000000003"/>
    <s v="7"/>
    <s v="scale_mpi_thin_job_14029.out "/>
    <s v="scale_mpi_thin_thin007_2023-06-26_04-35-36.csv "/>
    <s v="e1 25000 100 100000 1 51"/>
    <e v="#N/A"/>
    <e v="#N/A"/>
    <e v="#N/A"/>
    <e v="#N/A"/>
    <x v="1"/>
  </r>
  <r>
    <x v="0"/>
    <x v="3"/>
    <n v="100"/>
    <x v="0"/>
    <x v="12"/>
    <n v="1"/>
    <n v="37.783172999999998"/>
    <n v="18.372197"/>
    <n v="47.569285000000001"/>
    <n v="0.66998999999999997"/>
    <s v="7"/>
    <s v="scale_mpi_thin_job_14030.out "/>
    <s v="scale_mpi_thin_thin007_2023-06-26_06-36-06.csv "/>
    <s v="e1 20000 100 100000 1 72"/>
    <e v="#N/A"/>
    <e v="#N/A"/>
    <e v="#N/A"/>
    <e v="#N/A"/>
    <x v="1"/>
  </r>
  <r>
    <x v="0"/>
    <x v="3"/>
    <n v="100"/>
    <x v="0"/>
    <x v="15"/>
    <n v="1"/>
    <n v="48.517584999999997"/>
    <n v="28.351367"/>
    <n v="31.599271999999999"/>
    <n v="0.46469500000000002"/>
    <s v="7"/>
    <s v="scale_mpi_thin_job_14030.out "/>
    <s v="scale_mpi_thin_thin007_2023-06-26_06-36-06.csv "/>
    <s v="e1 20000 100 100000 1 69"/>
    <e v="#N/A"/>
    <e v="#N/A"/>
    <e v="#N/A"/>
    <e v="#N/A"/>
    <x v="1"/>
  </r>
  <r>
    <x v="0"/>
    <x v="3"/>
    <n v="100"/>
    <x v="0"/>
    <x v="18"/>
    <n v="1"/>
    <n v="48.408683000000003"/>
    <n v="27.267113999999999"/>
    <n v="30.356642999999998"/>
    <n v="0.46702500000000002"/>
    <s v="7"/>
    <s v="scale_mpi_thin_job_14030.out "/>
    <s v="scale_mpi_thin_thin007_2023-06-26_06-36-06.csv "/>
    <s v="e1 20000 100 100000 1 66"/>
    <e v="#N/A"/>
    <e v="#N/A"/>
    <e v="#N/A"/>
    <e v="#N/A"/>
    <x v="1"/>
  </r>
  <r>
    <x v="0"/>
    <x v="3"/>
    <n v="100"/>
    <x v="0"/>
    <x v="21"/>
    <n v="1"/>
    <n v="49.450543000000003"/>
    <n v="27.402308999999999"/>
    <n v="27.102291000000001"/>
    <n v="0.43713400000000002"/>
    <s v="7"/>
    <s v="scale_mpi_thin_job_14030.out "/>
    <s v="scale_mpi_thin_thin007_2023-06-26_06-36-06.csv "/>
    <s v="e1 20000 100 100000 1 63"/>
    <e v="#N/A"/>
    <e v="#N/A"/>
    <e v="#N/A"/>
    <e v="#N/A"/>
    <x v="1"/>
  </r>
  <r>
    <x v="0"/>
    <x v="3"/>
    <n v="100"/>
    <x v="0"/>
    <x v="24"/>
    <n v="1"/>
    <n v="55.176800999999998"/>
    <n v="32.090890999999999"/>
    <n v="30.061402000000001"/>
    <n v="0.50951500000000005"/>
    <s v="7"/>
    <s v="scale_mpi_thin_job_14030.out "/>
    <s v="scale_mpi_thin_thin007_2023-06-26_06-36-06.csv "/>
    <s v="e1 20000 100 100000 1 60"/>
    <e v="#N/A"/>
    <e v="#N/A"/>
    <e v="#N/A"/>
    <e v="#N/A"/>
    <x v="1"/>
  </r>
  <r>
    <x v="0"/>
    <x v="3"/>
    <n v="100"/>
    <x v="0"/>
    <x v="27"/>
    <n v="1"/>
    <n v="56.780873999999997"/>
    <n v="32.408897000000003"/>
    <n v="28.163913999999998"/>
    <n v="0.50292700000000001"/>
    <s v="7"/>
    <s v="scale_mpi_thin_job_14030.out "/>
    <s v="scale_mpi_thin_thin007_2023-06-26_06-36-06.csv "/>
    <s v="e1 20000 100 100000 1 57"/>
    <e v="#N/A"/>
    <e v="#N/A"/>
    <e v="#N/A"/>
    <e v="#N/A"/>
    <x v="1"/>
  </r>
  <r>
    <x v="0"/>
    <x v="3"/>
    <n v="100"/>
    <x v="0"/>
    <x v="30"/>
    <n v="1"/>
    <n v="58.162990999999998"/>
    <n v="32.276667000000003"/>
    <n v="20.624752999999998"/>
    <n v="0.38914599999999999"/>
    <s v="7"/>
    <s v="scale_mpi_thin_job_14030.out "/>
    <s v="scale_mpi_thin_thin007_2023-06-26_06-36-06.csv "/>
    <s v="e1 20000 100 100000 1 54"/>
    <e v="#N/A"/>
    <e v="#N/A"/>
    <e v="#N/A"/>
    <e v="#N/A"/>
    <x v="1"/>
  </r>
  <r>
    <x v="0"/>
    <x v="3"/>
    <n v="100"/>
    <x v="0"/>
    <x v="33"/>
    <n v="1"/>
    <n v="53.099414000000003"/>
    <n v="26.064584"/>
    <n v="20.631242"/>
    <n v="0.41262500000000002"/>
    <s v="7"/>
    <s v="scale_mpi_thin_job_14030.out "/>
    <s v="scale_mpi_thin_thin007_2023-06-26_06-36-06.csv "/>
    <s v="e1 20000 100 100000 1 51"/>
    <e v="#N/A"/>
    <e v="#N/A"/>
    <e v="#N/A"/>
    <e v="#N/A"/>
    <x v="1"/>
  </r>
  <r>
    <x v="0"/>
    <x v="3"/>
    <n v="100"/>
    <x v="0"/>
    <x v="36"/>
    <n v="1"/>
    <n v="59.413773999999997"/>
    <n v="30.639789"/>
    <n v="20.892828999999999"/>
    <n v="0.44452799999999998"/>
    <s v="7"/>
    <s v="scale_mpi_thin_job_14030.out "/>
    <s v="scale_mpi_thin_thin007_2023-06-26_06-36-06.csv "/>
    <s v="e1 20000 100 100000 1 48"/>
    <e v="#N/A"/>
    <e v="#N/A"/>
    <e v="#N/A"/>
    <e v="#N/A"/>
    <x v="1"/>
  </r>
  <r>
    <x v="0"/>
    <x v="3"/>
    <n v="100"/>
    <x v="0"/>
    <x v="39"/>
    <n v="1"/>
    <n v="57.856028999999999"/>
    <n v="27.037143"/>
    <n v="17.501280999999999"/>
    <n v="0.397756"/>
    <s v="7"/>
    <s v="scale_mpi_thin_job_14030.out "/>
    <s v="scale_mpi_thin_thin007_2023-06-26_06-36-06.csv "/>
    <s v="e1 20000 100 100000 1 45"/>
    <e v="#N/A"/>
    <e v="#N/A"/>
    <e v="#N/A"/>
    <e v="#N/A"/>
    <x v="1"/>
  </r>
  <r>
    <x v="0"/>
    <x v="3"/>
    <n v="100"/>
    <x v="0"/>
    <x v="42"/>
    <n v="1"/>
    <n v="42.095615000000002"/>
    <n v="9.4904630000000001"/>
    <n v="27.334627000000001"/>
    <n v="0.66669800000000001"/>
    <s v="7"/>
    <s v="scale_mpi_thin_job_14030.out "/>
    <s v="scale_mpi_thin_thin007_2023-06-26_06-36-06.csv "/>
    <s v="e1 20000 100 100000 1 42"/>
    <e v="#N/A"/>
    <e v="#N/A"/>
    <e v="#N/A"/>
    <e v="#N/A"/>
    <x v="1"/>
  </r>
  <r>
    <x v="0"/>
    <x v="3"/>
    <n v="100"/>
    <x v="0"/>
    <x v="45"/>
    <n v="1"/>
    <n v="45.222358999999997"/>
    <n v="10.128253000000001"/>
    <n v="21.273508"/>
    <n v="0.55982900000000002"/>
    <s v="7"/>
    <s v="scale_mpi_thin_job_14030.out "/>
    <s v="scale_mpi_thin_thin007_2023-06-26_06-36-06.csv "/>
    <s v="e1 20000 100 100000 1 39"/>
    <e v="#N/A"/>
    <e v="#N/A"/>
    <e v="#N/A"/>
    <e v="#N/A"/>
    <x v="1"/>
  </r>
  <r>
    <x v="0"/>
    <x v="3"/>
    <n v="100"/>
    <x v="0"/>
    <x v="48"/>
    <n v="1"/>
    <n v="46.209314999999997"/>
    <n v="7.9672929999999997"/>
    <n v="17.050111999999999"/>
    <n v="0.48714600000000002"/>
    <s v="7"/>
    <s v="scale_mpi_thin_job_14030.out "/>
    <s v="scale_mpi_thin_thin007_2023-06-26_06-36-06.csv "/>
    <s v="e1 20000 100 100000 1 36"/>
    <e v="#N/A"/>
    <e v="#N/A"/>
    <e v="#N/A"/>
    <e v="#N/A"/>
    <x v="1"/>
  </r>
  <r>
    <x v="0"/>
    <x v="3"/>
    <n v="100"/>
    <x v="0"/>
    <x v="51"/>
    <n v="1"/>
    <n v="54.470073999999997"/>
    <n v="13.1394"/>
    <n v="17.104882"/>
    <n v="0.534528"/>
    <s v="7"/>
    <s v="scale_mpi_thin_job_14030.out "/>
    <s v="scale_mpi_thin_thin007_2023-06-26_06-36-06.csv "/>
    <s v="e1 20000 100 100000 1 33"/>
    <e v="#N/A"/>
    <e v="#N/A"/>
    <e v="#N/A"/>
    <e v="#N/A"/>
    <x v="1"/>
  </r>
  <r>
    <x v="0"/>
    <x v="3"/>
    <n v="100"/>
    <x v="0"/>
    <x v="54"/>
    <n v="1"/>
    <n v="52.762571000000001"/>
    <n v="7.2530010000000003"/>
    <n v="26.358498000000001"/>
    <n v="0.908914"/>
    <s v="7"/>
    <s v="scale_mpi_thin_job_14030.out "/>
    <s v="scale_mpi_thin_thin007_2023-06-26_06-36-06.csv "/>
    <s v="e1 20000 100 100000 1 30"/>
    <e v="#N/A"/>
    <e v="#N/A"/>
    <e v="#N/A"/>
    <e v="#N/A"/>
    <x v="1"/>
  </r>
  <r>
    <x v="0"/>
    <x v="3"/>
    <n v="100"/>
    <x v="0"/>
    <x v="57"/>
    <n v="1"/>
    <n v="54.295135000000002"/>
    <n v="3.7050909999999999"/>
    <n v="13.058468"/>
    <n v="0.50224899999999995"/>
    <s v="7"/>
    <s v="scale_mpi_thin_job_14030.out "/>
    <s v="scale_mpi_thin_thin007_2023-06-26_06-36-06.csv "/>
    <s v="e1 20000 100 100000 1 27"/>
    <e v="#N/A"/>
    <e v="#N/A"/>
    <e v="#N/A"/>
    <e v="#N/A"/>
    <x v="1"/>
  </r>
  <r>
    <x v="0"/>
    <x v="3"/>
    <n v="100"/>
    <x v="0"/>
    <x v="60"/>
    <n v="1"/>
    <n v="57.214455999999998"/>
    <n v="1.07426"/>
    <n v="12.672207999999999"/>
    <n v="0.55096599999999996"/>
    <s v="7"/>
    <s v="scale_mpi_thin_job_14030.out "/>
    <s v="scale_mpi_thin_thin007_2023-06-26_06-36-06.csv "/>
    <s v="e1 20000 100 100000 1 24"/>
    <e v="#N/A"/>
    <e v="#N/A"/>
    <e v="#N/A"/>
    <e v="#N/A"/>
    <x v="1"/>
  </r>
  <r>
    <x v="0"/>
    <x v="3"/>
    <n v="100"/>
    <x v="0"/>
    <x v="63"/>
    <n v="1"/>
    <n v="65.448609000000005"/>
    <n v="1.0749660000000001"/>
    <n v="11.150283"/>
    <n v="0.55751399999999995"/>
    <s v="7"/>
    <s v="scale_mpi_thin_job_14030.out "/>
    <s v="scale_mpi_thin_thin007_2023-06-26_06-36-06.csv "/>
    <s v="e1 20000 100 100000 1 21"/>
    <e v="#N/A"/>
    <e v="#N/A"/>
    <e v="#N/A"/>
    <e v="#N/A"/>
    <x v="1"/>
  </r>
  <r>
    <x v="0"/>
    <x v="3"/>
    <n v="100"/>
    <x v="0"/>
    <x v="66"/>
    <n v="1"/>
    <n v="75.720761999999993"/>
    <n v="0.98897400000000002"/>
    <n v="7.9631889999999999"/>
    <n v="0.46842299999999998"/>
    <s v="7"/>
    <s v="scale_mpi_thin_job_14030.out "/>
    <s v="scale_mpi_thin_thin007_2023-06-26_06-36-06.csv "/>
    <s v="e1 20000 100 100000 1 18"/>
    <e v="#N/A"/>
    <e v="#N/A"/>
    <e v="#N/A"/>
    <e v="#N/A"/>
    <x v="1"/>
  </r>
  <r>
    <x v="0"/>
    <x v="3"/>
    <n v="100"/>
    <x v="0"/>
    <x v="69"/>
    <n v="1"/>
    <n v="90.319464999999994"/>
    <n v="0.977302"/>
    <n v="6.6435880000000003"/>
    <n v="0.47454200000000002"/>
    <s v="7"/>
    <s v="scale_mpi_thin_job_14030.out "/>
    <s v="scale_mpi_thin_thin007_2023-06-26_06-36-06.csv "/>
    <s v="e1 20000 100 100000 1 15"/>
    <e v="#N/A"/>
    <e v="#N/A"/>
    <e v="#N/A"/>
    <e v="#N/A"/>
    <x v="1"/>
  </r>
  <r>
    <x v="0"/>
    <x v="3"/>
    <n v="100"/>
    <x v="0"/>
    <x v="12"/>
    <n v="1"/>
    <n v="30.682912999999999"/>
    <n v="11.086584999999999"/>
    <n v="41.266883999999997"/>
    <n v="0.58122399999999996"/>
    <s v="7"/>
    <s v="scale_mpi_thin_job_14030.out "/>
    <s v="scale_mpi_thin_thin007_2023-06-26_06-36-06.csv "/>
    <s v="e1 20000 100 100000 1 72"/>
    <e v="#N/A"/>
    <e v="#N/A"/>
    <e v="#N/A"/>
    <e v="#N/A"/>
    <x v="1"/>
  </r>
  <r>
    <x v="0"/>
    <x v="3"/>
    <n v="100"/>
    <x v="0"/>
    <x v="15"/>
    <n v="1"/>
    <n v="48.116292999999999"/>
    <n v="27.930589999999999"/>
    <n v="16.373902999999999"/>
    <n v="0.24079300000000001"/>
    <s v="7"/>
    <s v="scale_mpi_thin_job_14030.out "/>
    <s v="scale_mpi_thin_thin007_2023-06-26_06-36-06.csv "/>
    <s v="e1 20000 100 100000 1 69"/>
    <e v="#N/A"/>
    <e v="#N/A"/>
    <e v="#N/A"/>
    <e v="#N/A"/>
    <x v="1"/>
  </r>
  <r>
    <x v="0"/>
    <x v="3"/>
    <n v="100"/>
    <x v="0"/>
    <x v="18"/>
    <n v="1"/>
    <n v="49.727967999999997"/>
    <n v="28.601607999999999"/>
    <n v="27.070819"/>
    <n v="0.41647400000000001"/>
    <s v="7"/>
    <s v="scale_mpi_thin_job_14030.out "/>
    <s v="scale_mpi_thin_thin007_2023-06-26_06-36-06.csv "/>
    <s v="e1 20000 100 100000 1 66"/>
    <e v="#N/A"/>
    <e v="#N/A"/>
    <e v="#N/A"/>
    <e v="#N/A"/>
    <x v="1"/>
  </r>
  <r>
    <x v="0"/>
    <x v="3"/>
    <n v="100"/>
    <x v="0"/>
    <x v="21"/>
    <n v="1"/>
    <n v="48.373282000000003"/>
    <n v="26.214858"/>
    <n v="22.231023"/>
    <n v="0.35856500000000002"/>
    <s v="7"/>
    <s v="scale_mpi_thin_job_14030.out "/>
    <s v="scale_mpi_thin_thin007_2023-06-26_06-36-06.csv "/>
    <s v="e1 20000 100 100000 1 63"/>
    <e v="#N/A"/>
    <e v="#N/A"/>
    <e v="#N/A"/>
    <e v="#N/A"/>
    <x v="1"/>
  </r>
  <r>
    <x v="0"/>
    <x v="3"/>
    <n v="100"/>
    <x v="0"/>
    <x v="24"/>
    <n v="1"/>
    <n v="37.154262000000003"/>
    <n v="14.057513999999999"/>
    <n v="21.093800999999999"/>
    <n v="0.35752200000000001"/>
    <s v="7"/>
    <s v="scale_mpi_thin_job_14030.out "/>
    <s v="scale_mpi_thin_thin007_2023-06-26_06-36-06.csv "/>
    <s v="e1 20000 100 100000 1 60"/>
    <e v="#N/A"/>
    <e v="#N/A"/>
    <e v="#N/A"/>
    <e v="#N/A"/>
    <x v="1"/>
  </r>
  <r>
    <x v="0"/>
    <x v="3"/>
    <n v="100"/>
    <x v="0"/>
    <x v="27"/>
    <n v="1"/>
    <n v="53.376604"/>
    <n v="28.678341"/>
    <n v="30.875505"/>
    <n v="0.55134799999999995"/>
    <s v="7"/>
    <s v="scale_mpi_thin_job_14030.out "/>
    <s v="scale_mpi_thin_thin007_2023-06-26_06-36-06.csv "/>
    <s v="e1 20000 100 100000 1 57"/>
    <e v="#N/A"/>
    <e v="#N/A"/>
    <e v="#N/A"/>
    <e v="#N/A"/>
    <x v="1"/>
  </r>
  <r>
    <x v="0"/>
    <x v="3"/>
    <n v="100"/>
    <x v="0"/>
    <x v="30"/>
    <n v="1"/>
    <n v="57.743834999999997"/>
    <n v="31.815949"/>
    <n v="19.244205999999998"/>
    <n v="0.36309799999999998"/>
    <s v="7"/>
    <s v="scale_mpi_thin_job_14030.out "/>
    <s v="scale_mpi_thin_thin007_2023-06-26_06-36-06.csv "/>
    <s v="e1 20000 100 100000 1 54"/>
    <e v="#N/A"/>
    <e v="#N/A"/>
    <e v="#N/A"/>
    <e v="#N/A"/>
    <x v="1"/>
  </r>
  <r>
    <x v="0"/>
    <x v="3"/>
    <n v="100"/>
    <x v="0"/>
    <x v="33"/>
    <n v="1"/>
    <n v="53.177878"/>
    <n v="25.829708"/>
    <n v="46.491174999999998"/>
    <n v="0.92982399999999998"/>
    <s v="7"/>
    <s v="scale_mpi_thin_job_14030.out "/>
    <s v="scale_mpi_thin_thin007_2023-06-26_06-36-06.csv "/>
    <s v="e1 20000 100 100000 1 51"/>
    <e v="#N/A"/>
    <e v="#N/A"/>
    <e v="#N/A"/>
    <e v="#N/A"/>
    <x v="1"/>
  </r>
  <r>
    <x v="0"/>
    <x v="3"/>
    <n v="100"/>
    <x v="0"/>
    <x v="36"/>
    <n v="1"/>
    <n v="52.928451000000003"/>
    <n v="23.913157999999999"/>
    <n v="19.037236"/>
    <n v="0.40504800000000002"/>
    <s v="7"/>
    <s v="scale_mpi_thin_job_14030.out "/>
    <s v="scale_mpi_thin_thin007_2023-06-26_06-36-06.csv "/>
    <s v="e1 20000 100 100000 1 48"/>
    <e v="#N/A"/>
    <e v="#N/A"/>
    <e v="#N/A"/>
    <e v="#N/A"/>
    <x v="1"/>
  </r>
  <r>
    <x v="0"/>
    <x v="3"/>
    <n v="100"/>
    <x v="0"/>
    <x v="39"/>
    <n v="1"/>
    <n v="53.196421000000001"/>
    <n v="22.771508000000001"/>
    <n v="21.800732"/>
    <n v="0.49547099999999999"/>
    <s v="7"/>
    <s v="scale_mpi_thin_job_14030.out "/>
    <s v="scale_mpi_thin_thin007_2023-06-26_06-36-06.csv "/>
    <s v="e1 20000 100 100000 1 45"/>
    <e v="#N/A"/>
    <e v="#N/A"/>
    <e v="#N/A"/>
    <e v="#N/A"/>
    <x v="1"/>
  </r>
  <r>
    <x v="0"/>
    <x v="3"/>
    <n v="100"/>
    <x v="0"/>
    <x v="42"/>
    <n v="1"/>
    <n v="54.045800999999997"/>
    <n v="21.497502000000001"/>
    <n v="14.900938"/>
    <n v="0.36343799999999998"/>
    <s v="7"/>
    <s v="scale_mpi_thin_job_14030.out "/>
    <s v="scale_mpi_thin_thin007_2023-06-26_06-36-06.csv "/>
    <s v="e1 20000 100 100000 1 42"/>
    <e v="#N/A"/>
    <e v="#N/A"/>
    <e v="#N/A"/>
    <e v="#N/A"/>
    <x v="1"/>
  </r>
  <r>
    <x v="0"/>
    <x v="3"/>
    <n v="100"/>
    <x v="0"/>
    <x v="45"/>
    <n v="1"/>
    <n v="45.644120999999998"/>
    <n v="10.666347999999999"/>
    <n v="43.370140999999997"/>
    <n v="1.1413199999999999"/>
    <s v="7"/>
    <s v="scale_mpi_thin_job_14030.out "/>
    <s v="scale_mpi_thin_thin007_2023-06-26_06-36-06.csv "/>
    <s v="e1 20000 100 100000 1 39"/>
    <e v="#N/A"/>
    <e v="#N/A"/>
    <e v="#N/A"/>
    <e v="#N/A"/>
    <x v="1"/>
  </r>
  <r>
    <x v="0"/>
    <x v="3"/>
    <n v="100"/>
    <x v="0"/>
    <x v="48"/>
    <n v="1"/>
    <n v="47.553423000000002"/>
    <n v="9.4071759999999998"/>
    <n v="16.696778999999999"/>
    <n v="0.477051"/>
    <s v="7"/>
    <s v="scale_mpi_thin_job_14030.out "/>
    <s v="scale_mpi_thin_thin007_2023-06-26_06-36-06.csv "/>
    <s v="e1 20000 100 100000 1 36"/>
    <e v="#N/A"/>
    <e v="#N/A"/>
    <e v="#N/A"/>
    <e v="#N/A"/>
    <x v="1"/>
  </r>
  <r>
    <x v="0"/>
    <x v="3"/>
    <n v="100"/>
    <x v="0"/>
    <x v="51"/>
    <n v="1"/>
    <n v="47.927453"/>
    <n v="6.9383030000000003"/>
    <n v="15.378280999999999"/>
    <n v="0.48057100000000003"/>
    <s v="7"/>
    <s v="scale_mpi_thin_job_14030.out "/>
    <s v="scale_mpi_thin_thin007_2023-06-26_06-36-06.csv "/>
    <s v="e1 20000 100 100000 1 33"/>
    <e v="#N/A"/>
    <e v="#N/A"/>
    <e v="#N/A"/>
    <e v="#N/A"/>
    <x v="1"/>
  </r>
  <r>
    <x v="0"/>
    <x v="3"/>
    <n v="100"/>
    <x v="0"/>
    <x v="54"/>
    <n v="1"/>
    <n v="60.164102999999997"/>
    <n v="14.379899"/>
    <n v="16.687995999999998"/>
    <n v="0.57544799999999996"/>
    <s v="7"/>
    <s v="scale_mpi_thin_job_14030.out "/>
    <s v="scale_mpi_thin_thin007_2023-06-26_06-36-06.csv "/>
    <s v="e1 20000 100 100000 1 30"/>
    <e v="#N/A"/>
    <e v="#N/A"/>
    <e v="#N/A"/>
    <e v="#N/A"/>
    <x v="1"/>
  </r>
  <r>
    <x v="0"/>
    <x v="3"/>
    <n v="100"/>
    <x v="0"/>
    <x v="57"/>
    <n v="1"/>
    <n v="54.306220000000003"/>
    <n v="3.6617799999999998"/>
    <n v="14.386881000000001"/>
    <n v="0.553342"/>
    <s v="7"/>
    <s v="scale_mpi_thin_job_14030.out "/>
    <s v="scale_mpi_thin_thin007_2023-06-26_06-36-06.csv "/>
    <s v="e1 20000 100 100000 1 27"/>
    <e v="#N/A"/>
    <e v="#N/A"/>
    <e v="#N/A"/>
    <e v="#N/A"/>
    <x v="1"/>
  </r>
  <r>
    <x v="0"/>
    <x v="3"/>
    <n v="100"/>
    <x v="0"/>
    <x v="60"/>
    <n v="1"/>
    <n v="57.357554"/>
    <n v="1.1386350000000001"/>
    <n v="13.657727"/>
    <n v="0.59381399999999995"/>
    <s v="7"/>
    <s v="scale_mpi_thin_job_14030.out "/>
    <s v="scale_mpi_thin_thin007_2023-06-26_06-36-06.csv "/>
    <s v="e1 20000 100 100000 1 24"/>
    <e v="#N/A"/>
    <e v="#N/A"/>
    <e v="#N/A"/>
    <e v="#N/A"/>
    <x v="1"/>
  </r>
  <r>
    <x v="0"/>
    <x v="3"/>
    <n v="100"/>
    <x v="0"/>
    <x v="63"/>
    <n v="1"/>
    <n v="65.347577999999999"/>
    <n v="1.026402"/>
    <n v="10.199617"/>
    <n v="0.50998100000000002"/>
    <s v="7"/>
    <s v="scale_mpi_thin_job_14030.out "/>
    <s v="scale_mpi_thin_thin007_2023-06-26_06-36-06.csv "/>
    <s v="e1 20000 100 100000 1 21"/>
    <e v="#N/A"/>
    <e v="#N/A"/>
    <e v="#N/A"/>
    <e v="#N/A"/>
    <x v="1"/>
  </r>
  <r>
    <x v="0"/>
    <x v="3"/>
    <n v="100"/>
    <x v="0"/>
    <x v="66"/>
    <n v="1"/>
    <n v="75.829052000000004"/>
    <n v="0.97085699999999997"/>
    <n v="7.6558909999999996"/>
    <n v="0.450347"/>
    <s v="7"/>
    <s v="scale_mpi_thin_job_14030.out "/>
    <s v="scale_mpi_thin_thin007_2023-06-26_06-36-06.csv "/>
    <s v="e1 20000 100 100000 1 18"/>
    <e v="#N/A"/>
    <e v="#N/A"/>
    <e v="#N/A"/>
    <e v="#N/A"/>
    <x v="1"/>
  </r>
  <r>
    <x v="0"/>
    <x v="3"/>
    <n v="100"/>
    <x v="0"/>
    <x v="69"/>
    <n v="1"/>
    <n v="90.173518000000001"/>
    <n v="1.0611409999999999"/>
    <n v="7.5859629999999996"/>
    <n v="0.54185399999999995"/>
    <s v="7"/>
    <s v="scale_mpi_thin_job_14030.out "/>
    <s v="scale_mpi_thin_thin007_2023-06-26_06-36-06.csv "/>
    <s v="e1 20000 100 100000 1 15"/>
    <e v="#N/A"/>
    <e v="#N/A"/>
    <e v="#N/A"/>
    <e v="#N/A"/>
    <x v="1"/>
  </r>
  <r>
    <x v="0"/>
    <x v="3"/>
    <n v="100"/>
    <x v="0"/>
    <x v="12"/>
    <n v="1"/>
    <n v="43.368830000000003"/>
    <n v="23.829267999999999"/>
    <n v="31.259623000000001"/>
    <n v="0.440276"/>
    <s v="7"/>
    <s v="scale_mpi_thin_job_14030.out "/>
    <s v="scale_mpi_thin_thin007_2023-06-26_06-36-06.csv "/>
    <s v="e1 20000 100 100000 1 72"/>
    <e v="#N/A"/>
    <e v="#N/A"/>
    <e v="#N/A"/>
    <e v="#N/A"/>
    <x v="1"/>
  </r>
  <r>
    <x v="0"/>
    <x v="3"/>
    <n v="100"/>
    <x v="0"/>
    <x v="15"/>
    <n v="1"/>
    <n v="30.091984"/>
    <n v="9.7361970000000007"/>
    <n v="25.065950999999998"/>
    <n v="0.36861699999999997"/>
    <s v="7"/>
    <s v="scale_mpi_thin_job_14030.out "/>
    <s v="scale_mpi_thin_thin007_2023-06-26_06-36-06.csv "/>
    <s v="e1 20000 100 100000 1 69"/>
    <e v="#N/A"/>
    <e v="#N/A"/>
    <e v="#N/A"/>
    <e v="#N/A"/>
    <x v="1"/>
  </r>
  <r>
    <x v="0"/>
    <x v="3"/>
    <n v="100"/>
    <x v="0"/>
    <x v="18"/>
    <n v="1"/>
    <n v="35.016522000000002"/>
    <n v="13.841974"/>
    <n v="10.556718999999999"/>
    <n v="0.162411"/>
    <s v="7"/>
    <s v="scale_mpi_thin_job_14030.out "/>
    <s v="scale_mpi_thin_thin007_2023-06-26_06-36-06.csv "/>
    <s v="e1 20000 100 100000 1 66"/>
    <e v="#N/A"/>
    <e v="#N/A"/>
    <e v="#N/A"/>
    <e v="#N/A"/>
    <x v="1"/>
  </r>
  <r>
    <x v="0"/>
    <x v="3"/>
    <n v="100"/>
    <x v="0"/>
    <x v="21"/>
    <n v="1"/>
    <n v="54.499645999999998"/>
    <n v="32.388900999999997"/>
    <n v="71.501786999999993"/>
    <n v="1.1532549999999999"/>
    <s v="7"/>
    <s v="scale_mpi_thin_job_14030.out "/>
    <s v="scale_mpi_thin_thin007_2023-06-26_06-36-06.csv "/>
    <s v="e1 20000 100 100000 1 63"/>
    <e v="#N/A"/>
    <e v="#N/A"/>
    <e v="#N/A"/>
    <e v="#N/A"/>
    <x v="1"/>
  </r>
  <r>
    <x v="0"/>
    <x v="3"/>
    <n v="100"/>
    <x v="0"/>
    <x v="24"/>
    <n v="1"/>
    <n v="52.124026000000001"/>
    <n v="28.867536999999999"/>
    <n v="20.316711999999999"/>
    <n v="0.34435100000000002"/>
    <s v="7"/>
    <s v="scale_mpi_thin_job_14030.out "/>
    <s v="scale_mpi_thin_thin007_2023-06-26_06-36-06.csv "/>
    <s v="e1 20000 100 100000 1 60"/>
    <e v="#N/A"/>
    <e v="#N/A"/>
    <e v="#N/A"/>
    <e v="#N/A"/>
    <x v="1"/>
  </r>
  <r>
    <x v="0"/>
    <x v="3"/>
    <n v="100"/>
    <x v="0"/>
    <x v="27"/>
    <n v="1"/>
    <n v="57.627727999999998"/>
    <n v="33.061093"/>
    <n v="26.112981000000001"/>
    <n v="0.46630300000000002"/>
    <s v="7"/>
    <s v="scale_mpi_thin_job_14030.out "/>
    <s v="scale_mpi_thin_thin007_2023-06-26_06-36-06.csv "/>
    <s v="e1 20000 100 100000 1 57"/>
    <e v="#N/A"/>
    <e v="#N/A"/>
    <e v="#N/A"/>
    <e v="#N/A"/>
    <x v="1"/>
  </r>
  <r>
    <x v="0"/>
    <x v="3"/>
    <n v="100"/>
    <x v="0"/>
    <x v="30"/>
    <n v="1"/>
    <n v="51.571505000000002"/>
    <n v="25.717911000000001"/>
    <n v="22.845006000000001"/>
    <n v="0.43103799999999998"/>
    <s v="7"/>
    <s v="scale_mpi_thin_job_14030.out "/>
    <s v="scale_mpi_thin_thin007_2023-06-26_06-36-06.csv "/>
    <s v="e1 20000 100 100000 1 54"/>
    <e v="#N/A"/>
    <e v="#N/A"/>
    <e v="#N/A"/>
    <e v="#N/A"/>
    <x v="1"/>
  </r>
  <r>
    <x v="0"/>
    <x v="3"/>
    <n v="100"/>
    <x v="0"/>
    <x v="33"/>
    <n v="1"/>
    <n v="45.020845999999999"/>
    <n v="17.637740000000001"/>
    <n v="19.634350999999999"/>
    <n v="0.39268700000000001"/>
    <s v="7"/>
    <s v="scale_mpi_thin_job_14030.out "/>
    <s v="scale_mpi_thin_thin007_2023-06-26_06-36-06.csv "/>
    <s v="e1 20000 100 100000 1 51"/>
    <e v="#N/A"/>
    <e v="#N/A"/>
    <e v="#N/A"/>
    <e v="#N/A"/>
    <x v="1"/>
  </r>
  <r>
    <x v="0"/>
    <x v="3"/>
    <n v="100"/>
    <x v="0"/>
    <x v="36"/>
    <n v="1"/>
    <n v="56.319468999999998"/>
    <n v="27.700301"/>
    <n v="17.968451999999999"/>
    <n v="0.38230700000000001"/>
    <s v="7"/>
    <s v="scale_mpi_thin_job_14030.out "/>
    <s v="scale_mpi_thin_thin007_2023-06-26_06-36-06.csv "/>
    <s v="e1 20000 100 100000 1 48"/>
    <e v="#N/A"/>
    <e v="#N/A"/>
    <e v="#N/A"/>
    <e v="#N/A"/>
    <x v="1"/>
  </r>
  <r>
    <x v="0"/>
    <x v="3"/>
    <n v="100"/>
    <x v="0"/>
    <x v="39"/>
    <n v="1"/>
    <n v="53.331375000000001"/>
    <n v="22.534198"/>
    <n v="17.822141999999999"/>
    <n v="0.40504899999999999"/>
    <s v="7"/>
    <s v="scale_mpi_thin_job_14030.out "/>
    <s v="scale_mpi_thin_thin007_2023-06-26_06-36-06.csv "/>
    <s v="e1 20000 100 100000 1 45"/>
    <e v="#N/A"/>
    <e v="#N/A"/>
    <e v="#N/A"/>
    <e v="#N/A"/>
    <x v="1"/>
  </r>
  <r>
    <x v="0"/>
    <x v="3"/>
    <n v="100"/>
    <x v="0"/>
    <x v="42"/>
    <n v="1"/>
    <n v="51.960742000000003"/>
    <n v="19.063127000000001"/>
    <n v="21.790513000000001"/>
    <n v="0.53147599999999995"/>
    <s v="7"/>
    <s v="scale_mpi_thin_job_14030.out "/>
    <s v="scale_mpi_thin_thin007_2023-06-26_06-36-06.csv "/>
    <s v="e1 20000 100 100000 1 42"/>
    <e v="#N/A"/>
    <e v="#N/A"/>
    <e v="#N/A"/>
    <e v="#N/A"/>
    <x v="1"/>
  </r>
  <r>
    <x v="0"/>
    <x v="3"/>
    <n v="100"/>
    <x v="0"/>
    <x v="45"/>
    <n v="1"/>
    <n v="54.104706999999998"/>
    <n v="18.789193999999998"/>
    <n v="18.215045"/>
    <n v="0.47934300000000002"/>
    <s v="7"/>
    <s v="scale_mpi_thin_job_14030.out "/>
    <s v="scale_mpi_thin_thin007_2023-06-26_06-36-06.csv "/>
    <s v="e1 20000 100 100000 1 39"/>
    <e v="#N/A"/>
    <e v="#N/A"/>
    <e v="#N/A"/>
    <e v="#N/A"/>
    <x v="1"/>
  </r>
  <r>
    <x v="0"/>
    <x v="3"/>
    <n v="100"/>
    <x v="0"/>
    <x v="48"/>
    <n v="1"/>
    <n v="67.557377000000002"/>
    <n v="29.876788999999999"/>
    <n v="19.036068"/>
    <n v="0.54388800000000004"/>
    <s v="7"/>
    <s v="scale_mpi_thin_job_14030.out "/>
    <s v="scale_mpi_thin_thin007_2023-06-26_06-36-06.csv "/>
    <s v="e1 20000 100 100000 1 36"/>
    <e v="#N/A"/>
    <e v="#N/A"/>
    <e v="#N/A"/>
    <e v="#N/A"/>
    <x v="1"/>
  </r>
  <r>
    <x v="0"/>
    <x v="3"/>
    <n v="100"/>
    <x v="0"/>
    <x v="51"/>
    <n v="1"/>
    <n v="53.518768000000001"/>
    <n v="12.483333"/>
    <n v="16.866008000000001"/>
    <n v="0.52706299999999995"/>
    <s v="7"/>
    <s v="scale_mpi_thin_job_14030.out "/>
    <s v="scale_mpi_thin_thin007_2023-06-26_06-36-06.csv "/>
    <s v="e1 20000 100 100000 1 33"/>
    <e v="#N/A"/>
    <e v="#N/A"/>
    <e v="#N/A"/>
    <e v="#N/A"/>
    <x v="1"/>
  </r>
  <r>
    <x v="0"/>
    <x v="3"/>
    <n v="100"/>
    <x v="0"/>
    <x v="54"/>
    <n v="1"/>
    <n v="51.787880000000001"/>
    <n v="6.2329629999999998"/>
    <n v="22.841262"/>
    <n v="0.78763000000000005"/>
    <s v="7"/>
    <s v="scale_mpi_thin_job_14030.out "/>
    <s v="scale_mpi_thin_thin007_2023-06-26_06-36-06.csv "/>
    <s v="e1 20000 100 100000 1 30"/>
    <e v="#N/A"/>
    <e v="#N/A"/>
    <e v="#N/A"/>
    <e v="#N/A"/>
    <x v="1"/>
  </r>
  <r>
    <x v="0"/>
    <x v="3"/>
    <n v="100"/>
    <x v="0"/>
    <x v="57"/>
    <n v="1"/>
    <n v="57.991410999999999"/>
    <n v="7.2944329999999997"/>
    <n v="13.170056000000001"/>
    <n v="0.50654100000000002"/>
    <s v="7"/>
    <s v="scale_mpi_thin_job_14030.out "/>
    <s v="scale_mpi_thin_thin007_2023-06-26_06-36-06.csv "/>
    <s v="e1 20000 100 100000 1 27"/>
    <e v="#N/A"/>
    <e v="#N/A"/>
    <e v="#N/A"/>
    <e v="#N/A"/>
    <x v="1"/>
  </r>
  <r>
    <x v="0"/>
    <x v="3"/>
    <n v="100"/>
    <x v="0"/>
    <x v="60"/>
    <n v="1"/>
    <n v="57.288781999999998"/>
    <n v="1.122957"/>
    <n v="13.683685000000001"/>
    <n v="0.594943"/>
    <s v="7"/>
    <s v="scale_mpi_thin_job_14030.out "/>
    <s v="scale_mpi_thin_thin007_2023-06-26_06-36-06.csv "/>
    <s v="e1 20000 100 100000 1 24"/>
    <e v="#N/A"/>
    <e v="#N/A"/>
    <e v="#N/A"/>
    <e v="#N/A"/>
    <x v="1"/>
  </r>
  <r>
    <x v="0"/>
    <x v="3"/>
    <n v="100"/>
    <x v="0"/>
    <x v="63"/>
    <n v="1"/>
    <n v="65.454820999999995"/>
    <n v="1.0427029999999999"/>
    <n v="10.601367"/>
    <n v="0.53006799999999998"/>
    <s v="7"/>
    <s v="scale_mpi_thin_job_14030.out "/>
    <s v="scale_mpi_thin_thin007_2023-06-26_06-36-06.csv "/>
    <s v="e1 20000 100 100000 1 21"/>
    <e v="#N/A"/>
    <e v="#N/A"/>
    <e v="#N/A"/>
    <e v="#N/A"/>
    <x v="1"/>
  </r>
  <r>
    <x v="0"/>
    <x v="3"/>
    <n v="100"/>
    <x v="0"/>
    <x v="66"/>
    <n v="1"/>
    <n v="75.714875000000006"/>
    <n v="0.978155"/>
    <n v="7.9481320000000002"/>
    <n v="0.46753699999999998"/>
    <s v="7"/>
    <s v="scale_mpi_thin_job_14030.out "/>
    <s v="scale_mpi_thin_thin007_2023-06-26_06-36-06.csv "/>
    <s v="e1 20000 100 100000 1 18"/>
    <e v="#N/A"/>
    <e v="#N/A"/>
    <e v="#N/A"/>
    <e v="#N/A"/>
    <x v="1"/>
  </r>
  <r>
    <x v="0"/>
    <x v="3"/>
    <n v="100"/>
    <x v="0"/>
    <x v="69"/>
    <n v="1"/>
    <n v="90.543182999999999"/>
    <n v="1.1320460000000001"/>
    <n v="6.4649679999999998"/>
    <n v="0.461783"/>
    <s v="7"/>
    <s v="scale_mpi_thin_job_14030.out "/>
    <s v="scale_mpi_thin_thin007_2023-06-26_06-36-06.csv "/>
    <s v="e1 20000 100 100000 1 15"/>
    <e v="#N/A"/>
    <e v="#N/A"/>
    <e v="#N/A"/>
    <e v="#N/A"/>
    <x v="1"/>
  </r>
  <r>
    <x v="0"/>
    <x v="3"/>
    <n v="100"/>
    <x v="0"/>
    <x v="12"/>
    <n v="1"/>
    <n v="41.494064999999999"/>
    <n v="21.952525999999999"/>
    <n v="51.698630000000001"/>
    <n v="0.72814999999999996"/>
    <s v="7"/>
    <s v="scale_mpi_thin_job_14030.out "/>
    <s v="scale_mpi_thin_thin007_2023-06-26_06-36-06.csv "/>
    <s v="e1 20000 100 100000 1 72"/>
    <e v="#N/A"/>
    <e v="#N/A"/>
    <e v="#N/A"/>
    <e v="#N/A"/>
    <x v="1"/>
  </r>
  <r>
    <x v="0"/>
    <x v="3"/>
    <n v="100"/>
    <x v="0"/>
    <x v="15"/>
    <n v="1"/>
    <n v="54.786316999999997"/>
    <n v="34.400112"/>
    <n v="29.782878"/>
    <n v="0.43798300000000001"/>
    <s v="7"/>
    <s v="scale_mpi_thin_job_14030.out "/>
    <s v="scale_mpi_thin_thin007_2023-06-26_06-36-06.csv "/>
    <s v="e1 20000 100 100000 1 69"/>
    <e v="#N/A"/>
    <e v="#N/A"/>
    <e v="#N/A"/>
    <e v="#N/A"/>
    <x v="1"/>
  </r>
  <r>
    <x v="0"/>
    <x v="3"/>
    <n v="100"/>
    <x v="0"/>
    <x v="18"/>
    <n v="1"/>
    <n v="43.996006999999999"/>
    <n v="22.965112999999999"/>
    <n v="23.689267999999998"/>
    <n v="0.36445"/>
    <s v="7"/>
    <s v="scale_mpi_thin_job_14030.out "/>
    <s v="scale_mpi_thin_thin007_2023-06-26_06-36-06.csv "/>
    <s v="e1 20000 100 100000 1 66"/>
    <e v="#N/A"/>
    <e v="#N/A"/>
    <e v="#N/A"/>
    <e v="#N/A"/>
    <x v="1"/>
  </r>
  <r>
    <x v="0"/>
    <x v="3"/>
    <n v="100"/>
    <x v="0"/>
    <x v="21"/>
    <n v="1"/>
    <n v="38.476241999999999"/>
    <n v="16.357576999999999"/>
    <n v="24.238510000000002"/>
    <n v="0.39094400000000001"/>
    <s v="7"/>
    <s v="scale_mpi_thin_job_14030.out "/>
    <s v="scale_mpi_thin_thin007_2023-06-26_06-36-06.csv "/>
    <s v="e1 20000 100 100000 1 63"/>
    <e v="#N/A"/>
    <e v="#N/A"/>
    <e v="#N/A"/>
    <e v="#N/A"/>
    <x v="1"/>
  </r>
  <r>
    <x v="0"/>
    <x v="3"/>
    <n v="100"/>
    <x v="0"/>
    <x v="24"/>
    <n v="1"/>
    <n v="43.796410000000002"/>
    <n v="20.630776000000001"/>
    <n v="20.813590000000001"/>
    <n v="0.352773"/>
    <s v="7"/>
    <s v="scale_mpi_thin_job_14030.out "/>
    <s v="scale_mpi_thin_thin007_2023-06-26_06-36-06.csv "/>
    <s v="e1 20000 100 100000 1 60"/>
    <e v="#N/A"/>
    <e v="#N/A"/>
    <e v="#N/A"/>
    <e v="#N/A"/>
    <x v="1"/>
  </r>
  <r>
    <x v="0"/>
    <x v="3"/>
    <n v="100"/>
    <x v="0"/>
    <x v="27"/>
    <n v="1"/>
    <n v="52.733846999999997"/>
    <n v="28.08465"/>
    <n v="33.962963999999999"/>
    <n v="0.60648199999999997"/>
    <s v="7"/>
    <s v="scale_mpi_thin_job_14030.out "/>
    <s v="scale_mpi_thin_thin007_2023-06-26_06-36-06.csv "/>
    <s v="e1 20000 100 100000 1 57"/>
    <e v="#N/A"/>
    <e v="#N/A"/>
    <e v="#N/A"/>
    <e v="#N/A"/>
    <x v="1"/>
  </r>
  <r>
    <x v="0"/>
    <x v="3"/>
    <n v="100"/>
    <x v="0"/>
    <x v="30"/>
    <n v="1"/>
    <n v="51.686739000000003"/>
    <n v="25.717236"/>
    <n v="24.936112000000001"/>
    <n v="0.47049299999999999"/>
    <s v="7"/>
    <s v="scale_mpi_thin_job_14030.out "/>
    <s v="scale_mpi_thin_thin007_2023-06-26_06-36-06.csv "/>
    <s v="e1 20000 100 100000 1 54"/>
    <e v="#N/A"/>
    <e v="#N/A"/>
    <e v="#N/A"/>
    <e v="#N/A"/>
    <x v="1"/>
  </r>
  <r>
    <x v="0"/>
    <x v="3"/>
    <n v="100"/>
    <x v="0"/>
    <x v="33"/>
    <n v="1"/>
    <n v="59.453456000000003"/>
    <n v="32.351461999999998"/>
    <n v="25.378820000000001"/>
    <n v="0.50757600000000003"/>
    <s v="7"/>
    <s v="scale_mpi_thin_job_14030.out "/>
    <s v="scale_mpi_thin_thin007_2023-06-26_06-36-06.csv "/>
    <s v="e1 20000 100 100000 1 51"/>
    <e v="#N/A"/>
    <e v="#N/A"/>
    <e v="#N/A"/>
    <e v="#N/A"/>
    <x v="1"/>
  </r>
  <r>
    <x v="0"/>
    <x v="3"/>
    <n v="100"/>
    <x v="0"/>
    <x v="36"/>
    <n v="1"/>
    <n v="61.219437999999997"/>
    <n v="32.547483999999997"/>
    <n v="19.315840000000001"/>
    <n v="0.41097499999999998"/>
    <s v="7"/>
    <s v="scale_mpi_thin_job_14030.out "/>
    <s v="scale_mpi_thin_thin007_2023-06-26_06-36-06.csv "/>
    <s v="e1 20000 100 100000 1 48"/>
    <e v="#N/A"/>
    <e v="#N/A"/>
    <e v="#N/A"/>
    <e v="#N/A"/>
    <x v="1"/>
  </r>
  <r>
    <x v="0"/>
    <x v="3"/>
    <n v="100"/>
    <x v="0"/>
    <x v="39"/>
    <n v="1"/>
    <n v="54.03942"/>
    <n v="23.240037000000001"/>
    <n v="17.274509999999999"/>
    <n v="0.39260200000000001"/>
    <s v="7"/>
    <s v="scale_mpi_thin_job_14030.out "/>
    <s v="scale_mpi_thin_thin007_2023-06-26_06-36-06.csv "/>
    <s v="e1 20000 100 100000 1 45"/>
    <e v="#N/A"/>
    <e v="#N/A"/>
    <e v="#N/A"/>
    <e v="#N/A"/>
    <x v="1"/>
  </r>
  <r>
    <x v="0"/>
    <x v="3"/>
    <n v="100"/>
    <x v="0"/>
    <x v="42"/>
    <n v="1"/>
    <n v="65.096997000000002"/>
    <n v="32.201501999999998"/>
    <n v="22.320881"/>
    <n v="0.54441200000000001"/>
    <s v="7"/>
    <s v="scale_mpi_thin_job_14030.out "/>
    <s v="scale_mpi_thin_thin007_2023-06-26_06-36-06.csv "/>
    <s v="e1 20000 100 100000 1 42"/>
    <e v="#N/A"/>
    <e v="#N/A"/>
    <e v="#N/A"/>
    <e v="#N/A"/>
    <x v="1"/>
  </r>
  <r>
    <x v="0"/>
    <x v="3"/>
    <n v="100"/>
    <x v="0"/>
    <x v="45"/>
    <n v="1"/>
    <n v="56.178902999999998"/>
    <n v="20.858346999999998"/>
    <n v="20.151221"/>
    <n v="0.53029499999999996"/>
    <s v="7"/>
    <s v="scale_mpi_thin_job_14030.out "/>
    <s v="scale_mpi_thin_thin007_2023-06-26_06-36-06.csv "/>
    <s v="e1 20000 100 100000 1 39"/>
    <e v="#N/A"/>
    <e v="#N/A"/>
    <e v="#N/A"/>
    <e v="#N/A"/>
    <x v="1"/>
  </r>
  <r>
    <x v="0"/>
    <x v="3"/>
    <n v="100"/>
    <x v="0"/>
    <x v="48"/>
    <n v="1"/>
    <n v="55.752814000000001"/>
    <n v="17.554887000000001"/>
    <n v="21.53425"/>
    <n v="0.61526400000000003"/>
    <s v="7"/>
    <s v="scale_mpi_thin_job_14030.out "/>
    <s v="scale_mpi_thin_thin007_2023-06-26_06-36-06.csv "/>
    <s v="e1 20000 100 100000 1 36"/>
    <e v="#N/A"/>
    <e v="#N/A"/>
    <e v="#N/A"/>
    <e v="#N/A"/>
    <x v="1"/>
  </r>
  <r>
    <x v="0"/>
    <x v="3"/>
    <n v="100"/>
    <x v="0"/>
    <x v="51"/>
    <n v="1"/>
    <n v="60.469358999999997"/>
    <n v="19.405193000000001"/>
    <n v="16.631076"/>
    <n v="0.51972099999999999"/>
    <s v="7"/>
    <s v="scale_mpi_thin_job_14030.out "/>
    <s v="scale_mpi_thin_thin007_2023-06-26_06-36-06.csv "/>
    <s v="e1 20000 100 100000 1 33"/>
    <e v="#N/A"/>
    <e v="#N/A"/>
    <e v="#N/A"/>
    <e v="#N/A"/>
    <x v="1"/>
  </r>
  <r>
    <x v="0"/>
    <x v="3"/>
    <n v="100"/>
    <x v="0"/>
    <x v="54"/>
    <n v="1"/>
    <n v="50.861899000000001"/>
    <n v="5.814908"/>
    <n v="16.788412999999998"/>
    <n v="0.57891099999999995"/>
    <s v="7"/>
    <s v="scale_mpi_thin_job_14030.out "/>
    <s v="scale_mpi_thin_thin007_2023-06-26_06-36-06.csv "/>
    <s v="e1 20000 100 100000 1 30"/>
    <e v="#N/A"/>
    <e v="#N/A"/>
    <e v="#N/A"/>
    <e v="#N/A"/>
    <x v="1"/>
  </r>
  <r>
    <x v="0"/>
    <x v="3"/>
    <n v="100"/>
    <x v="0"/>
    <x v="57"/>
    <n v="1"/>
    <n v="53.505738000000001"/>
    <n v="3.482342"/>
    <n v="13.216929"/>
    <n v="0.50834299999999999"/>
    <s v="7"/>
    <s v="scale_mpi_thin_job_14030.out "/>
    <s v="scale_mpi_thin_thin007_2023-06-26_06-36-06.csv "/>
    <s v="e1 20000 100 100000 1 27"/>
    <e v="#N/A"/>
    <e v="#N/A"/>
    <e v="#N/A"/>
    <e v="#N/A"/>
    <x v="1"/>
  </r>
  <r>
    <x v="0"/>
    <x v="3"/>
    <n v="100"/>
    <x v="0"/>
    <x v="60"/>
    <n v="1"/>
    <n v="57.286906000000002"/>
    <n v="1.017056"/>
    <n v="11.223008"/>
    <n v="0.48795699999999997"/>
    <s v="7"/>
    <s v="scale_mpi_thin_job_14030.out "/>
    <s v="scale_mpi_thin_thin007_2023-06-26_06-36-06.csv "/>
    <s v="e1 20000 100 100000 1 24"/>
    <e v="#N/A"/>
    <e v="#N/A"/>
    <e v="#N/A"/>
    <e v="#N/A"/>
    <x v="1"/>
  </r>
  <r>
    <x v="0"/>
    <x v="3"/>
    <n v="100"/>
    <x v="0"/>
    <x v="63"/>
    <n v="1"/>
    <n v="65.438280000000006"/>
    <n v="1.128085"/>
    <n v="12.068595"/>
    <n v="0.60343000000000002"/>
    <s v="7"/>
    <s v="scale_mpi_thin_job_14030.out "/>
    <s v="scale_mpi_thin_thin007_2023-06-26_06-36-06.csv "/>
    <s v="e1 20000 100 100000 1 21"/>
    <e v="#N/A"/>
    <e v="#N/A"/>
    <e v="#N/A"/>
    <e v="#N/A"/>
    <x v="1"/>
  </r>
  <r>
    <x v="0"/>
    <x v="3"/>
    <n v="100"/>
    <x v="0"/>
    <x v="66"/>
    <n v="1"/>
    <n v="75.747467"/>
    <n v="1.219349"/>
    <n v="11.732314000000001"/>
    <n v="0.69013599999999997"/>
    <s v="7"/>
    <s v="scale_mpi_thin_job_14030.out "/>
    <s v="scale_mpi_thin_thin007_2023-06-26_06-36-06.csv "/>
    <s v="e1 20000 100 100000 1 18"/>
    <e v="#N/A"/>
    <e v="#N/A"/>
    <e v="#N/A"/>
    <e v="#N/A"/>
    <x v="1"/>
  </r>
  <r>
    <x v="0"/>
    <x v="3"/>
    <n v="100"/>
    <x v="0"/>
    <x v="69"/>
    <n v="1"/>
    <n v="90.434156000000002"/>
    <n v="0.95931599999999995"/>
    <n v="6.2455239999999996"/>
    <n v="0.44610899999999998"/>
    <s v="7"/>
    <s v="scale_mpi_thin_job_14030.out "/>
    <s v="scale_mpi_thin_thin007_2023-06-26_06-36-06.csv "/>
    <s v="e1 20000 100 100000 1 15"/>
    <e v="#N/A"/>
    <e v="#N/A"/>
    <e v="#N/A"/>
    <e v="#N/A"/>
    <x v="1"/>
  </r>
  <r>
    <x v="0"/>
    <x v="3"/>
    <n v="100"/>
    <x v="0"/>
    <x v="12"/>
    <n v="1"/>
    <n v="52.399222000000002"/>
    <n v="32.869168000000002"/>
    <n v="32.604101"/>
    <n v="0.45921299999999998"/>
    <s v="7"/>
    <s v="scale_mpi_thin_job_14030.out "/>
    <s v="scale_mpi_thin_thin007_2023-06-26_06-36-06.csv "/>
    <s v="e1 20000 100 100000 1 72"/>
    <e v="#N/A"/>
    <e v="#N/A"/>
    <e v="#N/A"/>
    <e v="#N/A"/>
    <x v="1"/>
  </r>
  <r>
    <x v="0"/>
    <x v="3"/>
    <n v="100"/>
    <x v="0"/>
    <x v="15"/>
    <n v="1"/>
    <n v="51.507063000000002"/>
    <n v="31.265889999999999"/>
    <n v="28.964679"/>
    <n v="0.42595100000000002"/>
    <s v="7"/>
    <s v="scale_mpi_thin_job_14030.out "/>
    <s v="scale_mpi_thin_thin007_2023-06-26_06-36-06.csv "/>
    <s v="e1 20000 100 100000 1 69"/>
    <e v="#N/A"/>
    <e v="#N/A"/>
    <e v="#N/A"/>
    <e v="#N/A"/>
    <x v="1"/>
  </r>
  <r>
    <x v="0"/>
    <x v="3"/>
    <n v="100"/>
    <x v="0"/>
    <x v="18"/>
    <n v="1"/>
    <n v="54.551727"/>
    <n v="33.426758"/>
    <n v="31.661352000000001"/>
    <n v="0.48709799999999998"/>
    <s v="7"/>
    <s v="scale_mpi_thin_job_14030.out "/>
    <s v="scale_mpi_thin_thin007_2023-06-26_06-36-06.csv "/>
    <s v="e1 20000 100 100000 1 66"/>
    <e v="#N/A"/>
    <e v="#N/A"/>
    <e v="#N/A"/>
    <e v="#N/A"/>
    <x v="1"/>
  </r>
  <r>
    <x v="0"/>
    <x v="3"/>
    <n v="100"/>
    <x v="0"/>
    <x v="21"/>
    <n v="1"/>
    <n v="42.881213000000002"/>
    <n v="20.738980999999999"/>
    <n v="25.251467000000002"/>
    <n v="0.40728199999999998"/>
    <s v="7"/>
    <s v="scale_mpi_thin_job_14030.out "/>
    <s v="scale_mpi_thin_thin007_2023-06-26_06-36-06.csv "/>
    <s v="e1 20000 100 100000 1 63"/>
    <e v="#N/A"/>
    <e v="#N/A"/>
    <e v="#N/A"/>
    <e v="#N/A"/>
    <x v="1"/>
  </r>
  <r>
    <x v="0"/>
    <x v="3"/>
    <n v="100"/>
    <x v="0"/>
    <x v="24"/>
    <n v="1"/>
    <n v="46.340573999999997"/>
    <n v="23.314084000000001"/>
    <n v="24.905196"/>
    <n v="0.422122"/>
    <s v="7"/>
    <s v="scale_mpi_thin_job_14030.out "/>
    <s v="scale_mpi_thin_thin007_2023-06-26_06-36-06.csv "/>
    <s v="e1 20000 100 100000 1 60"/>
    <e v="#N/A"/>
    <e v="#N/A"/>
    <e v="#N/A"/>
    <e v="#N/A"/>
    <x v="1"/>
  </r>
  <r>
    <x v="0"/>
    <x v="3"/>
    <n v="100"/>
    <x v="0"/>
    <x v="27"/>
    <n v="1"/>
    <n v="52.567985"/>
    <n v="27.967459000000002"/>
    <n v="25.229716"/>
    <n v="0.45053100000000001"/>
    <s v="7"/>
    <s v="scale_mpi_thin_job_14030.out "/>
    <s v="scale_mpi_thin_thin007_2023-06-26_06-36-06.csv "/>
    <s v="e1 20000 100 100000 1 57"/>
    <e v="#N/A"/>
    <e v="#N/A"/>
    <e v="#N/A"/>
    <e v="#N/A"/>
    <x v="1"/>
  </r>
  <r>
    <x v="0"/>
    <x v="3"/>
    <n v="100"/>
    <x v="0"/>
    <x v="30"/>
    <n v="1"/>
    <n v="58.433013000000003"/>
    <n v="32.523738999999999"/>
    <n v="21.525410000000001"/>
    <n v="0.40614"/>
    <s v="7"/>
    <s v="scale_mpi_thin_job_14030.out "/>
    <s v="scale_mpi_thin_thin007_2023-06-26_06-36-06.csv "/>
    <s v="e1 20000 100 100000 1 54"/>
    <e v="#N/A"/>
    <e v="#N/A"/>
    <e v="#N/A"/>
    <e v="#N/A"/>
    <x v="1"/>
  </r>
  <r>
    <x v="0"/>
    <x v="3"/>
    <n v="100"/>
    <x v="0"/>
    <x v="33"/>
    <n v="1"/>
    <n v="42.499473999999999"/>
    <n v="15.427856999999999"/>
    <n v="21.290282999999999"/>
    <n v="0.42580600000000002"/>
    <s v="7"/>
    <s v="scale_mpi_thin_job_14030.out "/>
    <s v="scale_mpi_thin_thin007_2023-06-26_06-36-06.csv "/>
    <s v="e1 20000 100 100000 1 51"/>
    <e v="#N/A"/>
    <e v="#N/A"/>
    <e v="#N/A"/>
    <e v="#N/A"/>
    <x v="1"/>
  </r>
  <r>
    <x v="0"/>
    <x v="3"/>
    <n v="100"/>
    <x v="0"/>
    <x v="36"/>
    <n v="1"/>
    <n v="61.296360999999997"/>
    <n v="32.314518999999997"/>
    <n v="22.099627999999999"/>
    <n v="0.47020499999999998"/>
    <s v="7"/>
    <s v="scale_mpi_thin_job_14030.out "/>
    <s v="scale_mpi_thin_thin007_2023-06-26_06-36-06.csv "/>
    <s v="e1 20000 100 100000 1 48"/>
    <e v="#N/A"/>
    <e v="#N/A"/>
    <e v="#N/A"/>
    <e v="#N/A"/>
    <x v="1"/>
  </r>
  <r>
    <x v="0"/>
    <x v="3"/>
    <n v="100"/>
    <x v="0"/>
    <x v="39"/>
    <n v="1"/>
    <n v="62.547814000000002"/>
    <n v="31.748201000000002"/>
    <n v="19.021099"/>
    <n v="0.43229800000000002"/>
    <s v="7"/>
    <s v="scale_mpi_thin_job_14030.out "/>
    <s v="scale_mpi_thin_thin007_2023-06-26_06-36-06.csv "/>
    <s v="e1 20000 100 100000 1 45"/>
    <e v="#N/A"/>
    <e v="#N/A"/>
    <e v="#N/A"/>
    <e v="#N/A"/>
    <x v="1"/>
  </r>
  <r>
    <x v="0"/>
    <x v="3"/>
    <n v="100"/>
    <x v="0"/>
    <x v="42"/>
    <n v="1"/>
    <n v="53.563431000000001"/>
    <n v="20.679396000000001"/>
    <n v="23.078431999999999"/>
    <n v="0.56288899999999997"/>
    <s v="7"/>
    <s v="scale_mpi_thin_job_14030.out "/>
    <s v="scale_mpi_thin_thin007_2023-06-26_06-36-06.csv "/>
    <s v="e1 20000 100 100000 1 42"/>
    <e v="#N/A"/>
    <e v="#N/A"/>
    <e v="#N/A"/>
    <e v="#N/A"/>
    <x v="1"/>
  </r>
  <r>
    <x v="0"/>
    <x v="3"/>
    <n v="100"/>
    <x v="0"/>
    <x v="45"/>
    <n v="1"/>
    <n v="59.577297999999999"/>
    <n v="24.256816000000001"/>
    <n v="21.168832999999999"/>
    <n v="0.55707499999999999"/>
    <s v="7"/>
    <s v="scale_mpi_thin_job_14030.out "/>
    <s v="scale_mpi_thin_thin007_2023-06-26_06-36-06.csv "/>
    <s v="e1 20000 100 100000 1 39"/>
    <e v="#N/A"/>
    <e v="#N/A"/>
    <e v="#N/A"/>
    <e v="#N/A"/>
    <x v="1"/>
  </r>
  <r>
    <x v="0"/>
    <x v="3"/>
    <n v="100"/>
    <x v="0"/>
    <x v="48"/>
    <n v="1"/>
    <n v="47.334950999999997"/>
    <n v="9.1654499999999999"/>
    <n v="16.646263999999999"/>
    <n v="0.47560799999999998"/>
    <s v="7"/>
    <s v="scale_mpi_thin_job_14030.out "/>
    <s v="scale_mpi_thin_thin007_2023-06-26_06-36-06.csv "/>
    <s v="e1 20000 100 100000 1 36"/>
    <e v="#N/A"/>
    <e v="#N/A"/>
    <e v="#N/A"/>
    <e v="#N/A"/>
    <x v="1"/>
  </r>
  <r>
    <x v="0"/>
    <x v="3"/>
    <n v="100"/>
    <x v="0"/>
    <x v="51"/>
    <n v="1"/>
    <n v="63.829678999999999"/>
    <n v="22.593115999999998"/>
    <n v="16.706492999999998"/>
    <n v="0.52207800000000004"/>
    <s v="7"/>
    <s v="scale_mpi_thin_job_14030.out "/>
    <s v="scale_mpi_thin_thin007_2023-06-26_06-36-06.csv "/>
    <s v="e1 20000 100 100000 1 33"/>
    <e v="#N/A"/>
    <e v="#N/A"/>
    <e v="#N/A"/>
    <e v="#N/A"/>
    <x v="1"/>
  </r>
  <r>
    <x v="0"/>
    <x v="3"/>
    <n v="100"/>
    <x v="0"/>
    <x v="54"/>
    <n v="1"/>
    <n v="52.333585999999997"/>
    <n v="6.7663339999999996"/>
    <n v="21.122318"/>
    <n v="0.728356"/>
    <s v="7"/>
    <s v="scale_mpi_thin_job_14030.out "/>
    <s v="scale_mpi_thin_thin007_2023-06-26_06-36-06.csv "/>
    <s v="e1 20000 100 100000 1 30"/>
    <e v="#N/A"/>
    <e v="#N/A"/>
    <e v="#N/A"/>
    <e v="#N/A"/>
    <x v="1"/>
  </r>
  <r>
    <x v="0"/>
    <x v="3"/>
    <n v="100"/>
    <x v="0"/>
    <x v="57"/>
    <n v="1"/>
    <n v="53.855860999999997"/>
    <n v="3.4379360000000001"/>
    <n v="13.006652000000001"/>
    <n v="0.50025600000000003"/>
    <s v="7"/>
    <s v="scale_mpi_thin_job_14030.out "/>
    <s v="scale_mpi_thin_thin007_2023-06-26_06-36-06.csv "/>
    <s v="e1 20000 100 100000 1 27"/>
    <e v="#N/A"/>
    <e v="#N/A"/>
    <e v="#N/A"/>
    <e v="#N/A"/>
    <x v="1"/>
  </r>
  <r>
    <x v="0"/>
    <x v="3"/>
    <n v="100"/>
    <x v="0"/>
    <x v="60"/>
    <n v="1"/>
    <n v="57.296753000000002"/>
    <n v="1.0971679999999999"/>
    <n v="12.483584"/>
    <n v="0.54276500000000005"/>
    <s v="7"/>
    <s v="scale_mpi_thin_job_14030.out "/>
    <s v="scale_mpi_thin_thin007_2023-06-26_06-36-06.csv "/>
    <s v="e1 20000 100 100000 1 24"/>
    <e v="#N/A"/>
    <e v="#N/A"/>
    <e v="#N/A"/>
    <e v="#N/A"/>
    <x v="1"/>
  </r>
  <r>
    <x v="0"/>
    <x v="3"/>
    <n v="100"/>
    <x v="0"/>
    <x v="63"/>
    <n v="1"/>
    <n v="65.402208000000002"/>
    <n v="1.119591"/>
    <n v="12.134525"/>
    <n v="0.60672599999999999"/>
    <s v="7"/>
    <s v="scale_mpi_thin_job_14030.out "/>
    <s v="scale_mpi_thin_thin007_2023-06-26_06-36-06.csv "/>
    <s v="e1 20000 100 100000 1 21"/>
    <e v="#N/A"/>
    <e v="#N/A"/>
    <e v="#N/A"/>
    <e v="#N/A"/>
    <x v="1"/>
  </r>
  <r>
    <x v="0"/>
    <x v="3"/>
    <n v="100"/>
    <x v="0"/>
    <x v="66"/>
    <n v="1"/>
    <n v="75.717411999999996"/>
    <n v="0.98260000000000003"/>
    <n v="7.8697629999999998"/>
    <n v="0.46292699999999998"/>
    <s v="7"/>
    <s v="scale_mpi_thin_job_14030.out "/>
    <s v="scale_mpi_thin_thin007_2023-06-26_06-36-06.csv "/>
    <s v="e1 20000 100 100000 1 18"/>
    <e v="#N/A"/>
    <e v="#N/A"/>
    <e v="#N/A"/>
    <e v="#N/A"/>
    <x v="1"/>
  </r>
  <r>
    <x v="0"/>
    <x v="3"/>
    <n v="100"/>
    <x v="0"/>
    <x v="69"/>
    <n v="1"/>
    <n v="90.550717000000006"/>
    <n v="1.1314420000000001"/>
    <n v="7.4925480000000002"/>
    <n v="0.53518200000000005"/>
    <s v="7"/>
    <s v="scale_mpi_thin_job_14030.out "/>
    <s v="scale_mpi_thin_thin007_2023-06-26_06-36-06.csv "/>
    <s v="e1 20000 100 100000 1 15"/>
    <e v="#N/A"/>
    <e v="#N/A"/>
    <e v="#N/A"/>
    <e v="#N/A"/>
    <x v="1"/>
  </r>
  <r>
    <x v="0"/>
    <x v="3"/>
    <n v="100"/>
    <x v="0"/>
    <x v="12"/>
    <n v="1"/>
    <n v="38.620882999999999"/>
    <n v="19.126920999999999"/>
    <n v="37.890436999999999"/>
    <n v="0.53366800000000003"/>
    <s v="7"/>
    <s v="scale_mpi_thin_job_14030.out "/>
    <s v="scale_mpi_thin_thin007_2023-06-26_06-36-06.csv "/>
    <s v="e1 20000 100 100000 1 72"/>
    <e v="#N/A"/>
    <e v="#N/A"/>
    <e v="#N/A"/>
    <e v="#N/A"/>
    <x v="1"/>
  </r>
  <r>
    <x v="0"/>
    <x v="3"/>
    <n v="100"/>
    <x v="0"/>
    <x v="15"/>
    <n v="1"/>
    <n v="33.734085999999998"/>
    <n v="13.375178999999999"/>
    <n v="34.034886"/>
    <n v="0.50051299999999999"/>
    <s v="7"/>
    <s v="scale_mpi_thin_job_14030.out "/>
    <s v="scale_mpi_thin_thin007_2023-06-26_06-36-06.csv "/>
    <s v="e1 20000 100 100000 1 69"/>
    <e v="#N/A"/>
    <e v="#N/A"/>
    <e v="#N/A"/>
    <e v="#N/A"/>
    <x v="1"/>
  </r>
  <r>
    <x v="0"/>
    <x v="3"/>
    <n v="100"/>
    <x v="0"/>
    <x v="18"/>
    <n v="1"/>
    <n v="56.011664000000003"/>
    <n v="34.650500999999998"/>
    <n v="31.153638000000001"/>
    <n v="0.47928700000000002"/>
    <s v="7"/>
    <s v="scale_mpi_thin_job_14030.out "/>
    <s v="scale_mpi_thin_thin007_2023-06-26_06-36-06.csv "/>
    <s v="e1 20000 100 100000 1 66"/>
    <e v="#N/A"/>
    <e v="#N/A"/>
    <e v="#N/A"/>
    <e v="#N/A"/>
    <x v="1"/>
  </r>
  <r>
    <x v="0"/>
    <x v="3"/>
    <n v="100"/>
    <x v="0"/>
    <x v="21"/>
    <n v="1"/>
    <n v="44.134326999999999"/>
    <n v="22.099043000000002"/>
    <n v="26.722943000000001"/>
    <n v="0.43101499999999998"/>
    <s v="7"/>
    <s v="scale_mpi_thin_job_14030.out "/>
    <s v="scale_mpi_thin_thin007_2023-06-26_06-36-06.csv "/>
    <s v="e1 20000 100 100000 1 63"/>
    <e v="#N/A"/>
    <e v="#N/A"/>
    <e v="#N/A"/>
    <e v="#N/A"/>
    <x v="1"/>
  </r>
  <r>
    <x v="0"/>
    <x v="3"/>
    <n v="100"/>
    <x v="0"/>
    <x v="24"/>
    <n v="1"/>
    <n v="42.904685999999998"/>
    <n v="19.821337"/>
    <n v="42.907134999999997"/>
    <n v="0.72724"/>
    <s v="7"/>
    <s v="scale_mpi_thin_job_14030.out "/>
    <s v="scale_mpi_thin_thin007_2023-06-26_06-36-06.csv "/>
    <s v="e1 20000 100 100000 1 60"/>
    <e v="#N/A"/>
    <e v="#N/A"/>
    <e v="#N/A"/>
    <e v="#N/A"/>
    <x v="1"/>
  </r>
  <r>
    <x v="0"/>
    <x v="3"/>
    <n v="100"/>
    <x v="0"/>
    <x v="27"/>
    <n v="1"/>
    <n v="57.337899999999998"/>
    <n v="32.89526"/>
    <n v="24.772891999999999"/>
    <n v="0.44237300000000002"/>
    <s v="7"/>
    <s v="scale_mpi_thin_job_14030.out "/>
    <s v="scale_mpi_thin_thin007_2023-06-26_06-36-06.csv "/>
    <s v="e1 20000 100 100000 1 57"/>
    <e v="#N/A"/>
    <e v="#N/A"/>
    <e v="#N/A"/>
    <e v="#N/A"/>
    <x v="1"/>
  </r>
  <r>
    <x v="0"/>
    <x v="3"/>
    <n v="100"/>
    <x v="0"/>
    <x v="30"/>
    <n v="1"/>
    <n v="58.103962000000003"/>
    <n v="32.245769000000003"/>
    <n v="22.835647999999999"/>
    <n v="0.43086099999999999"/>
    <s v="7"/>
    <s v="scale_mpi_thin_job_14030.out "/>
    <s v="scale_mpi_thin_thin007_2023-06-26_06-36-06.csv "/>
    <s v="e1 20000 100 100000 1 54"/>
    <e v="#N/A"/>
    <e v="#N/A"/>
    <e v="#N/A"/>
    <e v="#N/A"/>
    <x v="1"/>
  </r>
  <r>
    <x v="0"/>
    <x v="3"/>
    <n v="100"/>
    <x v="0"/>
    <x v="33"/>
    <n v="1"/>
    <n v="56.753844999999998"/>
    <n v="29.685108"/>
    <n v="23.257818"/>
    <n v="0.46515600000000001"/>
    <s v="7"/>
    <s v="scale_mpi_thin_job_14030.out "/>
    <s v="scale_mpi_thin_thin007_2023-06-26_06-36-06.csv "/>
    <s v="e1 20000 100 100000 1 51"/>
    <e v="#N/A"/>
    <e v="#N/A"/>
    <e v="#N/A"/>
    <e v="#N/A"/>
    <x v="1"/>
  </r>
  <r>
    <x v="0"/>
    <x v="3"/>
    <n v="100"/>
    <x v="0"/>
    <x v="36"/>
    <n v="1"/>
    <n v="44.371744999999997"/>
    <n v="15.653219999999999"/>
    <n v="19.927678"/>
    <n v="0.42399300000000001"/>
    <s v="7"/>
    <s v="scale_mpi_thin_job_14030.out "/>
    <s v="scale_mpi_thin_thin007_2023-06-26_06-36-06.csv "/>
    <s v="e1 20000 100 100000 1 48"/>
    <e v="#N/A"/>
    <e v="#N/A"/>
    <e v="#N/A"/>
    <e v="#N/A"/>
    <x v="1"/>
  </r>
  <r>
    <x v="0"/>
    <x v="3"/>
    <n v="100"/>
    <x v="0"/>
    <x v="39"/>
    <n v="1"/>
    <n v="61.792935"/>
    <n v="31.328755000000001"/>
    <n v="17.084669999999999"/>
    <n v="0.38828800000000002"/>
    <s v="7"/>
    <s v="scale_mpi_thin_job_14030.out "/>
    <s v="scale_mpi_thin_thin007_2023-06-26_06-36-06.csv "/>
    <s v="e1 20000 100 100000 1 45"/>
    <e v="#N/A"/>
    <e v="#N/A"/>
    <e v="#N/A"/>
    <e v="#N/A"/>
    <x v="1"/>
  </r>
  <r>
    <x v="0"/>
    <x v="3"/>
    <n v="100"/>
    <x v="0"/>
    <x v="42"/>
    <n v="1"/>
    <n v="64.348196999999999"/>
    <n v="31.83053"/>
    <n v="13.415174"/>
    <n v="0.32719900000000002"/>
    <s v="7"/>
    <s v="scale_mpi_thin_job_14030.out "/>
    <s v="scale_mpi_thin_thin007_2023-06-26_06-36-06.csv "/>
    <s v="e1 20000 100 100000 1 42"/>
    <e v="#N/A"/>
    <e v="#N/A"/>
    <e v="#N/A"/>
    <e v="#N/A"/>
    <x v="1"/>
  </r>
  <r>
    <x v="0"/>
    <x v="3"/>
    <n v="100"/>
    <x v="0"/>
    <x v="45"/>
    <n v="1"/>
    <n v="46.022649999999999"/>
    <n v="10.704525"/>
    <n v="22.546610000000001"/>
    <n v="0.59333199999999997"/>
    <s v="7"/>
    <s v="scale_mpi_thin_job_14030.out "/>
    <s v="scale_mpi_thin_thin007_2023-06-26_06-36-06.csv "/>
    <s v="e1 20000 100 100000 1 39"/>
    <e v="#N/A"/>
    <e v="#N/A"/>
    <e v="#N/A"/>
    <e v="#N/A"/>
    <x v="1"/>
  </r>
  <r>
    <x v="0"/>
    <x v="3"/>
    <n v="100"/>
    <x v="0"/>
    <x v="48"/>
    <n v="1"/>
    <n v="60.076504"/>
    <n v="21.901049"/>
    <n v="22.697462000000002"/>
    <n v="0.64849900000000005"/>
    <s v="7"/>
    <s v="scale_mpi_thin_job_14030.out "/>
    <s v="scale_mpi_thin_thin007_2023-06-26_06-36-06.csv "/>
    <s v="e1 20000 100 100000 1 36"/>
    <e v="#N/A"/>
    <e v="#N/A"/>
    <e v="#N/A"/>
    <e v="#N/A"/>
    <x v="1"/>
  </r>
  <r>
    <x v="0"/>
    <x v="3"/>
    <n v="100"/>
    <x v="0"/>
    <x v="51"/>
    <n v="1"/>
    <n v="50.152510999999997"/>
    <n v="9.1457189999999997"/>
    <n v="17.967655000000001"/>
    <n v="0.56148900000000002"/>
    <s v="7"/>
    <s v="scale_mpi_thin_job_14030.out "/>
    <s v="scale_mpi_thin_thin007_2023-06-26_06-36-06.csv "/>
    <s v="e1 20000 100 100000 1 33"/>
    <e v="#N/A"/>
    <e v="#N/A"/>
    <e v="#N/A"/>
    <e v="#N/A"/>
    <x v="1"/>
  </r>
  <r>
    <x v="0"/>
    <x v="3"/>
    <n v="100"/>
    <x v="0"/>
    <x v="54"/>
    <n v="1"/>
    <n v="51.683112999999999"/>
    <n v="6.0233189999999999"/>
    <n v="20.075495"/>
    <n v="0.69225800000000004"/>
    <s v="7"/>
    <s v="scale_mpi_thin_job_14030.out "/>
    <s v="scale_mpi_thin_thin007_2023-06-26_06-36-06.csv "/>
    <s v="e1 20000 100 100000 1 30"/>
    <e v="#N/A"/>
    <e v="#N/A"/>
    <e v="#N/A"/>
    <e v="#N/A"/>
    <x v="1"/>
  </r>
  <r>
    <x v="0"/>
    <x v="3"/>
    <n v="100"/>
    <x v="0"/>
    <x v="57"/>
    <n v="1"/>
    <n v="54.512569999999997"/>
    <n v="4.4103000000000003"/>
    <n v="14.356718000000001"/>
    <n v="0.55218100000000003"/>
    <s v="7"/>
    <s v="scale_mpi_thin_job_14030.out "/>
    <s v="scale_mpi_thin_thin007_2023-06-26_06-36-06.csv "/>
    <s v="e1 20000 100 100000 1 27"/>
    <e v="#N/A"/>
    <e v="#N/A"/>
    <e v="#N/A"/>
    <e v="#N/A"/>
    <x v="1"/>
  </r>
  <r>
    <x v="0"/>
    <x v="3"/>
    <n v="100"/>
    <x v="0"/>
    <x v="60"/>
    <n v="1"/>
    <n v="57.388241999999998"/>
    <n v="1.1284780000000001"/>
    <n v="13.920026999999999"/>
    <n v="0.60521899999999995"/>
    <s v="7"/>
    <s v="scale_mpi_thin_job_14030.out "/>
    <s v="scale_mpi_thin_thin007_2023-06-26_06-36-06.csv "/>
    <s v="e1 20000 100 100000 1 24"/>
    <e v="#N/A"/>
    <e v="#N/A"/>
    <e v="#N/A"/>
    <e v="#N/A"/>
    <x v="1"/>
  </r>
  <r>
    <x v="0"/>
    <x v="3"/>
    <n v="100"/>
    <x v="0"/>
    <x v="63"/>
    <n v="1"/>
    <n v="65.187085999999994"/>
    <n v="1.0736380000000001"/>
    <n v="11.169153"/>
    <n v="0.55845800000000001"/>
    <s v="7"/>
    <s v="scale_mpi_thin_job_14030.out "/>
    <s v="scale_mpi_thin_thin007_2023-06-26_06-36-06.csv "/>
    <s v="e1 20000 100 100000 1 21"/>
    <e v="#N/A"/>
    <e v="#N/A"/>
    <e v="#N/A"/>
    <e v="#N/A"/>
    <x v="1"/>
  </r>
  <r>
    <x v="0"/>
    <x v="3"/>
    <n v="100"/>
    <x v="0"/>
    <x v="66"/>
    <n v="1"/>
    <n v="75.725566999999998"/>
    <n v="0.97641999999999995"/>
    <n v="7.9748840000000003"/>
    <n v="0.469111"/>
    <s v="7"/>
    <s v="scale_mpi_thin_job_14030.out "/>
    <s v="scale_mpi_thin_thin007_2023-06-26_06-36-06.csv "/>
    <s v="e1 20000 100 100000 1 18"/>
    <e v="#N/A"/>
    <e v="#N/A"/>
    <e v="#N/A"/>
    <e v="#N/A"/>
    <x v="1"/>
  </r>
  <r>
    <x v="0"/>
    <x v="3"/>
    <n v="100"/>
    <x v="0"/>
    <x v="69"/>
    <n v="1"/>
    <n v="90.335659000000007"/>
    <n v="0.96523300000000001"/>
    <n v="6.2928220000000001"/>
    <n v="0.44948700000000003"/>
    <s v="7"/>
    <s v="scale_mpi_thin_job_14030.out "/>
    <s v="scale_mpi_thin_thin007_2023-06-26_06-36-06.csv "/>
    <s v="e1 20000 100 100000 1 15"/>
    <e v="#N/A"/>
    <e v="#N/A"/>
    <e v="#N/A"/>
    <e v="#N/A"/>
    <x v="1"/>
  </r>
  <r>
    <x v="0"/>
    <x v="3"/>
    <n v="100"/>
    <x v="0"/>
    <x v="12"/>
    <n v="1"/>
    <n v="49.359408000000002"/>
    <n v="29.847003999999998"/>
    <n v="36.348767000000002"/>
    <n v="0.51195400000000002"/>
    <s v="7"/>
    <s v="scale_mpi_thin_job_14030.out "/>
    <s v="scale_mpi_thin_thin007_2023-06-26_06-36-06.csv "/>
    <s v="e1 20000 100 100000 1 72"/>
    <e v="#N/A"/>
    <e v="#N/A"/>
    <e v="#N/A"/>
    <e v="#N/A"/>
    <x v="1"/>
  </r>
  <r>
    <x v="0"/>
    <x v="3"/>
    <n v="100"/>
    <x v="0"/>
    <x v="15"/>
    <n v="1"/>
    <n v="37.676935"/>
    <n v="17.313248000000002"/>
    <n v="27.359653000000002"/>
    <n v="0.40234799999999998"/>
    <s v="7"/>
    <s v="scale_mpi_thin_job_14030.out "/>
    <s v="scale_mpi_thin_thin007_2023-06-26_06-36-06.csv "/>
    <s v="e1 20000 100 100000 1 69"/>
    <e v="#N/A"/>
    <e v="#N/A"/>
    <e v="#N/A"/>
    <e v="#N/A"/>
    <x v="1"/>
  </r>
  <r>
    <x v="0"/>
    <x v="3"/>
    <n v="100"/>
    <x v="0"/>
    <x v="18"/>
    <n v="1"/>
    <n v="37.644322000000003"/>
    <n v="16.417244"/>
    <n v="27.548268"/>
    <n v="0.42381999999999997"/>
    <s v="7"/>
    <s v="scale_mpi_thin_job_14030.out "/>
    <s v="scale_mpi_thin_thin007_2023-06-26_06-36-06.csv "/>
    <s v="e1 20000 100 100000 1 66"/>
    <e v="#N/A"/>
    <e v="#N/A"/>
    <e v="#N/A"/>
    <e v="#N/A"/>
    <x v="1"/>
  </r>
  <r>
    <x v="0"/>
    <x v="3"/>
    <n v="100"/>
    <x v="0"/>
    <x v="21"/>
    <n v="1"/>
    <n v="48.498108000000002"/>
    <n v="26.277602000000002"/>
    <n v="37.001790999999997"/>
    <n v="0.59680299999999997"/>
    <s v="7"/>
    <s v="scale_mpi_thin_job_14030.out "/>
    <s v="scale_mpi_thin_thin007_2023-06-26_06-36-06.csv "/>
    <s v="e1 20000 100 100000 1 63"/>
    <e v="#N/A"/>
    <e v="#N/A"/>
    <e v="#N/A"/>
    <e v="#N/A"/>
    <x v="1"/>
  </r>
  <r>
    <x v="0"/>
    <x v="3"/>
    <n v="100"/>
    <x v="0"/>
    <x v="24"/>
    <n v="1"/>
    <n v="48.891753000000001"/>
    <n v="25.728634"/>
    <n v="25.586919999999999"/>
    <n v="0.43367699999999998"/>
    <s v="7"/>
    <s v="scale_mpi_thin_job_14030.out "/>
    <s v="scale_mpi_thin_thin007_2023-06-26_06-36-06.csv "/>
    <s v="e1 20000 100 100000 1 60"/>
    <e v="#N/A"/>
    <e v="#N/A"/>
    <e v="#N/A"/>
    <e v="#N/A"/>
    <x v="1"/>
  </r>
  <r>
    <x v="0"/>
    <x v="3"/>
    <n v="100"/>
    <x v="0"/>
    <x v="27"/>
    <n v="1"/>
    <n v="37.937221999999998"/>
    <n v="13.235614999999999"/>
    <n v="28.874839999999999"/>
    <n v="0.51562200000000002"/>
    <s v="7"/>
    <s v="scale_mpi_thin_job_14030.out "/>
    <s v="scale_mpi_thin_thin007_2023-06-26_06-36-06.csv "/>
    <s v="e1 20000 100 100000 1 57"/>
    <e v="#N/A"/>
    <e v="#N/A"/>
    <e v="#N/A"/>
    <e v="#N/A"/>
    <x v="1"/>
  </r>
  <r>
    <x v="0"/>
    <x v="3"/>
    <n v="100"/>
    <x v="0"/>
    <x v="30"/>
    <n v="1"/>
    <n v="40.452362999999998"/>
    <n v="14.463049"/>
    <n v="25.085683"/>
    <n v="0.47331499999999999"/>
    <s v="7"/>
    <s v="scale_mpi_thin_job_14030.out "/>
    <s v="scale_mpi_thin_thin007_2023-06-26_06-36-06.csv "/>
    <s v="e1 20000 100 100000 1 54"/>
    <e v="#N/A"/>
    <e v="#N/A"/>
    <e v="#N/A"/>
    <e v="#N/A"/>
    <x v="1"/>
  </r>
  <r>
    <x v="0"/>
    <x v="4"/>
    <n v="100"/>
    <x v="0"/>
    <x v="12"/>
    <n v="1"/>
    <n v="43.577292999999997"/>
    <n v="31.982927"/>
    <n v="56.233151999999997"/>
    <n v="0.79201600000000005"/>
    <s v="7"/>
    <s v="scale_mpi_thin_job_14031.out "/>
    <s v="scale_mpi_thin_thin007_2023-06-26_08-36-32.csv "/>
    <s v="e1 15000 100 100000 1 72"/>
    <e v="#N/A"/>
    <e v="#N/A"/>
    <e v="#N/A"/>
    <e v="#N/A"/>
    <x v="1"/>
  </r>
  <r>
    <x v="0"/>
    <x v="4"/>
    <n v="100"/>
    <x v="0"/>
    <x v="15"/>
    <n v="1"/>
    <n v="44.427309000000001"/>
    <n v="32.491143000000001"/>
    <n v="22.636619"/>
    <n v="0.33289099999999999"/>
    <s v="7"/>
    <s v="scale_mpi_thin_job_14031.out "/>
    <s v="scale_mpi_thin_thin007_2023-06-26_08-36-32.csv "/>
    <s v="e1 15000 100 100000 1 69"/>
    <e v="#N/A"/>
    <e v="#N/A"/>
    <e v="#N/A"/>
    <e v="#N/A"/>
    <x v="1"/>
  </r>
  <r>
    <x v="0"/>
    <x v="4"/>
    <n v="100"/>
    <x v="0"/>
    <x v="18"/>
    <n v="1"/>
    <n v="25.682369000000001"/>
    <n v="13.329866000000001"/>
    <n v="20.167233"/>
    <n v="0.31026500000000001"/>
    <s v="7"/>
    <s v="scale_mpi_thin_job_14031.out "/>
    <s v="scale_mpi_thin_thin007_2023-06-26_08-36-32.csv "/>
    <s v="e1 15000 100 100000 1 66"/>
    <e v="#N/A"/>
    <e v="#N/A"/>
    <e v="#N/A"/>
    <e v="#N/A"/>
    <x v="1"/>
  </r>
  <r>
    <x v="0"/>
    <x v="4"/>
    <n v="100"/>
    <x v="0"/>
    <x v="21"/>
    <n v="1"/>
    <n v="27.114049999999999"/>
    <n v="14.055382"/>
    <n v="7.5696479999999999"/>
    <n v="0.12209100000000001"/>
    <s v="7"/>
    <s v="scale_mpi_thin_job_14031.out "/>
    <s v="scale_mpi_thin_thin007_2023-06-26_08-36-32.csv "/>
    <s v="e1 15000 100 100000 1 63"/>
    <e v="#N/A"/>
    <e v="#N/A"/>
    <e v="#N/A"/>
    <e v="#N/A"/>
    <x v="1"/>
  </r>
  <r>
    <x v="0"/>
    <x v="4"/>
    <n v="100"/>
    <x v="0"/>
    <x v="24"/>
    <n v="1"/>
    <n v="37.682164999999998"/>
    <n v="24.073374999999999"/>
    <n v="14.873875999999999"/>
    <n v="0.25209999999999999"/>
    <s v="7"/>
    <s v="scale_mpi_thin_job_14031.out "/>
    <s v="scale_mpi_thin_thin007_2023-06-26_08-36-32.csv "/>
    <s v="e1 15000 100 100000 1 60"/>
    <e v="#N/A"/>
    <e v="#N/A"/>
    <e v="#N/A"/>
    <e v="#N/A"/>
    <x v="1"/>
  </r>
  <r>
    <x v="0"/>
    <x v="4"/>
    <n v="100"/>
    <x v="0"/>
    <x v="27"/>
    <n v="1"/>
    <n v="42.607391999999997"/>
    <n v="28.160502000000001"/>
    <n v="29.849247999999999"/>
    <n v="0.533022"/>
    <s v="7"/>
    <s v="scale_mpi_thin_job_14031.out "/>
    <s v="scale_mpi_thin_thin007_2023-06-26_08-36-32.csv "/>
    <s v="e1 15000 100 100000 1 57"/>
    <e v="#N/A"/>
    <e v="#N/A"/>
    <e v="#N/A"/>
    <e v="#N/A"/>
    <x v="1"/>
  </r>
  <r>
    <x v="0"/>
    <x v="4"/>
    <n v="100"/>
    <x v="0"/>
    <x v="30"/>
    <n v="1"/>
    <n v="40.473728999999999"/>
    <n v="25.476890000000001"/>
    <n v="14.620502999999999"/>
    <n v="0.27585900000000002"/>
    <s v="7"/>
    <s v="scale_mpi_thin_job_14031.out "/>
    <s v="scale_mpi_thin_thin007_2023-06-26_08-36-32.csv "/>
    <s v="e1 15000 100 100000 1 54"/>
    <e v="#N/A"/>
    <e v="#N/A"/>
    <e v="#N/A"/>
    <e v="#N/A"/>
    <x v="1"/>
  </r>
  <r>
    <x v="0"/>
    <x v="4"/>
    <n v="100"/>
    <x v="0"/>
    <x v="33"/>
    <n v="1"/>
    <n v="38.766092999999998"/>
    <n v="22.982177"/>
    <n v="14.444485999999999"/>
    <n v="0.28888999999999998"/>
    <s v="7"/>
    <s v="scale_mpi_thin_job_14031.out "/>
    <s v="scale_mpi_thin_thin007_2023-06-26_08-36-32.csv "/>
    <s v="e1 15000 100 100000 1 51"/>
    <e v="#N/A"/>
    <e v="#N/A"/>
    <e v="#N/A"/>
    <e v="#N/A"/>
    <x v="1"/>
  </r>
  <r>
    <x v="0"/>
    <x v="4"/>
    <n v="100"/>
    <x v="0"/>
    <x v="36"/>
    <n v="1"/>
    <n v="48.459888999999997"/>
    <n v="31.603994"/>
    <n v="12.621169"/>
    <n v="0.268536"/>
    <s v="7"/>
    <s v="scale_mpi_thin_job_14031.out "/>
    <s v="scale_mpi_thin_thin007_2023-06-26_08-36-32.csv "/>
    <s v="e1 15000 100 100000 1 48"/>
    <e v="#N/A"/>
    <e v="#N/A"/>
    <e v="#N/A"/>
    <e v="#N/A"/>
    <x v="1"/>
  </r>
  <r>
    <x v="0"/>
    <x v="4"/>
    <n v="100"/>
    <x v="0"/>
    <x v="39"/>
    <n v="1"/>
    <n v="31.993455000000001"/>
    <n v="14.124865"/>
    <n v="11.623872"/>
    <n v="0.264179"/>
    <s v="7"/>
    <s v="scale_mpi_thin_job_14031.out "/>
    <s v="scale_mpi_thin_thin007_2023-06-26_08-36-32.csv "/>
    <s v="e1 15000 100 100000 1 45"/>
    <e v="#N/A"/>
    <e v="#N/A"/>
    <e v="#N/A"/>
    <e v="#N/A"/>
    <x v="1"/>
  </r>
  <r>
    <x v="0"/>
    <x v="4"/>
    <n v="100"/>
    <x v="0"/>
    <x v="42"/>
    <n v="1"/>
    <n v="28.868572"/>
    <n v="9.8117599999999996"/>
    <n v="5.9955499999999997"/>
    <n v="0.146233"/>
    <s v="7"/>
    <s v="scale_mpi_thin_job_14031.out "/>
    <s v="scale_mpi_thin_thin007_2023-06-26_08-36-32.csv "/>
    <s v="e1 15000 100 100000 1 42"/>
    <e v="#N/A"/>
    <e v="#N/A"/>
    <e v="#N/A"/>
    <e v="#N/A"/>
    <x v="1"/>
  </r>
  <r>
    <x v="0"/>
    <x v="4"/>
    <n v="100"/>
    <x v="0"/>
    <x v="45"/>
    <n v="1"/>
    <n v="29.259159"/>
    <n v="9.0285919999999997"/>
    <n v="6.282546"/>
    <n v="0.16533"/>
    <s v="7"/>
    <s v="scale_mpi_thin_job_14031.out "/>
    <s v="scale_mpi_thin_thin007_2023-06-26_08-36-32.csv "/>
    <s v="e1 15000 100 100000 1 39"/>
    <e v="#N/A"/>
    <e v="#N/A"/>
    <e v="#N/A"/>
    <e v="#N/A"/>
    <x v="1"/>
  </r>
  <r>
    <x v="0"/>
    <x v="4"/>
    <n v="100"/>
    <x v="0"/>
    <x v="48"/>
    <n v="1"/>
    <n v="31.068176000000001"/>
    <n v="9.0992230000000003"/>
    <n v="7.5765510000000003"/>
    <n v="0.216473"/>
    <s v="7"/>
    <s v="scale_mpi_thin_job_14031.out "/>
    <s v="scale_mpi_thin_thin007_2023-06-26_08-36-32.csv "/>
    <s v="e1 15000 100 100000 1 36"/>
    <e v="#N/A"/>
    <e v="#N/A"/>
    <e v="#N/A"/>
    <e v="#N/A"/>
    <x v="1"/>
  </r>
  <r>
    <x v="0"/>
    <x v="4"/>
    <n v="100"/>
    <x v="0"/>
    <x v="51"/>
    <n v="1"/>
    <n v="28.285447999999999"/>
    <n v="4.5102779999999996"/>
    <n v="7.1088279999999999"/>
    <n v="0.22215099999999999"/>
    <s v="7"/>
    <s v="scale_mpi_thin_job_14031.out "/>
    <s v="scale_mpi_thin_thin007_2023-06-26_08-36-32.csv "/>
    <s v="e1 15000 100 100000 1 33"/>
    <e v="#N/A"/>
    <e v="#N/A"/>
    <e v="#N/A"/>
    <e v="#N/A"/>
    <x v="1"/>
  </r>
  <r>
    <x v="0"/>
    <x v="4"/>
    <n v="100"/>
    <x v="0"/>
    <x v="54"/>
    <n v="1"/>
    <n v="29.403182000000001"/>
    <n v="3.2170260000000002"/>
    <n v="4.953023"/>
    <n v="0.170794"/>
    <s v="7"/>
    <s v="scale_mpi_thin_job_14031.out "/>
    <s v="scale_mpi_thin_thin007_2023-06-26_08-36-32.csv "/>
    <s v="e1 15000 100 100000 1 30"/>
    <e v="#N/A"/>
    <e v="#N/A"/>
    <e v="#N/A"/>
    <e v="#N/A"/>
    <x v="1"/>
  </r>
  <r>
    <x v="0"/>
    <x v="4"/>
    <n v="100"/>
    <x v="0"/>
    <x v="57"/>
    <n v="1"/>
    <n v="31.655677000000001"/>
    <n v="2.9114439999999999"/>
    <n v="4.5764659999999999"/>
    <n v="0.17601800000000001"/>
    <s v="7"/>
    <s v="scale_mpi_thin_job_14031.out "/>
    <s v="scale_mpi_thin_thin007_2023-06-26_08-36-32.csv "/>
    <s v="e1 15000 100 100000 1 27"/>
    <e v="#N/A"/>
    <e v="#N/A"/>
    <e v="#N/A"/>
    <e v="#N/A"/>
    <x v="1"/>
  </r>
  <r>
    <x v="0"/>
    <x v="4"/>
    <n v="100"/>
    <x v="0"/>
    <x v="60"/>
    <n v="1"/>
    <n v="32.601264999999998"/>
    <n v="0.42742200000000002"/>
    <n v="3.413357"/>
    <n v="0.14840700000000001"/>
    <s v="7"/>
    <s v="scale_mpi_thin_job_14031.out "/>
    <s v="scale_mpi_thin_thin007_2023-06-26_08-36-32.csv "/>
    <s v="e1 15000 100 100000 1 24"/>
    <e v="#N/A"/>
    <e v="#N/A"/>
    <e v="#N/A"/>
    <e v="#N/A"/>
    <x v="1"/>
  </r>
  <r>
    <x v="0"/>
    <x v="4"/>
    <n v="100"/>
    <x v="0"/>
    <x v="63"/>
    <n v="1"/>
    <n v="37.241906"/>
    <n v="0.71740800000000005"/>
    <n v="8.0059559999999994"/>
    <n v="0.40029799999999999"/>
    <s v="7"/>
    <s v="scale_mpi_thin_job_14031.out "/>
    <s v="scale_mpi_thin_thin007_2023-06-26_08-36-32.csv "/>
    <s v="e1 15000 100 100000 1 21"/>
    <e v="#N/A"/>
    <e v="#N/A"/>
    <e v="#N/A"/>
    <e v="#N/A"/>
    <x v="1"/>
  </r>
  <r>
    <x v="0"/>
    <x v="4"/>
    <n v="100"/>
    <x v="0"/>
    <x v="66"/>
    <n v="1"/>
    <n v="43.067951999999998"/>
    <n v="0.77093199999999995"/>
    <n v="7.7297380000000002"/>
    <n v="0.45468999999999998"/>
    <s v="7"/>
    <s v="scale_mpi_thin_job_14031.out "/>
    <s v="scale_mpi_thin_thin007_2023-06-26_08-36-32.csv "/>
    <s v="e1 15000 100 100000 1 18"/>
    <e v="#N/A"/>
    <e v="#N/A"/>
    <e v="#N/A"/>
    <e v="#N/A"/>
    <x v="1"/>
  </r>
  <r>
    <x v="0"/>
    <x v="4"/>
    <n v="100"/>
    <x v="0"/>
    <x v="69"/>
    <n v="1"/>
    <n v="51.136854"/>
    <n v="0.7772"/>
    <n v="6.0973560000000004"/>
    <n v="0.435525"/>
    <s v="7"/>
    <s v="scale_mpi_thin_job_14031.out "/>
    <s v="scale_mpi_thin_thin007_2023-06-26_08-36-32.csv "/>
    <s v="e1 15000 100 100000 1 15"/>
    <e v="#N/A"/>
    <e v="#N/A"/>
    <e v="#N/A"/>
    <e v="#N/A"/>
    <x v="1"/>
  </r>
  <r>
    <x v="0"/>
    <x v="4"/>
    <n v="100"/>
    <x v="0"/>
    <x v="12"/>
    <n v="1"/>
    <n v="44.185395"/>
    <n v="32.514670000000002"/>
    <n v="30.98245"/>
    <n v="0.43637300000000001"/>
    <s v="7"/>
    <s v="scale_mpi_thin_job_14031.out "/>
    <s v="scale_mpi_thin_thin007_2023-06-26_08-36-32.csv "/>
    <s v="e1 15000 100 100000 1 72"/>
    <e v="#N/A"/>
    <e v="#N/A"/>
    <e v="#N/A"/>
    <e v="#N/A"/>
    <x v="1"/>
  </r>
  <r>
    <x v="0"/>
    <x v="4"/>
    <n v="100"/>
    <x v="0"/>
    <x v="15"/>
    <n v="1"/>
    <n v="25.191913"/>
    <n v="13.279989"/>
    <n v="150.10023699999999"/>
    <n v="2.2073559999999999"/>
    <s v="7"/>
    <s v="scale_mpi_thin_job_14031.out "/>
    <s v="scale_mpi_thin_thin007_2023-06-26_08-36-32.csv "/>
    <s v="e1 15000 100 100000 1 69"/>
    <e v="#N/A"/>
    <e v="#N/A"/>
    <e v="#N/A"/>
    <e v="#N/A"/>
    <x v="1"/>
  </r>
  <r>
    <x v="0"/>
    <x v="4"/>
    <n v="100"/>
    <x v="0"/>
    <x v="18"/>
    <n v="1"/>
    <n v="39.531633999999997"/>
    <n v="27.169460999999998"/>
    <n v="20.623259000000001"/>
    <n v="0.31728099999999998"/>
    <s v="7"/>
    <s v="scale_mpi_thin_job_14031.out "/>
    <s v="scale_mpi_thin_thin007_2023-06-26_08-36-32.csv "/>
    <s v="e1 15000 100 100000 1 66"/>
    <e v="#N/A"/>
    <e v="#N/A"/>
    <e v="#N/A"/>
    <e v="#N/A"/>
    <x v="1"/>
  </r>
  <r>
    <x v="0"/>
    <x v="4"/>
    <n v="100"/>
    <x v="0"/>
    <x v="21"/>
    <n v="1"/>
    <n v="29.894613"/>
    <n v="16.896523999999999"/>
    <n v="26.774806999999999"/>
    <n v="0.43185200000000001"/>
    <s v="7"/>
    <s v="scale_mpi_thin_job_14031.out "/>
    <s v="scale_mpi_thin_thin007_2023-06-26_08-36-32.csv "/>
    <s v="e1 15000 100 100000 1 63"/>
    <e v="#N/A"/>
    <e v="#N/A"/>
    <e v="#N/A"/>
    <e v="#N/A"/>
    <x v="1"/>
  </r>
  <r>
    <x v="0"/>
    <x v="4"/>
    <n v="100"/>
    <x v="0"/>
    <x v="24"/>
    <n v="1"/>
    <n v="29.473519"/>
    <n v="15.95538"/>
    <n v="12.513913000000001"/>
    <n v="0.21210000000000001"/>
    <s v="7"/>
    <s v="scale_mpi_thin_job_14031.out "/>
    <s v="scale_mpi_thin_thin007_2023-06-26_08-36-32.csv "/>
    <s v="e1 15000 100 100000 1 60"/>
    <e v="#N/A"/>
    <e v="#N/A"/>
    <e v="#N/A"/>
    <e v="#N/A"/>
    <x v="1"/>
  </r>
  <r>
    <x v="0"/>
    <x v="4"/>
    <n v="100"/>
    <x v="0"/>
    <x v="27"/>
    <n v="1"/>
    <n v="32.117603000000003"/>
    <n v="17.713967"/>
    <n v="10.604089999999999"/>
    <n v="0.189359"/>
    <s v="7"/>
    <s v="scale_mpi_thin_job_14031.out "/>
    <s v="scale_mpi_thin_thin007_2023-06-26_08-36-32.csv "/>
    <s v="e1 15000 100 100000 1 57"/>
    <e v="#N/A"/>
    <e v="#N/A"/>
    <e v="#N/A"/>
    <e v="#N/A"/>
    <x v="1"/>
  </r>
  <r>
    <x v="0"/>
    <x v="4"/>
    <n v="100"/>
    <x v="0"/>
    <x v="30"/>
    <n v="1"/>
    <n v="46.051859"/>
    <n v="30.927349"/>
    <n v="21.110526"/>
    <n v="0.398312"/>
    <s v="7"/>
    <s v="scale_mpi_thin_job_14031.out "/>
    <s v="scale_mpi_thin_thin007_2023-06-26_08-36-32.csv "/>
    <s v="e1 15000 100 100000 1 54"/>
    <e v="#N/A"/>
    <e v="#N/A"/>
    <e v="#N/A"/>
    <e v="#N/A"/>
    <x v="1"/>
  </r>
  <r>
    <x v="0"/>
    <x v="4"/>
    <n v="100"/>
    <x v="0"/>
    <x v="33"/>
    <n v="1"/>
    <n v="33.332796999999999"/>
    <n v="17.527355"/>
    <n v="15.855892000000001"/>
    <n v="0.31711800000000001"/>
    <s v="7"/>
    <s v="scale_mpi_thin_job_14031.out "/>
    <s v="scale_mpi_thin_thin007_2023-06-26_08-36-32.csv "/>
    <s v="e1 15000 100 100000 1 51"/>
    <e v="#N/A"/>
    <e v="#N/A"/>
    <e v="#N/A"/>
    <e v="#N/A"/>
    <x v="1"/>
  </r>
  <r>
    <x v="0"/>
    <x v="4"/>
    <n v="100"/>
    <x v="0"/>
    <x v="36"/>
    <n v="1"/>
    <n v="48.126190000000001"/>
    <n v="31.298183000000002"/>
    <n v="14.027323000000001"/>
    <n v="0.298454"/>
    <s v="7"/>
    <s v="scale_mpi_thin_job_14031.out "/>
    <s v="scale_mpi_thin_thin007_2023-06-26_08-36-32.csv "/>
    <s v="e1 15000 100 100000 1 48"/>
    <e v="#N/A"/>
    <e v="#N/A"/>
    <e v="#N/A"/>
    <e v="#N/A"/>
    <x v="1"/>
  </r>
  <r>
    <x v="0"/>
    <x v="4"/>
    <n v="100"/>
    <x v="0"/>
    <x v="39"/>
    <n v="1"/>
    <n v="33.617641999999996"/>
    <n v="15.905239999999999"/>
    <n v="11.022586"/>
    <n v="0.25051299999999999"/>
    <s v="7"/>
    <s v="scale_mpi_thin_job_14031.out "/>
    <s v="scale_mpi_thin_thin007_2023-06-26_08-36-32.csv "/>
    <s v="e1 15000 100 100000 1 45"/>
    <e v="#N/A"/>
    <e v="#N/A"/>
    <e v="#N/A"/>
    <e v="#N/A"/>
    <x v="1"/>
  </r>
  <r>
    <x v="0"/>
    <x v="4"/>
    <n v="100"/>
    <x v="0"/>
    <x v="42"/>
    <n v="1"/>
    <n v="40.126683999999997"/>
    <n v="21.090819"/>
    <n v="13.21139"/>
    <n v="0.32222899999999999"/>
    <s v="7"/>
    <s v="scale_mpi_thin_job_14031.out "/>
    <s v="scale_mpi_thin_thin007_2023-06-26_08-36-32.csv "/>
    <s v="e1 15000 100 100000 1 42"/>
    <e v="#N/A"/>
    <e v="#N/A"/>
    <e v="#N/A"/>
    <e v="#N/A"/>
    <x v="1"/>
  </r>
  <r>
    <x v="0"/>
    <x v="4"/>
    <n v="100"/>
    <x v="0"/>
    <x v="45"/>
    <n v="1"/>
    <n v="31.474602999999998"/>
    <n v="11.297896"/>
    <n v="10.144859"/>
    <n v="0.26696999999999999"/>
    <s v="7"/>
    <s v="scale_mpi_thin_job_14031.out "/>
    <s v="scale_mpi_thin_thin007_2023-06-26_08-36-32.csv "/>
    <s v="e1 15000 100 100000 1 39"/>
    <e v="#N/A"/>
    <e v="#N/A"/>
    <e v="#N/A"/>
    <e v="#N/A"/>
    <x v="1"/>
  </r>
  <r>
    <x v="0"/>
    <x v="4"/>
    <n v="100"/>
    <x v="0"/>
    <x v="48"/>
    <n v="1"/>
    <n v="27.295594000000001"/>
    <n v="5.3078469999999998"/>
    <n v="7.9726670000000004"/>
    <n v="0.22778999999999999"/>
    <s v="7"/>
    <s v="scale_mpi_thin_job_14031.out "/>
    <s v="scale_mpi_thin_thin007_2023-06-26_08-36-32.csv "/>
    <s v="e1 15000 100 100000 1 36"/>
    <e v="#N/A"/>
    <e v="#N/A"/>
    <e v="#N/A"/>
    <e v="#N/A"/>
    <x v="1"/>
  </r>
  <r>
    <x v="0"/>
    <x v="4"/>
    <n v="100"/>
    <x v="0"/>
    <x v="51"/>
    <n v="1"/>
    <n v="28.701561000000002"/>
    <n v="4.9586880000000004"/>
    <n v="5.7250230000000002"/>
    <n v="0.17890700000000001"/>
    <s v="7"/>
    <s v="scale_mpi_thin_job_14031.out "/>
    <s v="scale_mpi_thin_thin007_2023-06-26_08-36-32.csv "/>
    <s v="e1 15000 100 100000 1 33"/>
    <e v="#N/A"/>
    <e v="#N/A"/>
    <e v="#N/A"/>
    <e v="#N/A"/>
    <x v="1"/>
  </r>
  <r>
    <x v="0"/>
    <x v="4"/>
    <n v="100"/>
    <x v="0"/>
    <x v="54"/>
    <n v="1"/>
    <n v="29.686997000000002"/>
    <n v="3.3591419999999999"/>
    <n v="5.3204900000000004"/>
    <n v="0.18346499999999999"/>
    <s v="7"/>
    <s v="scale_mpi_thin_job_14031.out "/>
    <s v="scale_mpi_thin_thin007_2023-06-26_08-36-32.csv "/>
    <s v="e1 15000 100 100000 1 30"/>
    <e v="#N/A"/>
    <e v="#N/A"/>
    <e v="#N/A"/>
    <e v="#N/A"/>
    <x v="1"/>
  </r>
  <r>
    <x v="0"/>
    <x v="4"/>
    <n v="100"/>
    <x v="0"/>
    <x v="57"/>
    <n v="1"/>
    <n v="30.936665000000001"/>
    <n v="2.2097540000000002"/>
    <n v="6.5298220000000002"/>
    <n v="0.25114700000000001"/>
    <s v="7"/>
    <s v="scale_mpi_thin_job_14031.out "/>
    <s v="scale_mpi_thin_thin007_2023-06-26_08-36-32.csv "/>
    <s v="e1 15000 100 100000 1 27"/>
    <e v="#N/A"/>
    <e v="#N/A"/>
    <e v="#N/A"/>
    <e v="#N/A"/>
    <x v="1"/>
  </r>
  <r>
    <x v="0"/>
    <x v="4"/>
    <n v="100"/>
    <x v="0"/>
    <x v="60"/>
    <n v="1"/>
    <n v="32.579949999999997"/>
    <n v="0.42705799999999999"/>
    <n v="3.5190269999999999"/>
    <n v="0.153001"/>
    <s v="7"/>
    <s v="scale_mpi_thin_job_14031.out "/>
    <s v="scale_mpi_thin_thin007_2023-06-26_08-36-32.csv "/>
    <s v="e1 15000 100 100000 1 24"/>
    <e v="#N/A"/>
    <e v="#N/A"/>
    <e v="#N/A"/>
    <e v="#N/A"/>
    <x v="1"/>
  </r>
  <r>
    <x v="0"/>
    <x v="4"/>
    <n v="100"/>
    <x v="0"/>
    <x v="63"/>
    <n v="1"/>
    <n v="37.432665"/>
    <n v="0.94467900000000005"/>
    <n v="12.382705"/>
    <n v="0.61913499999999999"/>
    <s v="7"/>
    <s v="scale_mpi_thin_job_14031.out "/>
    <s v="scale_mpi_thin_thin007_2023-06-26_08-36-32.csv "/>
    <s v="e1 15000 100 100000 1 21"/>
    <e v="#N/A"/>
    <e v="#N/A"/>
    <e v="#N/A"/>
    <e v="#N/A"/>
    <x v="1"/>
  </r>
  <r>
    <x v="0"/>
    <x v="4"/>
    <n v="100"/>
    <x v="0"/>
    <x v="66"/>
    <n v="1"/>
    <n v="43.03725"/>
    <n v="0.81646600000000003"/>
    <n v="8.3503790000000002"/>
    <n v="0.491199"/>
    <s v="7"/>
    <s v="scale_mpi_thin_job_14031.out "/>
    <s v="scale_mpi_thin_thin007_2023-06-26_08-36-32.csv "/>
    <s v="e1 15000 100 100000 1 18"/>
    <e v="#N/A"/>
    <e v="#N/A"/>
    <e v="#N/A"/>
    <e v="#N/A"/>
    <x v="1"/>
  </r>
  <r>
    <x v="0"/>
    <x v="4"/>
    <n v="100"/>
    <x v="0"/>
    <x v="69"/>
    <n v="1"/>
    <n v="51.160789000000001"/>
    <n v="0.78850299999999995"/>
    <n v="6.5416350000000003"/>
    <n v="0.46726000000000001"/>
    <s v="7"/>
    <s v="scale_mpi_thin_job_14031.out "/>
    <s v="scale_mpi_thin_thin007_2023-06-26_08-36-32.csv "/>
    <s v="e1 15000 100 100000 1 15"/>
    <e v="#N/A"/>
    <e v="#N/A"/>
    <e v="#N/A"/>
    <e v="#N/A"/>
    <x v="1"/>
  </r>
  <r>
    <x v="0"/>
    <x v="4"/>
    <n v="100"/>
    <x v="0"/>
    <x v="12"/>
    <n v="1"/>
    <n v="23.341239999999999"/>
    <n v="11.718852"/>
    <n v="36.429499999999997"/>
    <n v="0.51309199999999999"/>
    <s v="7"/>
    <s v="scale_mpi_thin_job_14031.out "/>
    <s v="scale_mpi_thin_thin007_2023-06-26_08-36-32.csv "/>
    <s v="e1 15000 100 100000 1 72"/>
    <e v="#N/A"/>
    <e v="#N/A"/>
    <e v="#N/A"/>
    <e v="#N/A"/>
    <x v="1"/>
  </r>
  <r>
    <x v="0"/>
    <x v="4"/>
    <n v="100"/>
    <x v="0"/>
    <x v="15"/>
    <n v="1"/>
    <n v="28.458348000000001"/>
    <n v="16.583497999999999"/>
    <n v="13.610391"/>
    <n v="0.200153"/>
    <s v="7"/>
    <s v="scale_mpi_thin_job_14031.out "/>
    <s v="scale_mpi_thin_thin007_2023-06-26_08-36-32.csv "/>
    <s v="e1 15000 100 100000 1 69"/>
    <e v="#N/A"/>
    <e v="#N/A"/>
    <e v="#N/A"/>
    <e v="#N/A"/>
    <x v="1"/>
  </r>
  <r>
    <x v="0"/>
    <x v="4"/>
    <n v="100"/>
    <x v="0"/>
    <x v="18"/>
    <n v="1"/>
    <n v="29.342182000000001"/>
    <n v="16.980291999999999"/>
    <n v="7.6548749999999997"/>
    <n v="0.117767"/>
    <s v="7"/>
    <s v="scale_mpi_thin_job_14031.out "/>
    <s v="scale_mpi_thin_thin007_2023-06-26_08-36-32.csv "/>
    <s v="e1 15000 100 100000 1 66"/>
    <e v="#N/A"/>
    <e v="#N/A"/>
    <e v="#N/A"/>
    <e v="#N/A"/>
    <x v="1"/>
  </r>
  <r>
    <x v="0"/>
    <x v="4"/>
    <n v="100"/>
    <x v="0"/>
    <x v="21"/>
    <n v="1"/>
    <n v="26.492816000000001"/>
    <n v="13.591319"/>
    <n v="14.042363999999999"/>
    <n v="0.22649"/>
    <s v="7"/>
    <s v="scale_mpi_thin_job_14031.out "/>
    <s v="scale_mpi_thin_thin007_2023-06-26_08-36-32.csv "/>
    <s v="e1 15000 100 100000 1 63"/>
    <e v="#N/A"/>
    <e v="#N/A"/>
    <e v="#N/A"/>
    <e v="#N/A"/>
    <x v="1"/>
  </r>
  <r>
    <x v="0"/>
    <x v="4"/>
    <n v="100"/>
    <x v="0"/>
    <x v="24"/>
    <n v="1"/>
    <n v="35.485202999999998"/>
    <n v="22.032308"/>
    <n v="11.049504000000001"/>
    <n v="0.18728"/>
    <s v="7"/>
    <s v="scale_mpi_thin_job_14031.out "/>
    <s v="scale_mpi_thin_thin007_2023-06-26_08-36-32.csv "/>
    <s v="e1 15000 100 100000 1 60"/>
    <e v="#N/A"/>
    <e v="#N/A"/>
    <e v="#N/A"/>
    <e v="#N/A"/>
    <x v="1"/>
  </r>
  <r>
    <x v="0"/>
    <x v="4"/>
    <n v="100"/>
    <x v="0"/>
    <x v="27"/>
    <n v="1"/>
    <n v="42.387278999999999"/>
    <n v="27.986930000000001"/>
    <n v="36.785398999999998"/>
    <n v="0.65688199999999997"/>
    <s v="7"/>
    <s v="scale_mpi_thin_job_14031.out "/>
    <s v="scale_mpi_thin_thin007_2023-06-26_08-36-32.csv "/>
    <s v="e1 15000 100 100000 1 57"/>
    <e v="#N/A"/>
    <e v="#N/A"/>
    <e v="#N/A"/>
    <e v="#N/A"/>
    <x v="1"/>
  </r>
  <r>
    <x v="0"/>
    <x v="4"/>
    <n v="100"/>
    <x v="0"/>
    <x v="30"/>
    <n v="1"/>
    <n v="34.156799999999997"/>
    <n v="19.069707000000001"/>
    <n v="15.957454"/>
    <n v="0.30108400000000002"/>
    <s v="7"/>
    <s v="scale_mpi_thin_job_14031.out "/>
    <s v="scale_mpi_thin_thin007_2023-06-26_08-36-32.csv "/>
    <s v="e1 15000 100 100000 1 54"/>
    <e v="#N/A"/>
    <e v="#N/A"/>
    <e v="#N/A"/>
    <e v="#N/A"/>
    <x v="1"/>
  </r>
  <r>
    <x v="0"/>
    <x v="4"/>
    <n v="100"/>
    <x v="0"/>
    <x v="33"/>
    <n v="1"/>
    <n v="45.132542999999998"/>
    <n v="29.219280999999999"/>
    <n v="15.711351000000001"/>
    <n v="0.31422699999999998"/>
    <s v="7"/>
    <s v="scale_mpi_thin_job_14031.out "/>
    <s v="scale_mpi_thin_thin007_2023-06-26_08-36-32.csv "/>
    <s v="e1 15000 100 100000 1 51"/>
    <e v="#N/A"/>
    <e v="#N/A"/>
    <e v="#N/A"/>
    <e v="#N/A"/>
    <x v="1"/>
  </r>
  <r>
    <x v="0"/>
    <x v="4"/>
    <n v="100"/>
    <x v="0"/>
    <x v="36"/>
    <n v="1"/>
    <n v="32.638635999999998"/>
    <n v="15.987624"/>
    <n v="15.037628"/>
    <n v="0.31995000000000001"/>
    <s v="7"/>
    <s v="scale_mpi_thin_job_14031.out "/>
    <s v="scale_mpi_thin_thin007_2023-06-26_08-36-32.csv "/>
    <s v="e1 15000 100 100000 1 48"/>
    <e v="#N/A"/>
    <e v="#N/A"/>
    <e v="#N/A"/>
    <e v="#N/A"/>
    <x v="1"/>
  </r>
  <r>
    <x v="0"/>
    <x v="4"/>
    <n v="100"/>
    <x v="0"/>
    <x v="39"/>
    <n v="1"/>
    <n v="31.767050999999999"/>
    <n v="13.931056999999999"/>
    <n v="11.182824"/>
    <n v="0.25415500000000002"/>
    <s v="7"/>
    <s v="scale_mpi_thin_job_14031.out "/>
    <s v="scale_mpi_thin_thin007_2023-06-26_08-36-32.csv "/>
    <s v="e1 15000 100 100000 1 45"/>
    <e v="#N/A"/>
    <e v="#N/A"/>
    <e v="#N/A"/>
    <e v="#N/A"/>
    <x v="1"/>
  </r>
  <r>
    <x v="0"/>
    <x v="4"/>
    <n v="100"/>
    <x v="0"/>
    <x v="42"/>
    <n v="1"/>
    <n v="27.536835"/>
    <n v="8.5392229999999998"/>
    <n v="10.377704"/>
    <n v="0.25311499999999998"/>
    <s v="7"/>
    <s v="scale_mpi_thin_job_14031.out "/>
    <s v="scale_mpi_thin_thin007_2023-06-26_08-36-32.csv "/>
    <s v="e1 15000 100 100000 1 42"/>
    <e v="#N/A"/>
    <e v="#N/A"/>
    <e v="#N/A"/>
    <e v="#N/A"/>
    <x v="1"/>
  </r>
  <r>
    <x v="0"/>
    <x v="4"/>
    <n v="100"/>
    <x v="0"/>
    <x v="45"/>
    <n v="1"/>
    <n v="27.182836999999999"/>
    <n v="6.9860300000000004"/>
    <n v="7.5993170000000001"/>
    <n v="0.19998199999999999"/>
    <s v="7"/>
    <s v="scale_mpi_thin_job_14031.out "/>
    <s v="scale_mpi_thin_thin007_2023-06-26_08-36-32.csv "/>
    <s v="e1 15000 100 100000 1 39"/>
    <e v="#N/A"/>
    <e v="#N/A"/>
    <e v="#N/A"/>
    <e v="#N/A"/>
    <x v="1"/>
  </r>
  <r>
    <x v="0"/>
    <x v="4"/>
    <n v="100"/>
    <x v="0"/>
    <x v="48"/>
    <n v="1"/>
    <n v="37.603155999999998"/>
    <n v="15.691053"/>
    <n v="6.7761269999999998"/>
    <n v="0.193604"/>
    <s v="7"/>
    <s v="scale_mpi_thin_job_14031.out "/>
    <s v="scale_mpi_thin_thin007_2023-06-26_08-36-32.csv "/>
    <s v="e1 15000 100 100000 1 36"/>
    <e v="#N/A"/>
    <e v="#N/A"/>
    <e v="#N/A"/>
    <e v="#N/A"/>
    <x v="1"/>
  </r>
  <r>
    <x v="0"/>
    <x v="4"/>
    <n v="100"/>
    <x v="0"/>
    <x v="51"/>
    <n v="1"/>
    <n v="28.098322"/>
    <n v="4.4500260000000003"/>
    <n v="15.265934"/>
    <n v="0.47705999999999998"/>
    <s v="7"/>
    <s v="scale_mpi_thin_job_14031.out "/>
    <s v="scale_mpi_thin_thin007_2023-06-26_08-36-32.csv "/>
    <s v="e1 15000 100 100000 1 33"/>
    <e v="#N/A"/>
    <e v="#N/A"/>
    <e v="#N/A"/>
    <e v="#N/A"/>
    <x v="1"/>
  </r>
  <r>
    <x v="0"/>
    <x v="4"/>
    <n v="100"/>
    <x v="0"/>
    <x v="54"/>
    <n v="1"/>
    <n v="30.510577999999999"/>
    <n v="4.3086339999999996"/>
    <n v="4.8834179999999998"/>
    <n v="0.16839399999999999"/>
    <s v="7"/>
    <s v="scale_mpi_thin_job_14031.out "/>
    <s v="scale_mpi_thin_thin007_2023-06-26_08-36-32.csv "/>
    <s v="e1 15000 100 100000 1 30"/>
    <e v="#N/A"/>
    <e v="#N/A"/>
    <e v="#N/A"/>
    <e v="#N/A"/>
    <x v="1"/>
  </r>
  <r>
    <x v="0"/>
    <x v="4"/>
    <n v="100"/>
    <x v="0"/>
    <x v="57"/>
    <n v="1"/>
    <n v="31.175115000000002"/>
    <n v="2.299874"/>
    <n v="12.404192"/>
    <n v="0.47708400000000001"/>
    <s v="7"/>
    <s v="scale_mpi_thin_job_14031.out "/>
    <s v="scale_mpi_thin_thin007_2023-06-26_08-36-32.csv "/>
    <s v="e1 15000 100 100000 1 27"/>
    <e v="#N/A"/>
    <e v="#N/A"/>
    <e v="#N/A"/>
    <e v="#N/A"/>
    <x v="1"/>
  </r>
  <r>
    <x v="0"/>
    <x v="4"/>
    <n v="100"/>
    <x v="0"/>
    <x v="60"/>
    <n v="1"/>
    <n v="32.564431999999996"/>
    <n v="0.42269600000000002"/>
    <n v="3.5657359999999998"/>
    <n v="0.155032"/>
    <s v="7"/>
    <s v="scale_mpi_thin_job_14031.out "/>
    <s v="scale_mpi_thin_thin007_2023-06-26_08-36-32.csv "/>
    <s v="e1 15000 100 100000 1 24"/>
    <e v="#N/A"/>
    <e v="#N/A"/>
    <e v="#N/A"/>
    <e v="#N/A"/>
    <x v="1"/>
  </r>
  <r>
    <x v="0"/>
    <x v="4"/>
    <n v="100"/>
    <x v="0"/>
    <x v="63"/>
    <n v="1"/>
    <n v="37.228544999999997"/>
    <n v="0.79655200000000004"/>
    <n v="9.5783640000000005"/>
    <n v="0.47891800000000001"/>
    <s v="7"/>
    <s v="scale_mpi_thin_job_14031.out "/>
    <s v="scale_mpi_thin_thin007_2023-06-26_08-36-32.csv "/>
    <s v="e1 15000 100 100000 1 21"/>
    <e v="#N/A"/>
    <e v="#N/A"/>
    <e v="#N/A"/>
    <e v="#N/A"/>
    <x v="1"/>
  </r>
  <r>
    <x v="0"/>
    <x v="4"/>
    <n v="100"/>
    <x v="0"/>
    <x v="66"/>
    <n v="1"/>
    <n v="43.071885000000002"/>
    <n v="0.78967600000000004"/>
    <n v="8.0736089999999994"/>
    <n v="0.47491800000000001"/>
    <s v="7"/>
    <s v="scale_mpi_thin_job_14031.out "/>
    <s v="scale_mpi_thin_thin007_2023-06-26_08-36-32.csv "/>
    <s v="e1 15000 100 100000 1 18"/>
    <e v="#N/A"/>
    <e v="#N/A"/>
    <e v="#N/A"/>
    <e v="#N/A"/>
    <x v="1"/>
  </r>
  <r>
    <x v="0"/>
    <x v="4"/>
    <n v="100"/>
    <x v="0"/>
    <x v="69"/>
    <n v="1"/>
    <n v="51.214508000000002"/>
    <n v="0.81021299999999996"/>
    <n v="7.0579919999999996"/>
    <n v="0.50414199999999998"/>
    <s v="7"/>
    <s v="scale_mpi_thin_job_14031.out "/>
    <s v="scale_mpi_thin_thin007_2023-06-26_08-36-32.csv "/>
    <s v="e1 15000 100 100000 1 15"/>
    <e v="#N/A"/>
    <e v="#N/A"/>
    <e v="#N/A"/>
    <e v="#N/A"/>
    <x v="1"/>
  </r>
  <r>
    <x v="0"/>
    <x v="4"/>
    <n v="100"/>
    <x v="0"/>
    <x v="12"/>
    <n v="1"/>
    <n v="33.302576999999999"/>
    <n v="21.609770999999999"/>
    <n v="33.040447999999998"/>
    <n v="0.46535799999999999"/>
    <s v="7"/>
    <s v="scale_mpi_thin_job_14031.out "/>
    <s v="scale_mpi_thin_thin007_2023-06-26_08-36-32.csv "/>
    <s v="e1 15000 100 100000 1 72"/>
    <e v="#N/A"/>
    <e v="#N/A"/>
    <e v="#N/A"/>
    <e v="#N/A"/>
    <x v="1"/>
  </r>
  <r>
    <x v="0"/>
    <x v="4"/>
    <n v="100"/>
    <x v="0"/>
    <x v="15"/>
    <n v="1"/>
    <n v="43.521999999999998"/>
    <n v="31.480637999999999"/>
    <n v="22.019144000000001"/>
    <n v="0.32381100000000002"/>
    <s v="7"/>
    <s v="scale_mpi_thin_job_14031.out "/>
    <s v="scale_mpi_thin_thin007_2023-06-26_08-36-32.csv "/>
    <s v="e1 15000 100 100000 1 69"/>
    <e v="#N/A"/>
    <e v="#N/A"/>
    <e v="#N/A"/>
    <e v="#N/A"/>
    <x v="1"/>
  </r>
  <r>
    <x v="0"/>
    <x v="4"/>
    <n v="100"/>
    <x v="0"/>
    <x v="18"/>
    <n v="1"/>
    <n v="31.211905000000002"/>
    <n v="18.819248000000002"/>
    <n v="17.462699000000001"/>
    <n v="0.26865699999999998"/>
    <s v="7"/>
    <s v="scale_mpi_thin_job_14031.out "/>
    <s v="scale_mpi_thin_thin007_2023-06-26_08-36-32.csv "/>
    <s v="e1 15000 100 100000 1 66"/>
    <e v="#N/A"/>
    <e v="#N/A"/>
    <e v="#N/A"/>
    <e v="#N/A"/>
    <x v="1"/>
  </r>
  <r>
    <x v="0"/>
    <x v="4"/>
    <n v="100"/>
    <x v="0"/>
    <x v="21"/>
    <n v="1"/>
    <n v="28.64892"/>
    <n v="15.762508"/>
    <n v="18.037227000000001"/>
    <n v="0.29092299999999999"/>
    <s v="7"/>
    <s v="scale_mpi_thin_job_14031.out "/>
    <s v="scale_mpi_thin_thin007_2023-06-26_08-36-32.csv "/>
    <s v="e1 15000 100 100000 1 63"/>
    <e v="#N/A"/>
    <e v="#N/A"/>
    <e v="#N/A"/>
    <e v="#N/A"/>
    <x v="1"/>
  </r>
  <r>
    <x v="0"/>
    <x v="4"/>
    <n v="100"/>
    <x v="0"/>
    <x v="24"/>
    <n v="1"/>
    <n v="33.323929"/>
    <n v="19.824206"/>
    <n v="10.929570999999999"/>
    <n v="0.185247"/>
    <s v="7"/>
    <s v="scale_mpi_thin_job_14031.out "/>
    <s v="scale_mpi_thin_thin007_2023-06-26_08-36-32.csv "/>
    <s v="e1 15000 100 100000 1 60"/>
    <e v="#N/A"/>
    <e v="#N/A"/>
    <e v="#N/A"/>
    <e v="#N/A"/>
    <x v="1"/>
  </r>
  <r>
    <x v="0"/>
    <x v="4"/>
    <n v="100"/>
    <x v="0"/>
    <x v="27"/>
    <n v="1"/>
    <n v="25.334598"/>
    <n v="10.896936999999999"/>
    <n v="16.394210000000001"/>
    <n v="0.29275400000000001"/>
    <s v="7"/>
    <s v="scale_mpi_thin_job_14031.out "/>
    <s v="scale_mpi_thin_thin007_2023-06-26_08-36-32.csv "/>
    <s v="e1 15000 100 100000 1 57"/>
    <e v="#N/A"/>
    <e v="#N/A"/>
    <e v="#N/A"/>
    <e v="#N/A"/>
    <x v="1"/>
  </r>
  <r>
    <x v="0"/>
    <x v="4"/>
    <n v="100"/>
    <x v="0"/>
    <x v="30"/>
    <n v="1"/>
    <n v="35.034661"/>
    <n v="19.773250999999998"/>
    <n v="9.7441960000000005"/>
    <n v="0.18385299999999999"/>
    <s v="7"/>
    <s v="scale_mpi_thin_job_14031.out "/>
    <s v="scale_mpi_thin_thin007_2023-06-26_08-36-32.csv "/>
    <s v="e1 15000 100 100000 1 54"/>
    <e v="#N/A"/>
    <e v="#N/A"/>
    <e v="#N/A"/>
    <e v="#N/A"/>
    <x v="1"/>
  </r>
  <r>
    <x v="0"/>
    <x v="4"/>
    <n v="100"/>
    <x v="0"/>
    <x v="33"/>
    <n v="1"/>
    <n v="40.176273999999999"/>
    <n v="24.104075000000002"/>
    <n v="29.155277000000002"/>
    <n v="0.58310600000000001"/>
    <s v="7"/>
    <s v="scale_mpi_thin_job_14031.out "/>
    <s v="scale_mpi_thin_thin007_2023-06-26_08-36-32.csv "/>
    <s v="e1 15000 100 100000 1 51"/>
    <e v="#N/A"/>
    <e v="#N/A"/>
    <e v="#N/A"/>
    <e v="#N/A"/>
    <x v="1"/>
  </r>
  <r>
    <x v="0"/>
    <x v="4"/>
    <n v="100"/>
    <x v="0"/>
    <x v="36"/>
    <n v="1"/>
    <n v="40.629807"/>
    <n v="23.808696999999999"/>
    <n v="12.903388"/>
    <n v="0.27454000000000001"/>
    <s v="7"/>
    <s v="scale_mpi_thin_job_14031.out "/>
    <s v="scale_mpi_thin_thin007_2023-06-26_08-36-32.csv "/>
    <s v="e1 15000 100 100000 1 48"/>
    <e v="#N/A"/>
    <e v="#N/A"/>
    <e v="#N/A"/>
    <e v="#N/A"/>
    <x v="1"/>
  </r>
  <r>
    <x v="0"/>
    <x v="4"/>
    <n v="100"/>
    <x v="0"/>
    <x v="39"/>
    <n v="1"/>
    <n v="40.145586000000002"/>
    <n v="22.450516"/>
    <n v="10.530547"/>
    <n v="0.23933099999999999"/>
    <s v="7"/>
    <s v="scale_mpi_thin_job_14031.out "/>
    <s v="scale_mpi_thin_thin007_2023-06-26_08-36-32.csv "/>
    <s v="e1 15000 100 100000 1 45"/>
    <e v="#N/A"/>
    <e v="#N/A"/>
    <e v="#N/A"/>
    <e v="#N/A"/>
    <x v="1"/>
  </r>
  <r>
    <x v="0"/>
    <x v="4"/>
    <n v="100"/>
    <x v="0"/>
    <x v="42"/>
    <n v="1"/>
    <n v="32.856281000000003"/>
    <n v="13.818645999999999"/>
    <n v="11.409502"/>
    <n v="0.278281"/>
    <s v="7"/>
    <s v="scale_mpi_thin_job_14031.out "/>
    <s v="scale_mpi_thin_thin007_2023-06-26_08-36-32.csv "/>
    <s v="e1 15000 100 100000 1 42"/>
    <e v="#N/A"/>
    <e v="#N/A"/>
    <e v="#N/A"/>
    <e v="#N/A"/>
    <x v="1"/>
  </r>
  <r>
    <x v="0"/>
    <x v="4"/>
    <n v="100"/>
    <x v="0"/>
    <x v="45"/>
    <n v="1"/>
    <n v="34.971169000000003"/>
    <n v="14.793214000000001"/>
    <n v="7.8766730000000003"/>
    <n v="0.20728099999999999"/>
    <s v="7"/>
    <s v="scale_mpi_thin_job_14031.out "/>
    <s v="scale_mpi_thin_thin007_2023-06-26_08-36-32.csv "/>
    <s v="e1 15000 100 100000 1 39"/>
    <e v="#N/A"/>
    <e v="#N/A"/>
    <e v="#N/A"/>
    <e v="#N/A"/>
    <x v="1"/>
  </r>
  <r>
    <x v="0"/>
    <x v="4"/>
    <n v="100"/>
    <x v="0"/>
    <x v="48"/>
    <n v="1"/>
    <n v="34.239885000000001"/>
    <n v="12.469025999999999"/>
    <n v="8.6653690000000001"/>
    <n v="0.247582"/>
    <s v="7"/>
    <s v="scale_mpi_thin_job_14031.out "/>
    <s v="scale_mpi_thin_thin007_2023-06-26_08-36-32.csv "/>
    <s v="e1 15000 100 100000 1 36"/>
    <e v="#N/A"/>
    <e v="#N/A"/>
    <e v="#N/A"/>
    <e v="#N/A"/>
    <x v="1"/>
  </r>
  <r>
    <x v="0"/>
    <x v="4"/>
    <n v="100"/>
    <x v="0"/>
    <x v="51"/>
    <n v="1"/>
    <n v="28.933674"/>
    <n v="5.2374520000000002"/>
    <n v="8.1644100000000002"/>
    <n v="0.25513799999999998"/>
    <s v="7"/>
    <s v="scale_mpi_thin_job_14031.out "/>
    <s v="scale_mpi_thin_thin007_2023-06-26_08-36-32.csv "/>
    <s v="e1 15000 100 100000 1 33"/>
    <e v="#N/A"/>
    <e v="#N/A"/>
    <e v="#N/A"/>
    <e v="#N/A"/>
    <x v="1"/>
  </r>
  <r>
    <x v="0"/>
    <x v="4"/>
    <n v="100"/>
    <x v="0"/>
    <x v="54"/>
    <n v="1"/>
    <n v="31.477022000000002"/>
    <n v="5.146509"/>
    <n v="4.9358779999999998"/>
    <n v="0.17020299999999999"/>
    <s v="7"/>
    <s v="scale_mpi_thin_job_14031.out "/>
    <s v="scale_mpi_thin_thin007_2023-06-26_08-36-32.csv "/>
    <s v="e1 15000 100 100000 1 30"/>
    <e v="#N/A"/>
    <e v="#N/A"/>
    <e v="#N/A"/>
    <e v="#N/A"/>
    <x v="1"/>
  </r>
  <r>
    <x v="0"/>
    <x v="4"/>
    <n v="100"/>
    <x v="0"/>
    <x v="57"/>
    <n v="1"/>
    <n v="30.875178999999999"/>
    <n v="2.122814"/>
    <n v="5.418088"/>
    <n v="0.20838799999999999"/>
    <s v="7"/>
    <s v="scale_mpi_thin_job_14031.out "/>
    <s v="scale_mpi_thin_thin007_2023-06-26_08-36-32.csv "/>
    <s v="e1 15000 100 100000 1 27"/>
    <e v="#N/A"/>
    <e v="#N/A"/>
    <e v="#N/A"/>
    <e v="#N/A"/>
    <x v="1"/>
  </r>
  <r>
    <x v="0"/>
    <x v="4"/>
    <n v="100"/>
    <x v="0"/>
    <x v="60"/>
    <n v="1"/>
    <n v="32.593490000000003"/>
    <n v="0.41628799999999999"/>
    <n v="3.266391"/>
    <n v="0.142017"/>
    <s v="7"/>
    <s v="scale_mpi_thin_job_14031.out "/>
    <s v="scale_mpi_thin_thin007_2023-06-26_08-36-32.csv "/>
    <s v="e1 15000 100 100000 1 24"/>
    <e v="#N/A"/>
    <e v="#N/A"/>
    <e v="#N/A"/>
    <e v="#N/A"/>
    <x v="1"/>
  </r>
  <r>
    <x v="0"/>
    <x v="4"/>
    <n v="100"/>
    <x v="0"/>
    <x v="63"/>
    <n v="1"/>
    <n v="36.774979000000002"/>
    <n v="0.32993499999999998"/>
    <n v="1.1850989999999999"/>
    <n v="5.9255000000000002E-2"/>
    <s v="7"/>
    <s v="scale_mpi_thin_job_14031.out "/>
    <s v="scale_mpi_thin_thin007_2023-06-26_08-36-32.csv "/>
    <s v="e1 15000 100 100000 1 21"/>
    <e v="#N/A"/>
    <e v="#N/A"/>
    <e v="#N/A"/>
    <e v="#N/A"/>
    <x v="1"/>
  </r>
  <r>
    <x v="0"/>
    <x v="4"/>
    <n v="100"/>
    <x v="0"/>
    <x v="66"/>
    <n v="1"/>
    <n v="43.129179999999998"/>
    <n v="0.83476899999999998"/>
    <n v="8.7625589999999995"/>
    <n v="0.51544500000000004"/>
    <s v="7"/>
    <s v="scale_mpi_thin_job_14031.out "/>
    <s v="scale_mpi_thin_thin007_2023-06-26_08-36-32.csv "/>
    <s v="e1 15000 100 100000 1 18"/>
    <e v="#N/A"/>
    <e v="#N/A"/>
    <e v="#N/A"/>
    <e v="#N/A"/>
    <x v="1"/>
  </r>
  <r>
    <x v="0"/>
    <x v="4"/>
    <n v="100"/>
    <x v="0"/>
    <x v="69"/>
    <n v="1"/>
    <n v="51.144606000000003"/>
    <n v="0.79275799999999996"/>
    <n v="6.6339269999999999"/>
    <n v="0.473852"/>
    <s v="7"/>
    <s v="scale_mpi_thin_job_14031.out "/>
    <s v="scale_mpi_thin_thin007_2023-06-26_08-36-32.csv "/>
    <s v="e1 15000 100 100000 1 15"/>
    <e v="#N/A"/>
    <e v="#N/A"/>
    <e v="#N/A"/>
    <e v="#N/A"/>
    <x v="1"/>
  </r>
  <r>
    <x v="0"/>
    <x v="4"/>
    <n v="100"/>
    <x v="0"/>
    <x v="12"/>
    <n v="1"/>
    <n v="32.144455000000001"/>
    <n v="20.552994000000002"/>
    <n v="31.540861"/>
    <n v="0.44423699999999999"/>
    <s v="7"/>
    <s v="scale_mpi_thin_job_14031.out "/>
    <s v="scale_mpi_thin_thin007_2023-06-26_08-36-32.csv "/>
    <s v="e1 15000 100 100000 1 72"/>
    <e v="#N/A"/>
    <e v="#N/A"/>
    <e v="#N/A"/>
    <e v="#N/A"/>
    <x v="1"/>
  </r>
  <r>
    <x v="0"/>
    <x v="4"/>
    <n v="100"/>
    <x v="0"/>
    <x v="15"/>
    <n v="1"/>
    <n v="34.299619999999997"/>
    <n v="22.257646000000001"/>
    <n v="16.170864000000002"/>
    <n v="0.23780699999999999"/>
    <s v="7"/>
    <s v="scale_mpi_thin_job_14031.out "/>
    <s v="scale_mpi_thin_thin007_2023-06-26_08-36-32.csv "/>
    <s v="e1 15000 100 100000 1 69"/>
    <e v="#N/A"/>
    <e v="#N/A"/>
    <e v="#N/A"/>
    <e v="#N/A"/>
    <x v="1"/>
  </r>
  <r>
    <x v="0"/>
    <x v="4"/>
    <n v="100"/>
    <x v="0"/>
    <x v="18"/>
    <n v="1"/>
    <n v="21.356902000000002"/>
    <n v="8.7705959999999994"/>
    <n v="20.427140000000001"/>
    <n v="0.31426399999999999"/>
    <s v="7"/>
    <s v="scale_mpi_thin_job_14031.out "/>
    <s v="scale_mpi_thin_thin007_2023-06-26_08-36-32.csv "/>
    <s v="e1 15000 100 100000 1 66"/>
    <e v="#N/A"/>
    <e v="#N/A"/>
    <e v="#N/A"/>
    <e v="#N/A"/>
    <x v="1"/>
  </r>
  <r>
    <x v="0"/>
    <x v="4"/>
    <n v="100"/>
    <x v="0"/>
    <x v="21"/>
    <n v="1"/>
    <n v="21.445588999999998"/>
    <n v="8.5426900000000003"/>
    <n v="6.3996170000000001"/>
    <n v="0.10322000000000001"/>
    <s v="7"/>
    <s v="scale_mpi_thin_job_14031.out "/>
    <s v="scale_mpi_thin_thin007_2023-06-26_08-36-32.csv "/>
    <s v="e1 15000 100 100000 1 63"/>
    <e v="#N/A"/>
    <e v="#N/A"/>
    <e v="#N/A"/>
    <e v="#N/A"/>
    <x v="1"/>
  </r>
  <r>
    <x v="0"/>
    <x v="4"/>
    <n v="100"/>
    <x v="0"/>
    <x v="24"/>
    <n v="1"/>
    <n v="21.037234999999999"/>
    <n v="7.572756"/>
    <n v="24.024653000000001"/>
    <n v="0.407198"/>
    <s v="7"/>
    <s v="scale_mpi_thin_job_14031.out "/>
    <s v="scale_mpi_thin_thin007_2023-06-26_08-36-32.csv "/>
    <s v="e1 15000 100 100000 1 60"/>
    <e v="#N/A"/>
    <e v="#N/A"/>
    <e v="#N/A"/>
    <e v="#N/A"/>
    <x v="1"/>
  </r>
  <r>
    <x v="0"/>
    <x v="4"/>
    <n v="100"/>
    <x v="0"/>
    <x v="27"/>
    <n v="1"/>
    <n v="21.9162"/>
    <n v="7.5138939999999996"/>
    <n v="11.622349"/>
    <n v="0.207542"/>
    <s v="7"/>
    <s v="scale_mpi_thin_job_14031.out "/>
    <s v="scale_mpi_thin_thin007_2023-06-26_08-36-32.csv "/>
    <s v="e1 15000 100 100000 1 57"/>
    <e v="#N/A"/>
    <e v="#N/A"/>
    <e v="#N/A"/>
    <e v="#N/A"/>
    <x v="1"/>
  </r>
  <r>
    <x v="0"/>
    <x v="4"/>
    <n v="100"/>
    <x v="0"/>
    <x v="30"/>
    <n v="1"/>
    <n v="21.761482000000001"/>
    <n v="6.621747"/>
    <n v="11.717638000000001"/>
    <n v="0.22108800000000001"/>
    <s v="7"/>
    <s v="scale_mpi_thin_job_14031.out "/>
    <s v="scale_mpi_thin_thin007_2023-06-26_08-36-32.csv "/>
    <s v="e1 15000 100 100000 1 54"/>
    <e v="#N/A"/>
    <e v="#N/A"/>
    <e v="#N/A"/>
    <e v="#N/A"/>
    <x v="1"/>
  </r>
  <r>
    <x v="0"/>
    <x v="4"/>
    <n v="100"/>
    <x v="0"/>
    <x v="33"/>
    <n v="1"/>
    <n v="24.141974999999999"/>
    <n v="8.2003409999999999"/>
    <n v="11.772171"/>
    <n v="0.23544300000000001"/>
    <s v="7"/>
    <s v="scale_mpi_thin_job_14031.out "/>
    <s v="scale_mpi_thin_thin007_2023-06-26_08-36-32.csv "/>
    <s v="e1 15000 100 100000 1 51"/>
    <e v="#N/A"/>
    <e v="#N/A"/>
    <e v="#N/A"/>
    <e v="#N/A"/>
    <x v="1"/>
  </r>
  <r>
    <x v="0"/>
    <x v="4"/>
    <n v="100"/>
    <x v="0"/>
    <x v="36"/>
    <n v="1"/>
    <n v="25.898199999999999"/>
    <n v="7.737101"/>
    <n v="17.004653999999999"/>
    <n v="0.36180099999999998"/>
    <s v="7"/>
    <s v="scale_mpi_thin_job_14031.out "/>
    <s v="scale_mpi_thin_thin007_2023-06-26_08-36-32.csv "/>
    <s v="e1 15000 100 100000 1 48"/>
    <e v="#N/A"/>
    <e v="#N/A"/>
    <e v="#N/A"/>
    <e v="#N/A"/>
    <x v="1"/>
  </r>
  <r>
    <x v="0"/>
    <x v="4"/>
    <n v="100"/>
    <x v="0"/>
    <x v="39"/>
    <n v="1"/>
    <n v="25.061146000000001"/>
    <n v="7.2268949999999998"/>
    <n v="17.37689"/>
    <n v="0.39492899999999997"/>
    <s v="7"/>
    <s v="scale_mpi_thin_job_14031.out "/>
    <s v="scale_mpi_thin_thin007_2023-06-26_08-36-32.csv "/>
    <s v="e1 15000 100 100000 1 45"/>
    <e v="#N/A"/>
    <e v="#N/A"/>
    <e v="#N/A"/>
    <e v="#N/A"/>
    <x v="1"/>
  </r>
  <r>
    <x v="0"/>
    <x v="4"/>
    <n v="100"/>
    <x v="0"/>
    <x v="42"/>
    <n v="1"/>
    <n v="25.055343000000001"/>
    <n v="6.0440250000000004"/>
    <n v="4.525436"/>
    <n v="0.110376"/>
    <s v="7"/>
    <s v="scale_mpi_thin_job_14031.out "/>
    <s v="scale_mpi_thin_thin007_2023-06-26_08-36-32.csv "/>
    <s v="e1 15000 100 100000 1 42"/>
    <e v="#N/A"/>
    <e v="#N/A"/>
    <e v="#N/A"/>
    <e v="#N/A"/>
    <x v="1"/>
  </r>
  <r>
    <x v="0"/>
    <x v="4"/>
    <n v="100"/>
    <x v="0"/>
    <x v="45"/>
    <n v="1"/>
    <n v="26.403100999999999"/>
    <n v="6.2273860000000001"/>
    <n v="4.9239850000000001"/>
    <n v="0.129579"/>
    <s v="7"/>
    <s v="scale_mpi_thin_job_14031.out "/>
    <s v="scale_mpi_thin_thin007_2023-06-26_08-36-32.csv "/>
    <s v="e1 15000 100 100000 1 39"/>
    <e v="#N/A"/>
    <e v="#N/A"/>
    <e v="#N/A"/>
    <e v="#N/A"/>
    <x v="1"/>
  </r>
  <r>
    <x v="0"/>
    <x v="4"/>
    <n v="100"/>
    <x v="0"/>
    <x v="48"/>
    <n v="1"/>
    <n v="27.778379000000001"/>
    <n v="5.8084639999999998"/>
    <n v="5.6013000000000002"/>
    <n v="0.16003700000000001"/>
    <s v="7"/>
    <s v="scale_mpi_thin_job_14031.out "/>
    <s v="scale_mpi_thin_thin007_2023-06-26_08-36-32.csv "/>
    <s v="e1 15000 100 100000 1 36"/>
    <e v="#N/A"/>
    <e v="#N/A"/>
    <e v="#N/A"/>
    <e v="#N/A"/>
    <x v="1"/>
  </r>
  <r>
    <x v="0"/>
    <x v="4"/>
    <n v="100"/>
    <x v="0"/>
    <x v="51"/>
    <n v="1"/>
    <n v="28.766805999999999"/>
    <n v="5.1622630000000003"/>
    <n v="5.7286200000000003"/>
    <n v="0.17901900000000001"/>
    <s v="7"/>
    <s v="scale_mpi_thin_job_14031.out "/>
    <s v="scale_mpi_thin_thin007_2023-06-26_08-36-32.csv "/>
    <s v="e1 15000 100 100000 1 33"/>
    <e v="#N/A"/>
    <e v="#N/A"/>
    <e v="#N/A"/>
    <e v="#N/A"/>
    <x v="1"/>
  </r>
  <r>
    <x v="0"/>
    <x v="4"/>
    <n v="100"/>
    <x v="0"/>
    <x v="54"/>
    <n v="1"/>
    <n v="29.971889999999998"/>
    <n v="3.770686"/>
    <n v="5.2884260000000003"/>
    <n v="0.18235999999999999"/>
    <s v="7"/>
    <s v="scale_mpi_thin_job_14031.out "/>
    <s v="scale_mpi_thin_thin007_2023-06-26_08-36-32.csv "/>
    <s v="e1 15000 100 100000 1 30"/>
    <e v="#N/A"/>
    <e v="#N/A"/>
    <e v="#N/A"/>
    <e v="#N/A"/>
    <x v="1"/>
  </r>
  <r>
    <x v="0"/>
    <x v="4"/>
    <n v="100"/>
    <x v="0"/>
    <x v="57"/>
    <n v="1"/>
    <n v="31.694807000000001"/>
    <n v="2.5838070000000002"/>
    <n v="7.6111709999999997"/>
    <n v="0.29273700000000002"/>
    <s v="7"/>
    <s v="scale_mpi_thin_job_14031.out "/>
    <s v="scale_mpi_thin_thin007_2023-06-26_08-36-32.csv "/>
    <s v="e1 15000 100 100000 1 27"/>
    <e v="#N/A"/>
    <e v="#N/A"/>
    <e v="#N/A"/>
    <e v="#N/A"/>
    <x v="1"/>
  </r>
  <r>
    <x v="0"/>
    <x v="4"/>
    <n v="100"/>
    <x v="0"/>
    <x v="60"/>
    <n v="1"/>
    <n v="32.599615999999997"/>
    <n v="0.44968200000000003"/>
    <n v="3.8747500000000001"/>
    <n v="0.16846700000000001"/>
    <s v="7"/>
    <s v="scale_mpi_thin_job_14031.out "/>
    <s v="scale_mpi_thin_thin007_2023-06-26_08-36-32.csv "/>
    <s v="e1 15000 100 100000 1 24"/>
    <e v="#N/A"/>
    <e v="#N/A"/>
    <e v="#N/A"/>
    <e v="#N/A"/>
    <x v="1"/>
  </r>
  <r>
    <x v="0"/>
    <x v="4"/>
    <n v="100"/>
    <x v="0"/>
    <x v="63"/>
    <n v="1"/>
    <n v="36.762979999999999"/>
    <n v="0.35287200000000002"/>
    <n v="1.600919"/>
    <n v="8.0046000000000006E-2"/>
    <s v="7"/>
    <s v="scale_mpi_thin_job_14031.out "/>
    <s v="scale_mpi_thin_thin007_2023-06-26_08-36-32.csv "/>
    <s v="e1 15000 100 100000 1 21"/>
    <e v="#N/A"/>
    <e v="#N/A"/>
    <e v="#N/A"/>
    <e v="#N/A"/>
    <x v="1"/>
  </r>
  <r>
    <x v="0"/>
    <x v="4"/>
    <n v="100"/>
    <x v="0"/>
    <x v="66"/>
    <n v="1"/>
    <n v="43.040078000000001"/>
    <n v="0.72160400000000002"/>
    <n v="6.8045559999999998"/>
    <n v="0.40026800000000001"/>
    <s v="7"/>
    <s v="scale_mpi_thin_job_14031.out "/>
    <s v="scale_mpi_thin_thin007_2023-06-26_08-36-32.csv "/>
    <s v="e1 15000 100 100000 1 18"/>
    <e v="#N/A"/>
    <e v="#N/A"/>
    <e v="#N/A"/>
    <e v="#N/A"/>
    <x v="1"/>
  </r>
  <r>
    <x v="0"/>
    <x v="4"/>
    <n v="100"/>
    <x v="0"/>
    <x v="69"/>
    <n v="1"/>
    <n v="51.089644999999997"/>
    <n v="0.68124099999999999"/>
    <n v="5.1878390000000003"/>
    <n v="0.37056"/>
    <s v="7"/>
    <s v="scale_mpi_thin_job_14031.out "/>
    <s v="scale_mpi_thin_thin007_2023-06-26_08-36-32.csv "/>
    <s v="e1 15000 100 100000 1 15"/>
    <e v="#N/A"/>
    <e v="#N/A"/>
    <e v="#N/A"/>
    <e v="#N/A"/>
    <x v="1"/>
  </r>
  <r>
    <x v="0"/>
    <x v="4"/>
    <n v="100"/>
    <x v="0"/>
    <x v="12"/>
    <n v="1"/>
    <n v="42.994118999999998"/>
    <n v="31.325187"/>
    <n v="42.234122999999997"/>
    <n v="0.59484700000000001"/>
    <s v="7"/>
    <s v="scale_mpi_thin_job_14031.out "/>
    <s v="scale_mpi_thin_thin007_2023-06-26_08-36-32.csv "/>
    <s v="e1 15000 100 100000 1 72"/>
    <e v="#N/A"/>
    <e v="#N/A"/>
    <e v="#N/A"/>
    <e v="#N/A"/>
    <x v="1"/>
  </r>
  <r>
    <x v="0"/>
    <x v="4"/>
    <n v="100"/>
    <x v="0"/>
    <x v="15"/>
    <n v="1"/>
    <n v="28.042199"/>
    <n v="16.123858999999999"/>
    <n v="21.30498"/>
    <n v="0.313309"/>
    <s v="7"/>
    <s v="scale_mpi_thin_job_14031.out "/>
    <s v="scale_mpi_thin_thin007_2023-06-26_08-36-32.csv "/>
    <s v="e1 15000 100 100000 1 69"/>
    <e v="#N/A"/>
    <e v="#N/A"/>
    <e v="#N/A"/>
    <e v="#N/A"/>
    <x v="1"/>
  </r>
  <r>
    <x v="0"/>
    <x v="4"/>
    <n v="100"/>
    <x v="0"/>
    <x v="18"/>
    <n v="1"/>
    <n v="31.288343000000001"/>
    <n v="18.933479999999999"/>
    <n v="12.655663000000001"/>
    <n v="0.19470299999999999"/>
    <s v="7"/>
    <s v="scale_mpi_thin_job_14031.out "/>
    <s v="scale_mpi_thin_thin007_2023-06-26_08-36-32.csv "/>
    <s v="e1 15000 100 100000 1 66"/>
    <e v="#N/A"/>
    <e v="#N/A"/>
    <e v="#N/A"/>
    <e v="#N/A"/>
    <x v="1"/>
  </r>
  <r>
    <x v="0"/>
    <x v="4"/>
    <n v="100"/>
    <x v="0"/>
    <x v="21"/>
    <n v="1"/>
    <n v="34.737017999999999"/>
    <n v="21.857475000000001"/>
    <n v="30.692021"/>
    <n v="0.495033"/>
    <s v="7"/>
    <s v="scale_mpi_thin_job_14031.out "/>
    <s v="scale_mpi_thin_thin007_2023-06-26_08-36-32.csv "/>
    <s v="e1 15000 100 100000 1 63"/>
    <e v="#N/A"/>
    <e v="#N/A"/>
    <e v="#N/A"/>
    <e v="#N/A"/>
    <x v="1"/>
  </r>
  <r>
    <x v="0"/>
    <x v="4"/>
    <n v="100"/>
    <x v="0"/>
    <x v="24"/>
    <n v="1"/>
    <n v="41.518718"/>
    <n v="27.975650000000002"/>
    <n v="15.448620999999999"/>
    <n v="0.26184099999999999"/>
    <s v="7"/>
    <s v="scale_mpi_thin_job_14031.out "/>
    <s v="scale_mpi_thin_thin007_2023-06-26_08-36-32.csv "/>
    <s v="e1 15000 100 100000 1 60"/>
    <e v="#N/A"/>
    <e v="#N/A"/>
    <e v="#N/A"/>
    <e v="#N/A"/>
    <x v="1"/>
  </r>
  <r>
    <x v="0"/>
    <x v="4"/>
    <n v="100"/>
    <x v="0"/>
    <x v="27"/>
    <n v="1"/>
    <n v="48.131856999999997"/>
    <n v="33.746782000000003"/>
    <n v="23.341004999999999"/>
    <n v="0.41680400000000001"/>
    <s v="7"/>
    <s v="scale_mpi_thin_job_14031.out "/>
    <s v="scale_mpi_thin_thin007_2023-06-26_08-36-32.csv "/>
    <s v="e1 15000 100 100000 1 57"/>
    <e v="#N/A"/>
    <e v="#N/A"/>
    <e v="#N/A"/>
    <e v="#N/A"/>
    <x v="1"/>
  </r>
  <r>
    <x v="0"/>
    <x v="4"/>
    <n v="100"/>
    <x v="0"/>
    <x v="30"/>
    <n v="1"/>
    <n v="47.182447000000003"/>
    <n v="32.020358000000002"/>
    <n v="16.379254"/>
    <n v="0.30904300000000001"/>
    <s v="7"/>
    <s v="scale_mpi_thin_job_14031.out "/>
    <s v="scale_mpi_thin_thin007_2023-06-26_08-36-32.csv "/>
    <s v="e1 15000 100 100000 1 54"/>
    <e v="#N/A"/>
    <e v="#N/A"/>
    <e v="#N/A"/>
    <e v="#N/A"/>
    <x v="1"/>
  </r>
  <r>
    <x v="0"/>
    <x v="4"/>
    <n v="100"/>
    <x v="0"/>
    <x v="33"/>
    <n v="1"/>
    <n v="47.859489000000004"/>
    <n v="31.922041"/>
    <n v="20.366318"/>
    <n v="0.40732600000000002"/>
    <s v="7"/>
    <s v="scale_mpi_thin_job_14031.out "/>
    <s v="scale_mpi_thin_thin007_2023-06-26_08-36-32.csv "/>
    <s v="e1 15000 100 100000 1 51"/>
    <e v="#N/A"/>
    <e v="#N/A"/>
    <e v="#N/A"/>
    <e v="#N/A"/>
    <x v="1"/>
  </r>
  <r>
    <x v="0"/>
    <x v="4"/>
    <n v="100"/>
    <x v="0"/>
    <x v="36"/>
    <n v="1"/>
    <n v="48.265394999999998"/>
    <n v="31.544832"/>
    <n v="17.584447000000001"/>
    <n v="0.374137"/>
    <s v="7"/>
    <s v="scale_mpi_thin_job_14031.out "/>
    <s v="scale_mpi_thin_thin007_2023-06-26_08-36-32.csv "/>
    <s v="e1 15000 100 100000 1 48"/>
    <e v="#N/A"/>
    <e v="#N/A"/>
    <e v="#N/A"/>
    <e v="#N/A"/>
    <x v="1"/>
  </r>
  <r>
    <x v="0"/>
    <x v="4"/>
    <n v="100"/>
    <x v="0"/>
    <x v="39"/>
    <n v="1"/>
    <n v="44.598438000000002"/>
    <n v="26.889780999999999"/>
    <n v="21.099481000000001"/>
    <n v="0.47953400000000002"/>
    <s v="7"/>
    <s v="scale_mpi_thin_job_14031.out "/>
    <s v="scale_mpi_thin_thin007_2023-06-26_08-36-32.csv "/>
    <s v="e1 15000 100 100000 1 45"/>
    <e v="#N/A"/>
    <e v="#N/A"/>
    <e v="#N/A"/>
    <e v="#N/A"/>
    <x v="1"/>
  </r>
  <r>
    <x v="0"/>
    <x v="4"/>
    <n v="100"/>
    <x v="0"/>
    <x v="42"/>
    <n v="1"/>
    <n v="43.231417"/>
    <n v="24.226714999999999"/>
    <n v="12.991326000000001"/>
    <n v="0.31686199999999998"/>
    <s v="7"/>
    <s v="scale_mpi_thin_job_14031.out "/>
    <s v="scale_mpi_thin_thin007_2023-06-26_08-36-32.csv "/>
    <s v="e1 15000 100 100000 1 42"/>
    <e v="#N/A"/>
    <e v="#N/A"/>
    <e v="#N/A"/>
    <e v="#N/A"/>
    <x v="1"/>
  </r>
  <r>
    <x v="0"/>
    <x v="4"/>
    <n v="100"/>
    <x v="0"/>
    <x v="45"/>
    <n v="1"/>
    <n v="33.105395000000001"/>
    <n v="12.919209"/>
    <n v="9.1368510000000001"/>
    <n v="0.24044299999999999"/>
    <s v="7"/>
    <s v="scale_mpi_thin_job_14031.out "/>
    <s v="scale_mpi_thin_thin007_2023-06-26_08-36-32.csv "/>
    <s v="e1 15000 100 100000 1 39"/>
    <e v="#N/A"/>
    <e v="#N/A"/>
    <e v="#N/A"/>
    <e v="#N/A"/>
    <x v="1"/>
  </r>
  <r>
    <x v="0"/>
    <x v="4"/>
    <n v="100"/>
    <x v="0"/>
    <x v="48"/>
    <n v="1"/>
    <n v="30.315477000000001"/>
    <n v="8.3139819999999993"/>
    <n v="7.887003"/>
    <n v="0.22534299999999999"/>
    <s v="7"/>
    <s v="scale_mpi_thin_job_14031.out "/>
    <s v="scale_mpi_thin_thin007_2023-06-26_08-36-32.csv "/>
    <s v="e1 15000 100 100000 1 36"/>
    <e v="#N/A"/>
    <e v="#N/A"/>
    <e v="#N/A"/>
    <e v="#N/A"/>
    <x v="1"/>
  </r>
  <r>
    <x v="0"/>
    <x v="4"/>
    <n v="100"/>
    <x v="0"/>
    <x v="51"/>
    <n v="1"/>
    <n v="29.498401000000001"/>
    <n v="5.9377659999999999"/>
    <n v="15.175392"/>
    <n v="0.47423100000000001"/>
    <s v="7"/>
    <s v="scale_mpi_thin_job_14031.out "/>
    <s v="scale_mpi_thin_thin007_2023-06-26_08-36-32.csv "/>
    <s v="e1 15000 100 100000 1 33"/>
    <e v="#N/A"/>
    <e v="#N/A"/>
    <e v="#N/A"/>
    <e v="#N/A"/>
    <x v="1"/>
  </r>
  <r>
    <x v="0"/>
    <x v="4"/>
    <n v="100"/>
    <x v="0"/>
    <x v="54"/>
    <n v="1"/>
    <n v="31.041976999999999"/>
    <n v="4.9292230000000004"/>
    <n v="4.0919270000000001"/>
    <n v="0.141101"/>
    <s v="7"/>
    <s v="scale_mpi_thin_job_14031.out "/>
    <s v="scale_mpi_thin_thin007_2023-06-26_08-36-32.csv "/>
    <s v="e1 15000 100 100000 1 30"/>
    <e v="#N/A"/>
    <e v="#N/A"/>
    <e v="#N/A"/>
    <e v="#N/A"/>
    <x v="1"/>
  </r>
  <r>
    <x v="0"/>
    <x v="4"/>
    <n v="100"/>
    <x v="0"/>
    <x v="57"/>
    <n v="1"/>
    <n v="32.042546999999999"/>
    <n v="3.4234390000000001"/>
    <n v="4.492184"/>
    <n v="0.17277600000000001"/>
    <s v="7"/>
    <s v="scale_mpi_thin_job_14031.out "/>
    <s v="scale_mpi_thin_thin007_2023-06-26_08-36-32.csv "/>
    <s v="e1 15000 100 100000 1 27"/>
    <e v="#N/A"/>
    <e v="#N/A"/>
    <e v="#N/A"/>
    <e v="#N/A"/>
    <x v="1"/>
  </r>
  <r>
    <x v="0"/>
    <x v="4"/>
    <n v="100"/>
    <x v="0"/>
    <x v="60"/>
    <n v="1"/>
    <n v="32.462932000000002"/>
    <n v="0.42172700000000002"/>
    <n v="3.4495230000000001"/>
    <n v="0.149979"/>
    <s v="7"/>
    <s v="scale_mpi_thin_job_14031.out "/>
    <s v="scale_mpi_thin_thin007_2023-06-26_08-36-32.csv "/>
    <s v="e1 15000 100 100000 1 24"/>
    <e v="#N/A"/>
    <e v="#N/A"/>
    <e v="#N/A"/>
    <e v="#N/A"/>
    <x v="1"/>
  </r>
  <r>
    <x v="0"/>
    <x v="4"/>
    <n v="100"/>
    <x v="0"/>
    <x v="63"/>
    <n v="1"/>
    <n v="37.836970999999998"/>
    <n v="1.295347"/>
    <n v="18.199871999999999"/>
    <n v="0.90999399999999997"/>
    <s v="7"/>
    <s v="scale_mpi_thin_job_14031.out "/>
    <s v="scale_mpi_thin_thin007_2023-06-26_08-36-32.csv "/>
    <s v="e1 15000 100 100000 1 21"/>
    <e v="#N/A"/>
    <e v="#N/A"/>
    <e v="#N/A"/>
    <e v="#N/A"/>
    <x v="1"/>
  </r>
  <r>
    <x v="0"/>
    <x v="4"/>
    <n v="100"/>
    <x v="0"/>
    <x v="66"/>
    <n v="1"/>
    <n v="43.246008000000003"/>
    <n v="0.99779300000000004"/>
    <n v="11.583655"/>
    <n v="0.68139099999999997"/>
    <s v="7"/>
    <s v="scale_mpi_thin_job_14031.out "/>
    <s v="scale_mpi_thin_thin007_2023-06-26_08-36-32.csv "/>
    <s v="e1 15000 100 100000 1 18"/>
    <e v="#N/A"/>
    <e v="#N/A"/>
    <e v="#N/A"/>
    <e v="#N/A"/>
    <x v="1"/>
  </r>
  <r>
    <x v="0"/>
    <x v="4"/>
    <n v="100"/>
    <x v="0"/>
    <x v="69"/>
    <n v="1"/>
    <n v="51.357441000000001"/>
    <n v="0.920566"/>
    <n v="8.3514130000000009"/>
    <n v="0.59652899999999998"/>
    <s v="7"/>
    <s v="scale_mpi_thin_job_14031.out "/>
    <s v="scale_mpi_thin_thin007_2023-06-26_08-36-32.csv "/>
    <s v="e1 15000 100 100000 1 15"/>
    <e v="#N/A"/>
    <e v="#N/A"/>
    <e v="#N/A"/>
    <e v="#N/A"/>
    <x v="1"/>
  </r>
  <r>
    <x v="0"/>
    <x v="4"/>
    <n v="100"/>
    <x v="0"/>
    <x v="12"/>
    <n v="1"/>
    <n v="20.394642999999999"/>
    <n v="8.7779760000000007"/>
    <n v="51.141582"/>
    <n v="0.72030400000000006"/>
    <s v="7"/>
    <s v="scale_mpi_thin_job_14031.out "/>
    <s v="scale_mpi_thin_thin007_2023-06-26_08-36-32.csv "/>
    <s v="e1 15000 100 100000 1 72"/>
    <e v="#N/A"/>
    <e v="#N/A"/>
    <e v="#N/A"/>
    <e v="#N/A"/>
    <x v="1"/>
  </r>
  <r>
    <x v="0"/>
    <x v="4"/>
    <n v="100"/>
    <x v="0"/>
    <x v="15"/>
    <n v="1"/>
    <n v="27.846854"/>
    <n v="15.899133000000001"/>
    <n v="9.8745980000000007"/>
    <n v="0.14521500000000001"/>
    <s v="7"/>
    <s v="scale_mpi_thin_job_14031.out "/>
    <s v="scale_mpi_thin_thin007_2023-06-26_08-36-32.csv "/>
    <s v="e1 15000 100 100000 1 69"/>
    <e v="#N/A"/>
    <e v="#N/A"/>
    <e v="#N/A"/>
    <e v="#N/A"/>
    <x v="1"/>
  </r>
  <r>
    <x v="0"/>
    <x v="4"/>
    <n v="100"/>
    <x v="0"/>
    <x v="18"/>
    <n v="1"/>
    <n v="26.410509000000001"/>
    <n v="14.076492"/>
    <n v="9.6248330000000006"/>
    <n v="0.14807400000000001"/>
    <s v="7"/>
    <s v="scale_mpi_thin_job_14031.out "/>
    <s v="scale_mpi_thin_thin007_2023-06-26_08-36-32.csv "/>
    <s v="e1 15000 100 100000 1 66"/>
    <e v="#N/A"/>
    <e v="#N/A"/>
    <e v="#N/A"/>
    <e v="#N/A"/>
    <x v="1"/>
  </r>
  <r>
    <x v="0"/>
    <x v="4"/>
    <n v="100"/>
    <x v="0"/>
    <x v="21"/>
    <n v="1"/>
    <n v="24.217510000000001"/>
    <n v="11.331099999999999"/>
    <n v="6.4463179999999998"/>
    <n v="0.103973"/>
    <s v="7"/>
    <s v="scale_mpi_thin_job_14031.out "/>
    <s v="scale_mpi_thin_thin007_2023-06-26_08-36-32.csv "/>
    <s v="e1 15000 100 100000 1 63"/>
    <e v="#N/A"/>
    <e v="#N/A"/>
    <e v="#N/A"/>
    <e v="#N/A"/>
    <x v="1"/>
  </r>
  <r>
    <x v="0"/>
    <x v="4"/>
    <n v="100"/>
    <x v="0"/>
    <x v="24"/>
    <n v="1"/>
    <n v="25.454387000000001"/>
    <n v="12.010802"/>
    <n v="6.8964350000000003"/>
    <n v="0.11688900000000001"/>
    <s v="7"/>
    <s v="scale_mpi_thin_job_14031.out "/>
    <s v="scale_mpi_thin_thin007_2023-06-26_08-36-32.csv "/>
    <s v="e1 15000 100 100000 1 60"/>
    <e v="#N/A"/>
    <e v="#N/A"/>
    <e v="#N/A"/>
    <e v="#N/A"/>
    <x v="1"/>
  </r>
  <r>
    <x v="0"/>
    <x v="4"/>
    <n v="100"/>
    <x v="0"/>
    <x v="27"/>
    <n v="1"/>
    <n v="27.198837000000001"/>
    <n v="12.799759999999999"/>
    <n v="8.9840009999999992"/>
    <n v="0.16042899999999999"/>
    <s v="7"/>
    <s v="scale_mpi_thin_job_14031.out "/>
    <s v="scale_mpi_thin_thin007_2023-06-26_08-36-32.csv "/>
    <s v="e1 15000 100 100000 1 57"/>
    <e v="#N/A"/>
    <e v="#N/A"/>
    <e v="#N/A"/>
    <e v="#N/A"/>
    <x v="1"/>
  </r>
  <r>
    <x v="0"/>
    <x v="4"/>
    <n v="100"/>
    <x v="0"/>
    <x v="30"/>
    <n v="1"/>
    <n v="27.555091000000001"/>
    <n v="12.442183999999999"/>
    <n v="14.362689"/>
    <n v="0.27099400000000001"/>
    <s v="7"/>
    <s v="scale_mpi_thin_job_14031.out "/>
    <s v="scale_mpi_thin_thin007_2023-06-26_08-36-32.csv "/>
    <s v="e1 15000 100 100000 1 54"/>
    <e v="#N/A"/>
    <e v="#N/A"/>
    <e v="#N/A"/>
    <e v="#N/A"/>
    <x v="1"/>
  </r>
  <r>
    <x v="0"/>
    <x v="4"/>
    <n v="100"/>
    <x v="0"/>
    <x v="33"/>
    <n v="1"/>
    <n v="27.352862999999999"/>
    <n v="11.404881"/>
    <n v="9.9822970000000009"/>
    <n v="0.19964599999999999"/>
    <s v="7"/>
    <s v="scale_mpi_thin_job_14031.out "/>
    <s v="scale_mpi_thin_thin007_2023-06-26_08-36-32.csv "/>
    <s v="e1 15000 100 100000 1 51"/>
    <e v="#N/A"/>
    <e v="#N/A"/>
    <e v="#N/A"/>
    <e v="#N/A"/>
    <x v="1"/>
  </r>
  <r>
    <x v="0"/>
    <x v="4"/>
    <n v="100"/>
    <x v="0"/>
    <x v="36"/>
    <n v="1"/>
    <n v="34.183841000000001"/>
    <n v="17.339130999999998"/>
    <n v="11.333359"/>
    <n v="0.24113499999999999"/>
    <s v="7"/>
    <s v="scale_mpi_thin_job_14031.out "/>
    <s v="scale_mpi_thin_thin007_2023-06-26_08-36-32.csv "/>
    <s v="e1 15000 100 100000 1 48"/>
    <e v="#N/A"/>
    <e v="#N/A"/>
    <e v="#N/A"/>
    <e v="#N/A"/>
    <x v="1"/>
  </r>
  <r>
    <x v="0"/>
    <x v="4"/>
    <n v="100"/>
    <x v="0"/>
    <x v="39"/>
    <n v="1"/>
    <n v="43.095111000000003"/>
    <n v="25.056930000000001"/>
    <n v="24.239795000000001"/>
    <n v="0.55090399999999995"/>
    <s v="7"/>
    <s v="scale_mpi_thin_job_14031.out "/>
    <s v="scale_mpi_thin_thin007_2023-06-26_08-36-32.csv "/>
    <s v="e1 15000 100 100000 1 45"/>
    <e v="#N/A"/>
    <e v="#N/A"/>
    <e v="#N/A"/>
    <e v="#N/A"/>
    <x v="1"/>
  </r>
  <r>
    <x v="0"/>
    <x v="4"/>
    <n v="100"/>
    <x v="0"/>
    <x v="42"/>
    <n v="1"/>
    <n v="48.207389999999997"/>
    <n v="29.180402000000001"/>
    <n v="38.052762000000001"/>
    <n v="0.92811600000000005"/>
    <s v="7"/>
    <s v="scale_mpi_thin_job_14031.out "/>
    <s v="scale_mpi_thin_thin007_2023-06-26_08-36-32.csv "/>
    <s v="e1 15000 100 100000 1 42"/>
    <e v="#N/A"/>
    <e v="#N/A"/>
    <e v="#N/A"/>
    <e v="#N/A"/>
    <x v="1"/>
  </r>
  <r>
    <x v="0"/>
    <x v="4"/>
    <n v="100"/>
    <x v="0"/>
    <x v="45"/>
    <n v="1"/>
    <n v="33.110644999999998"/>
    <n v="12.862731999999999"/>
    <n v="15.704813"/>
    <n v="0.41328500000000001"/>
    <s v="7"/>
    <s v="scale_mpi_thin_job_14031.out "/>
    <s v="scale_mpi_thin_thin007_2023-06-26_08-36-32.csv "/>
    <s v="e1 15000 100 100000 1 39"/>
    <e v="#N/A"/>
    <e v="#N/A"/>
    <e v="#N/A"/>
    <e v="#N/A"/>
    <x v="1"/>
  </r>
  <r>
    <x v="0"/>
    <x v="4"/>
    <n v="100"/>
    <x v="0"/>
    <x v="48"/>
    <n v="1"/>
    <n v="46.021597999999997"/>
    <n v="23.939712"/>
    <n v="9.7689500000000002"/>
    <n v="0.279113"/>
    <s v="7"/>
    <s v="scale_mpi_thin_job_14031.out "/>
    <s v="scale_mpi_thin_thin007_2023-06-26_08-36-32.csv "/>
    <s v="e1 15000 100 100000 1 36"/>
    <e v="#N/A"/>
    <e v="#N/A"/>
    <e v="#N/A"/>
    <e v="#N/A"/>
    <x v="1"/>
  </r>
  <r>
    <x v="0"/>
    <x v="4"/>
    <n v="100"/>
    <x v="0"/>
    <x v="51"/>
    <n v="1"/>
    <n v="34.464854000000003"/>
    <n v="10.875899"/>
    <n v="8.139151"/>
    <n v="0.25434800000000002"/>
    <s v="7"/>
    <s v="scale_mpi_thin_job_14031.out "/>
    <s v="scale_mpi_thin_thin007_2023-06-26_08-36-32.csv "/>
    <s v="e1 15000 100 100000 1 33"/>
    <e v="#N/A"/>
    <e v="#N/A"/>
    <e v="#N/A"/>
    <e v="#N/A"/>
    <x v="1"/>
  </r>
  <r>
    <x v="0"/>
    <x v="4"/>
    <n v="100"/>
    <x v="0"/>
    <x v="54"/>
    <n v="1"/>
    <n v="31.549236000000001"/>
    <n v="5.3163590000000003"/>
    <n v="8.2827369999999991"/>
    <n v="0.28561199999999998"/>
    <s v="7"/>
    <s v="scale_mpi_thin_job_14031.out "/>
    <s v="scale_mpi_thin_thin007_2023-06-26_08-36-32.csv "/>
    <s v="e1 15000 100 100000 1 30"/>
    <e v="#N/A"/>
    <e v="#N/A"/>
    <e v="#N/A"/>
    <e v="#N/A"/>
    <x v="1"/>
  </r>
  <r>
    <x v="0"/>
    <x v="4"/>
    <n v="100"/>
    <x v="0"/>
    <x v="57"/>
    <n v="1"/>
    <n v="40.084589000000001"/>
    <n v="10.97931"/>
    <n v="4.4243930000000002"/>
    <n v="0.17016899999999999"/>
    <s v="7"/>
    <s v="scale_mpi_thin_job_14031.out "/>
    <s v="scale_mpi_thin_thin007_2023-06-26_08-36-32.csv "/>
    <s v="e1 15000 100 100000 1 27"/>
    <e v="#N/A"/>
    <e v="#N/A"/>
    <e v="#N/A"/>
    <e v="#N/A"/>
    <x v="1"/>
  </r>
  <r>
    <x v="0"/>
    <x v="4"/>
    <n v="100"/>
    <x v="0"/>
    <x v="60"/>
    <n v="1"/>
    <n v="32.704611999999997"/>
    <n v="0.50645200000000001"/>
    <n v="5.3070019999999998"/>
    <n v="0.230739"/>
    <s v="7"/>
    <s v="scale_mpi_thin_job_14031.out "/>
    <s v="scale_mpi_thin_thin007_2023-06-26_08-36-32.csv "/>
    <s v="e1 15000 100 100000 1 24"/>
    <e v="#N/A"/>
    <e v="#N/A"/>
    <e v="#N/A"/>
    <e v="#N/A"/>
    <x v="1"/>
  </r>
  <r>
    <x v="0"/>
    <x v="4"/>
    <n v="100"/>
    <x v="0"/>
    <x v="63"/>
    <n v="1"/>
    <n v="37.653924000000004"/>
    <n v="1.1380710000000001"/>
    <n v="15.181751"/>
    <n v="0.75908799999999998"/>
    <s v="7"/>
    <s v="scale_mpi_thin_job_14031.out "/>
    <s v="scale_mpi_thin_thin007_2023-06-26_08-36-32.csv "/>
    <s v="e1 15000 100 100000 1 21"/>
    <e v="#N/A"/>
    <e v="#N/A"/>
    <e v="#N/A"/>
    <e v="#N/A"/>
    <x v="1"/>
  </r>
  <r>
    <x v="0"/>
    <x v="4"/>
    <n v="100"/>
    <x v="0"/>
    <x v="66"/>
    <n v="1"/>
    <n v="43.302728000000002"/>
    <n v="0.98872400000000005"/>
    <n v="10.989286999999999"/>
    <n v="0.64642900000000003"/>
    <s v="7"/>
    <s v="scale_mpi_thin_job_14031.out "/>
    <s v="scale_mpi_thin_thin007_2023-06-26_08-36-32.csv "/>
    <s v="e1 15000 100 100000 1 18"/>
    <e v="#N/A"/>
    <e v="#N/A"/>
    <e v="#N/A"/>
    <e v="#N/A"/>
    <x v="1"/>
  </r>
  <r>
    <x v="0"/>
    <x v="4"/>
    <n v="100"/>
    <x v="0"/>
    <x v="69"/>
    <n v="1"/>
    <n v="51.372881999999997"/>
    <n v="1.0164500000000001"/>
    <n v="9.6283849999999997"/>
    <n v="0.68774199999999996"/>
    <s v="7"/>
    <s v="scale_mpi_thin_job_14031.out "/>
    <s v="scale_mpi_thin_thin007_2023-06-26_08-36-32.csv "/>
    <s v="e1 15000 100 100000 1 15"/>
    <e v="#N/A"/>
    <e v="#N/A"/>
    <e v="#N/A"/>
    <e v="#N/A"/>
    <x v="1"/>
  </r>
  <r>
    <x v="0"/>
    <x v="4"/>
    <n v="100"/>
    <x v="0"/>
    <x v="12"/>
    <n v="1"/>
    <n v="32.931652"/>
    <n v="21.281945"/>
    <n v="45.955520999999997"/>
    <n v="0.64726099999999998"/>
    <s v="7"/>
    <s v="scale_mpi_thin_job_14031.out "/>
    <s v="scale_mpi_thin_thin007_2023-06-26_08-36-32.csv "/>
    <s v="e1 15000 100 100000 1 72"/>
    <e v="#N/A"/>
    <e v="#N/A"/>
    <e v="#N/A"/>
    <e v="#N/A"/>
    <x v="1"/>
  </r>
  <r>
    <x v="0"/>
    <x v="4"/>
    <n v="100"/>
    <x v="0"/>
    <x v="15"/>
    <n v="1"/>
    <n v="44.267561999999998"/>
    <n v="32.200574000000003"/>
    <n v="23.116824999999999"/>
    <n v="0.33995300000000001"/>
    <s v="7"/>
    <s v="scale_mpi_thin_job_14031.out "/>
    <s v="scale_mpi_thin_thin007_2023-06-26_08-36-32.csv "/>
    <s v="e1 15000 100 100000 1 69"/>
    <e v="#N/A"/>
    <e v="#N/A"/>
    <e v="#N/A"/>
    <e v="#N/A"/>
    <x v="1"/>
  </r>
  <r>
    <x v="0"/>
    <x v="4"/>
    <n v="100"/>
    <x v="0"/>
    <x v="18"/>
    <n v="1"/>
    <n v="42.306488000000002"/>
    <n v="29.971281000000001"/>
    <n v="52.753855999999999"/>
    <n v="0.81159800000000004"/>
    <s v="7"/>
    <s v="scale_mpi_thin_job_14031.out "/>
    <s v="scale_mpi_thin_thin007_2023-06-26_08-36-32.csv "/>
    <s v="e1 15000 100 100000 1 66"/>
    <e v="#N/A"/>
    <e v="#N/A"/>
    <e v="#N/A"/>
    <e v="#N/A"/>
    <x v="1"/>
  </r>
  <r>
    <x v="0"/>
    <x v="4"/>
    <n v="100"/>
    <x v="0"/>
    <x v="21"/>
    <n v="1"/>
    <n v="35.629283999999998"/>
    <n v="22.663781"/>
    <n v="17.135916999999999"/>
    <n v="0.27638600000000002"/>
    <s v="7"/>
    <s v="scale_mpi_thin_job_14031.out "/>
    <s v="scale_mpi_thin_thin007_2023-06-26_08-36-32.csv "/>
    <s v="e1 15000 100 100000 1 63"/>
    <e v="#N/A"/>
    <e v="#N/A"/>
    <e v="#N/A"/>
    <e v="#N/A"/>
    <x v="1"/>
  </r>
  <r>
    <x v="0"/>
    <x v="4"/>
    <n v="100"/>
    <x v="0"/>
    <x v="24"/>
    <n v="1"/>
    <n v="47.242476000000003"/>
    <n v="33.677537000000001"/>
    <n v="24.668645999999999"/>
    <n v="0.41811300000000001"/>
    <s v="7"/>
    <s v="scale_mpi_thin_job_14031.out "/>
    <s v="scale_mpi_thin_thin007_2023-06-26_08-36-32.csv "/>
    <s v="e1 15000 100 100000 1 60"/>
    <e v="#N/A"/>
    <e v="#N/A"/>
    <e v="#N/A"/>
    <e v="#N/A"/>
    <x v="1"/>
  </r>
  <r>
    <x v="0"/>
    <x v="4"/>
    <n v="100"/>
    <x v="0"/>
    <x v="27"/>
    <n v="1"/>
    <n v="45.783002000000003"/>
    <n v="31.343397"/>
    <n v="27.845355999999999"/>
    <n v="0.49723800000000001"/>
    <s v="7"/>
    <s v="scale_mpi_thin_job_14031.out "/>
    <s v="scale_mpi_thin_thin007_2023-06-26_08-36-32.csv "/>
    <s v="e1 15000 100 100000 1 57"/>
    <e v="#N/A"/>
    <e v="#N/A"/>
    <e v="#N/A"/>
    <e v="#N/A"/>
    <x v="1"/>
  </r>
  <r>
    <x v="0"/>
    <x v="4"/>
    <n v="100"/>
    <x v="0"/>
    <x v="30"/>
    <n v="1"/>
    <n v="48.826259"/>
    <n v="33.686439"/>
    <n v="19.080369000000001"/>
    <n v="0.36000700000000002"/>
    <s v="7"/>
    <s v="scale_mpi_thin_job_14031.out "/>
    <s v="scale_mpi_thin_thin007_2023-06-26_08-36-32.csv "/>
    <s v="e1 15000 100 100000 1 54"/>
    <e v="#N/A"/>
    <e v="#N/A"/>
    <e v="#N/A"/>
    <e v="#N/A"/>
    <x v="1"/>
  </r>
  <r>
    <x v="0"/>
    <x v="4"/>
    <n v="100"/>
    <x v="0"/>
    <x v="33"/>
    <n v="1"/>
    <n v="48.965257000000001"/>
    <n v="33.189531000000002"/>
    <n v="23.107320000000001"/>
    <n v="0.462146"/>
    <s v="7"/>
    <s v="scale_mpi_thin_job_14031.out "/>
    <s v="scale_mpi_thin_thin007_2023-06-26_08-36-32.csv "/>
    <s v="e1 15000 100 100000 1 51"/>
    <e v="#N/A"/>
    <e v="#N/A"/>
    <e v="#N/A"/>
    <e v="#N/A"/>
    <x v="1"/>
  </r>
  <r>
    <x v="0"/>
    <x v="4"/>
    <n v="100"/>
    <x v="0"/>
    <x v="36"/>
    <n v="1"/>
    <n v="49.214429000000003"/>
    <n v="32.380386999999999"/>
    <n v="11.963894"/>
    <n v="0.25455100000000003"/>
    <s v="7"/>
    <s v="scale_mpi_thin_job_14031.out "/>
    <s v="scale_mpi_thin_thin007_2023-06-26_08-36-32.csv "/>
    <s v="e1 15000 100 100000 1 48"/>
    <e v="#N/A"/>
    <e v="#N/A"/>
    <e v="#N/A"/>
    <e v="#N/A"/>
    <x v="1"/>
  </r>
  <r>
    <x v="0"/>
    <x v="4"/>
    <n v="100"/>
    <x v="0"/>
    <x v="39"/>
    <n v="1"/>
    <n v="34.796458000000001"/>
    <n v="17.116385999999999"/>
    <n v="13.618722999999999"/>
    <n v="0.30951600000000001"/>
    <s v="7"/>
    <s v="scale_mpi_thin_job_14031.out "/>
    <s v="scale_mpi_thin_thin007_2023-06-26_08-36-32.csv "/>
    <s v="e1 15000 100 100000 1 45"/>
    <e v="#N/A"/>
    <e v="#N/A"/>
    <e v="#N/A"/>
    <e v="#N/A"/>
    <x v="1"/>
  </r>
  <r>
    <x v="0"/>
    <x v="4"/>
    <n v="100"/>
    <x v="0"/>
    <x v="42"/>
    <n v="1"/>
    <n v="40.36551"/>
    <n v="21.375506999999999"/>
    <n v="11.332466"/>
    <n v="0.27640199999999998"/>
    <s v="7"/>
    <s v="scale_mpi_thin_job_14031.out "/>
    <s v="scale_mpi_thin_thin007_2023-06-26_08-36-32.csv "/>
    <s v="e1 15000 100 100000 1 42"/>
    <e v="#N/A"/>
    <e v="#N/A"/>
    <e v="#N/A"/>
    <e v="#N/A"/>
    <x v="1"/>
  </r>
  <r>
    <x v="0"/>
    <x v="4"/>
    <n v="100"/>
    <x v="0"/>
    <x v="45"/>
    <n v="1"/>
    <n v="41.485312"/>
    <n v="21.082303"/>
    <n v="13.717055"/>
    <n v="0.36097499999999999"/>
    <s v="7"/>
    <s v="scale_mpi_thin_job_14031.out "/>
    <s v="scale_mpi_thin_thin007_2023-06-26_08-36-32.csv "/>
    <s v="e1 15000 100 100000 1 39"/>
    <e v="#N/A"/>
    <e v="#N/A"/>
    <e v="#N/A"/>
    <e v="#N/A"/>
    <x v="1"/>
  </r>
  <r>
    <x v="0"/>
    <x v="4"/>
    <n v="100"/>
    <x v="0"/>
    <x v="48"/>
    <n v="1"/>
    <n v="51.462085000000002"/>
    <n v="29.499077"/>
    <n v="9.7915869999999998"/>
    <n v="0.27976000000000001"/>
    <s v="7"/>
    <s v="scale_mpi_thin_job_14031.out "/>
    <s v="scale_mpi_thin_thin007_2023-06-26_08-36-32.csv "/>
    <s v="e1 15000 100 100000 1 36"/>
    <e v="#N/A"/>
    <e v="#N/A"/>
    <e v="#N/A"/>
    <e v="#N/A"/>
    <x v="1"/>
  </r>
  <r>
    <x v="0"/>
    <x v="4"/>
    <n v="100"/>
    <x v="0"/>
    <x v="51"/>
    <n v="1"/>
    <n v="39.996048000000002"/>
    <n v="16.400013000000001"/>
    <n v="13.995805000000001"/>
    <n v="0.43736900000000001"/>
    <s v="7"/>
    <s v="scale_mpi_thin_job_14031.out "/>
    <s v="scale_mpi_thin_thin007_2023-06-26_08-36-32.csv "/>
    <s v="e1 15000 100 100000 1 33"/>
    <e v="#N/A"/>
    <e v="#N/A"/>
    <e v="#N/A"/>
    <e v="#N/A"/>
    <x v="1"/>
  </r>
  <r>
    <x v="0"/>
    <x v="4"/>
    <n v="100"/>
    <x v="0"/>
    <x v="54"/>
    <n v="1"/>
    <n v="39.895572000000001"/>
    <n v="14.012677"/>
    <n v="10.818934"/>
    <n v="0.37306699999999998"/>
    <s v="7"/>
    <s v="scale_mpi_thin_job_14031.out "/>
    <s v="scale_mpi_thin_thin007_2023-06-26_08-36-32.csv "/>
    <s v="e1 15000 100 100000 1 30"/>
    <e v="#N/A"/>
    <e v="#N/A"/>
    <e v="#N/A"/>
    <e v="#N/A"/>
    <x v="1"/>
  </r>
  <r>
    <x v="0"/>
    <x v="4"/>
    <n v="100"/>
    <x v="0"/>
    <x v="57"/>
    <n v="1"/>
    <n v="32.560167"/>
    <n v="3.9943919999999999"/>
    <n v="7.8190730000000004"/>
    <n v="0.300734"/>
    <s v="7"/>
    <s v="scale_mpi_thin_job_14031.out "/>
    <s v="scale_mpi_thin_thin007_2023-06-26_08-36-32.csv "/>
    <s v="e1 15000 100 100000 1 27"/>
    <e v="#N/A"/>
    <e v="#N/A"/>
    <e v="#N/A"/>
    <e v="#N/A"/>
    <x v="1"/>
  </r>
  <r>
    <x v="0"/>
    <x v="4"/>
    <n v="100"/>
    <x v="0"/>
    <x v="60"/>
    <n v="1"/>
    <n v="32.675916999999998"/>
    <n v="0.50944299999999998"/>
    <n v="5.4033059999999997"/>
    <n v="0.234926"/>
    <s v="7"/>
    <s v="scale_mpi_thin_job_14031.out "/>
    <s v="scale_mpi_thin_thin007_2023-06-26_08-36-32.csv "/>
    <s v="e1 15000 100 100000 1 24"/>
    <e v="#N/A"/>
    <e v="#N/A"/>
    <e v="#N/A"/>
    <e v="#N/A"/>
    <x v="1"/>
  </r>
  <r>
    <x v="0"/>
    <x v="4"/>
    <n v="100"/>
    <x v="0"/>
    <x v="63"/>
    <n v="1"/>
    <n v="37.540379000000001"/>
    <n v="1.0003759999999999"/>
    <n v="13.771466"/>
    <n v="0.68857299999999999"/>
    <s v="7"/>
    <s v="scale_mpi_thin_job_14031.out "/>
    <s v="scale_mpi_thin_thin007_2023-06-26_08-36-32.csv "/>
    <s v="e1 15000 100 100000 1 21"/>
    <e v="#N/A"/>
    <e v="#N/A"/>
    <e v="#N/A"/>
    <e v="#N/A"/>
    <x v="1"/>
  </r>
  <r>
    <x v="0"/>
    <x v="4"/>
    <n v="100"/>
    <x v="0"/>
    <x v="66"/>
    <n v="1"/>
    <n v="43.425089999999997"/>
    <n v="1.0580689999999999"/>
    <n v="12.674407"/>
    <n v="0.74555300000000002"/>
    <s v="7"/>
    <s v="scale_mpi_thin_job_14031.out "/>
    <s v="scale_mpi_thin_thin007_2023-06-26_08-36-32.csv "/>
    <s v="e1 15000 100 100000 1 18"/>
    <e v="#N/A"/>
    <e v="#N/A"/>
    <e v="#N/A"/>
    <e v="#N/A"/>
    <x v="1"/>
  </r>
  <r>
    <x v="0"/>
    <x v="4"/>
    <n v="100"/>
    <x v="0"/>
    <x v="69"/>
    <n v="1"/>
    <n v="51.212786000000001"/>
    <n v="0.839507"/>
    <n v="7.2688730000000001"/>
    <n v="0.51920500000000003"/>
    <s v="7"/>
    <s v="scale_mpi_thin_job_14031.out "/>
    <s v="scale_mpi_thin_thin007_2023-06-26_08-36-32.csv "/>
    <s v="e1 15000 100 100000 1 15"/>
    <e v="#N/A"/>
    <e v="#N/A"/>
    <e v="#N/A"/>
    <e v="#N/A"/>
    <x v="1"/>
  </r>
  <r>
    <x v="0"/>
    <x v="4"/>
    <n v="100"/>
    <x v="0"/>
    <x v="12"/>
    <n v="1"/>
    <n v="46.354948"/>
    <n v="34.701467000000001"/>
    <n v="63.635153000000003"/>
    <n v="0.89627000000000001"/>
    <s v="7"/>
    <s v="scale_mpi_thin_job_14031.out "/>
    <s v="scale_mpi_thin_thin007_2023-06-26_08-36-32.csv "/>
    <s v="e1 15000 100 100000 1 72"/>
    <e v="#N/A"/>
    <e v="#N/A"/>
    <e v="#N/A"/>
    <e v="#N/A"/>
    <x v="1"/>
  </r>
  <r>
    <x v="0"/>
    <x v="4"/>
    <n v="100"/>
    <x v="0"/>
    <x v="15"/>
    <n v="1"/>
    <n v="45.650283999999999"/>
    <n v="33.767969999999998"/>
    <n v="22.151430999999999"/>
    <n v="0.32575599999999999"/>
    <s v="7"/>
    <s v="scale_mpi_thin_job_14031.out "/>
    <s v="scale_mpi_thin_thin007_2023-06-26_08-36-32.csv "/>
    <s v="e1 15000 100 100000 1 69"/>
    <e v="#N/A"/>
    <e v="#N/A"/>
    <e v="#N/A"/>
    <e v="#N/A"/>
    <x v="1"/>
  </r>
  <r>
    <x v="0"/>
    <x v="4"/>
    <n v="100"/>
    <x v="0"/>
    <x v="18"/>
    <n v="1"/>
    <n v="45.622059"/>
    <n v="33.250729999999997"/>
    <n v="39.375543999999998"/>
    <n v="0.60577800000000004"/>
    <s v="7"/>
    <s v="scale_mpi_thin_job_14031.out "/>
    <s v="scale_mpi_thin_thin007_2023-06-26_08-36-32.csv "/>
    <s v="e1 15000 100 100000 1 66"/>
    <e v="#N/A"/>
    <e v="#N/A"/>
    <e v="#N/A"/>
    <e v="#N/A"/>
    <x v="1"/>
  </r>
  <r>
    <x v="0"/>
    <x v="4"/>
    <n v="100"/>
    <x v="0"/>
    <x v="21"/>
    <n v="1"/>
    <n v="41.316142999999997"/>
    <n v="28.447125"/>
    <n v="58.183397999999997"/>
    <n v="0.938442"/>
    <s v="7"/>
    <s v="scale_mpi_thin_job_14031.out "/>
    <s v="scale_mpi_thin_thin007_2023-06-26_08-36-32.csv "/>
    <s v="e1 15000 100 100000 1 63"/>
    <e v="#N/A"/>
    <e v="#N/A"/>
    <e v="#N/A"/>
    <e v="#N/A"/>
    <x v="1"/>
  </r>
  <r>
    <x v="0"/>
    <x v="4"/>
    <n v="100"/>
    <x v="0"/>
    <x v="24"/>
    <n v="1"/>
    <n v="45.554529000000002"/>
    <n v="32.030078000000003"/>
    <n v="27.353535000000001"/>
    <n v="0.463619"/>
    <s v="7"/>
    <s v="scale_mpi_thin_job_14031.out "/>
    <s v="scale_mpi_thin_thin007_2023-06-26_08-36-32.csv "/>
    <s v="e1 15000 100 100000 1 60"/>
    <e v="#N/A"/>
    <e v="#N/A"/>
    <e v="#N/A"/>
    <e v="#N/A"/>
    <x v="1"/>
  </r>
  <r>
    <x v="0"/>
    <x v="4"/>
    <n v="100"/>
    <x v="0"/>
    <x v="27"/>
    <n v="1"/>
    <n v="43.872351000000002"/>
    <n v="29.471153999999999"/>
    <n v="35.935886000000004"/>
    <n v="0.64171199999999995"/>
    <s v="7"/>
    <s v="scale_mpi_thin_job_14031.out "/>
    <s v="scale_mpi_thin_thin007_2023-06-26_08-36-32.csv "/>
    <s v="e1 15000 100 100000 1 57"/>
    <e v="#N/A"/>
    <e v="#N/A"/>
    <e v="#N/A"/>
    <e v="#N/A"/>
    <x v="1"/>
  </r>
  <r>
    <x v="0"/>
    <x v="4"/>
    <n v="100"/>
    <x v="0"/>
    <x v="30"/>
    <n v="1"/>
    <n v="46.377597000000002"/>
    <n v="31.251650000000001"/>
    <n v="26.084235"/>
    <n v="0.49215500000000001"/>
    <s v="7"/>
    <s v="scale_mpi_thin_job_14031.out "/>
    <s v="scale_mpi_thin_thin007_2023-06-26_08-36-32.csv "/>
    <s v="e1 15000 100 100000 1 54"/>
    <e v="#N/A"/>
    <e v="#N/A"/>
    <e v="#N/A"/>
    <e v="#N/A"/>
    <x v="1"/>
  </r>
  <r>
    <x v="0"/>
    <x v="4"/>
    <n v="100"/>
    <x v="0"/>
    <x v="33"/>
    <n v="1"/>
    <n v="37.081612"/>
    <n v="21.155242999999999"/>
    <n v="19.769711999999998"/>
    <n v="0.39539400000000002"/>
    <s v="7"/>
    <s v="scale_mpi_thin_job_14031.out "/>
    <s v="scale_mpi_thin_thin007_2023-06-26_08-36-32.csv "/>
    <s v="e1 15000 100 100000 1 51"/>
    <e v="#N/A"/>
    <e v="#N/A"/>
    <e v="#N/A"/>
    <e v="#N/A"/>
    <x v="1"/>
  </r>
  <r>
    <x v="0"/>
    <x v="4"/>
    <n v="100"/>
    <x v="0"/>
    <x v="36"/>
    <n v="1"/>
    <n v="48.329292000000002"/>
    <n v="31.475926999999999"/>
    <n v="15.243209999999999"/>
    <n v="0.324324"/>
    <s v="7"/>
    <s v="scale_mpi_thin_job_14031.out "/>
    <s v="scale_mpi_thin_thin007_2023-06-26_08-36-32.csv "/>
    <s v="e1 15000 100 100000 1 48"/>
    <e v="#N/A"/>
    <e v="#N/A"/>
    <e v="#N/A"/>
    <e v="#N/A"/>
    <x v="1"/>
  </r>
  <r>
    <x v="0"/>
    <x v="4"/>
    <n v="100"/>
    <x v="0"/>
    <x v="39"/>
    <n v="1"/>
    <n v="49.883913"/>
    <n v="32.037016000000001"/>
    <n v="20.244557"/>
    <n v="0.46010400000000001"/>
    <s v="7"/>
    <s v="scale_mpi_thin_job_14031.out "/>
    <s v="scale_mpi_thin_thin007_2023-06-26_08-36-32.csv "/>
    <s v="e1 15000 100 100000 1 45"/>
    <e v="#N/A"/>
    <e v="#N/A"/>
    <e v="#N/A"/>
    <e v="#N/A"/>
    <x v="1"/>
  </r>
  <r>
    <x v="0"/>
    <x v="4"/>
    <n v="100"/>
    <x v="0"/>
    <x v="42"/>
    <n v="1"/>
    <n v="48.795408000000002"/>
    <n v="29.777303"/>
    <n v="13.100244999999999"/>
    <n v="0.31951800000000002"/>
    <s v="7"/>
    <s v="scale_mpi_thin_job_14031.out "/>
    <s v="scale_mpi_thin_thin007_2023-06-26_08-36-32.csv "/>
    <s v="e1 15000 100 100000 1 42"/>
    <e v="#N/A"/>
    <e v="#N/A"/>
    <e v="#N/A"/>
    <e v="#N/A"/>
    <x v="1"/>
  </r>
  <r>
    <x v="0"/>
    <x v="4"/>
    <n v="100"/>
    <x v="0"/>
    <x v="45"/>
    <n v="1"/>
    <n v="37.907778"/>
    <n v="17.722572"/>
    <n v="11.819378"/>
    <n v="0.31103599999999998"/>
    <s v="7"/>
    <s v="scale_mpi_thin_job_14031.out "/>
    <s v="scale_mpi_thin_thin007_2023-06-26_08-36-32.csv "/>
    <s v="e1 15000 100 100000 1 39"/>
    <e v="#N/A"/>
    <e v="#N/A"/>
    <e v="#N/A"/>
    <e v="#N/A"/>
    <x v="1"/>
  </r>
  <r>
    <x v="0"/>
    <x v="4"/>
    <n v="100"/>
    <x v="0"/>
    <x v="48"/>
    <n v="1"/>
    <n v="32.483555000000003"/>
    <n v="10.512221"/>
    <n v="11.844042999999999"/>
    <n v="0.33840100000000001"/>
    <s v="7"/>
    <s v="scale_mpi_thin_job_14031.out "/>
    <s v="scale_mpi_thin_thin007_2023-06-26_08-36-32.csv "/>
    <s v="e1 15000 100 100000 1 36"/>
    <e v="#N/A"/>
    <e v="#N/A"/>
    <e v="#N/A"/>
    <e v="#N/A"/>
    <x v="1"/>
  </r>
  <r>
    <x v="0"/>
    <x v="4"/>
    <n v="100"/>
    <x v="0"/>
    <x v="51"/>
    <n v="1"/>
    <n v="33.003428999999997"/>
    <n v="9.3359199999999998"/>
    <n v="20.535734000000001"/>
    <n v="0.64174200000000003"/>
    <s v="7"/>
    <s v="scale_mpi_thin_job_14031.out "/>
    <s v="scale_mpi_thin_thin007_2023-06-26_08-36-32.csv "/>
    <s v="e1 15000 100 100000 1 33"/>
    <e v="#N/A"/>
    <e v="#N/A"/>
    <e v="#N/A"/>
    <e v="#N/A"/>
    <x v="1"/>
  </r>
  <r>
    <x v="0"/>
    <x v="4"/>
    <n v="100"/>
    <x v="0"/>
    <x v="54"/>
    <n v="1"/>
    <n v="37.440942"/>
    <n v="11.20843"/>
    <n v="7.0679340000000002"/>
    <n v="0.24372199999999999"/>
    <s v="7"/>
    <s v="scale_mpi_thin_job_14031.out "/>
    <s v="scale_mpi_thin_thin007_2023-06-26_08-36-32.csv "/>
    <s v="e1 15000 100 100000 1 30"/>
    <e v="#N/A"/>
    <e v="#N/A"/>
    <e v="#N/A"/>
    <e v="#N/A"/>
    <x v="1"/>
  </r>
  <r>
    <x v="0"/>
    <x v="4"/>
    <n v="100"/>
    <x v="0"/>
    <x v="57"/>
    <n v="1"/>
    <n v="31.855108999999999"/>
    <n v="2.6805979999999998"/>
    <n v="5.4761179999999996"/>
    <n v="0.21062"/>
    <s v="7"/>
    <s v="scale_mpi_thin_job_14031.out "/>
    <s v="scale_mpi_thin_thin007_2023-06-26_08-36-32.csv "/>
    <s v="e1 15000 100 100000 1 27"/>
    <e v="#N/A"/>
    <e v="#N/A"/>
    <e v="#N/A"/>
    <e v="#N/A"/>
    <x v="1"/>
  </r>
  <r>
    <x v="0"/>
    <x v="4"/>
    <n v="100"/>
    <x v="0"/>
    <x v="60"/>
    <n v="1"/>
    <n v="32.630768000000003"/>
    <n v="0.398702"/>
    <n v="3.009458"/>
    <n v="0.13084599999999999"/>
    <s v="7"/>
    <s v="scale_mpi_thin_job_14031.out "/>
    <s v="scale_mpi_thin_thin007_2023-06-26_08-36-32.csv "/>
    <s v="e1 15000 100 100000 1 24"/>
    <e v="#N/A"/>
    <e v="#N/A"/>
    <e v="#N/A"/>
    <e v="#N/A"/>
    <x v="1"/>
  </r>
  <r>
    <x v="0"/>
    <x v="4"/>
    <n v="100"/>
    <x v="0"/>
    <x v="63"/>
    <n v="1"/>
    <n v="36.857019000000001"/>
    <n v="0.32187700000000002"/>
    <n v="0.98092199999999996"/>
    <n v="4.9045999999999999E-2"/>
    <s v="7"/>
    <s v="scale_mpi_thin_job_14031.out "/>
    <s v="scale_mpi_thin_thin007_2023-06-26_08-36-32.csv "/>
    <s v="e1 15000 100 100000 1 21"/>
    <e v="#N/A"/>
    <e v="#N/A"/>
    <e v="#N/A"/>
    <e v="#N/A"/>
    <x v="1"/>
  </r>
  <r>
    <x v="0"/>
    <x v="4"/>
    <n v="100"/>
    <x v="0"/>
    <x v="66"/>
    <n v="1"/>
    <n v="43.168362999999999"/>
    <n v="0.86249900000000002"/>
    <n v="9.1288959999999992"/>
    <n v="0.53699399999999997"/>
    <s v="7"/>
    <s v="scale_mpi_thin_job_14031.out "/>
    <s v="scale_mpi_thin_thin007_2023-06-26_08-36-32.csv "/>
    <s v="e1 15000 100 100000 1 18"/>
    <e v="#N/A"/>
    <e v="#N/A"/>
    <e v="#N/A"/>
    <e v="#N/A"/>
    <x v="1"/>
  </r>
  <r>
    <x v="0"/>
    <x v="4"/>
    <n v="100"/>
    <x v="0"/>
    <x v="69"/>
    <n v="1"/>
    <n v="51.178477999999998"/>
    <n v="0.78131499999999998"/>
    <n v="6.3949499999999997"/>
    <n v="0.45678200000000002"/>
    <s v="7"/>
    <s v="scale_mpi_thin_job_14031.out "/>
    <s v="scale_mpi_thin_thin007_2023-06-26_08-36-32.csv "/>
    <s v="e1 15000 100 100000 1 15"/>
    <e v="#N/A"/>
    <e v="#N/A"/>
    <e v="#N/A"/>
    <e v="#N/A"/>
    <x v="1"/>
  </r>
  <r>
    <x v="0"/>
    <x v="4"/>
    <n v="100"/>
    <x v="0"/>
    <x v="12"/>
    <n v="1"/>
    <n v="40.802453999999997"/>
    <n v="29.094674999999999"/>
    <n v="57.001986000000002"/>
    <n v="0.80284500000000003"/>
    <s v="7"/>
    <s v="scale_mpi_thin_job_14031.out "/>
    <s v="scale_mpi_thin_thin007_2023-06-26_08-36-32.csv "/>
    <s v="e1 15000 100 100000 1 72"/>
    <e v="#N/A"/>
    <e v="#N/A"/>
    <e v="#N/A"/>
    <e v="#N/A"/>
    <x v="1"/>
  </r>
  <r>
    <x v="0"/>
    <x v="4"/>
    <n v="100"/>
    <x v="0"/>
    <x v="15"/>
    <n v="1"/>
    <n v="48.365051000000001"/>
    <n v="36.470196999999999"/>
    <n v="45.908605000000001"/>
    <n v="0.67512700000000003"/>
    <s v="7"/>
    <s v="scale_mpi_thin_job_14031.out "/>
    <s v="scale_mpi_thin_thin007_2023-06-26_08-36-32.csv "/>
    <s v="e1 15000 100 100000 1 69"/>
    <e v="#N/A"/>
    <e v="#N/A"/>
    <e v="#N/A"/>
    <e v="#N/A"/>
    <x v="1"/>
  </r>
  <r>
    <x v="0"/>
    <x v="4"/>
    <n v="100"/>
    <x v="0"/>
    <x v="18"/>
    <n v="1"/>
    <n v="30.953655999999999"/>
    <n v="18.514800999999999"/>
    <n v="28.541021000000001"/>
    <n v="0.43909300000000001"/>
    <s v="7"/>
    <s v="scale_mpi_thin_job_14031.out "/>
    <s v="scale_mpi_thin_thin007_2023-06-26_08-36-32.csv "/>
    <s v="e1 15000 100 100000 1 66"/>
    <e v="#N/A"/>
    <e v="#N/A"/>
    <e v="#N/A"/>
    <e v="#N/A"/>
    <x v="1"/>
  </r>
  <r>
    <x v="0"/>
    <x v="4"/>
    <n v="100"/>
    <x v="0"/>
    <x v="21"/>
    <n v="1"/>
    <n v="45.928027"/>
    <n v="33.010455999999998"/>
    <n v="43.635634000000003"/>
    <n v="0.70380100000000001"/>
    <s v="7"/>
    <s v="scale_mpi_thin_job_14031.out "/>
    <s v="scale_mpi_thin_thin007_2023-06-26_08-36-32.csv "/>
    <s v="e1 15000 100 100000 1 63"/>
    <e v="#N/A"/>
    <e v="#N/A"/>
    <e v="#N/A"/>
    <e v="#N/A"/>
    <x v="1"/>
  </r>
  <r>
    <x v="0"/>
    <x v="4"/>
    <n v="100"/>
    <x v="0"/>
    <x v="24"/>
    <n v="1"/>
    <n v="45.813412999999997"/>
    <n v="32.360258999999999"/>
    <n v="32.343516999999999"/>
    <n v="0.54819499999999999"/>
    <s v="7"/>
    <s v="scale_mpi_thin_job_14031.out "/>
    <s v="scale_mpi_thin_thin007_2023-06-26_08-36-32.csv "/>
    <s v="e1 15000 100 100000 1 60"/>
    <e v="#N/A"/>
    <e v="#N/A"/>
    <e v="#N/A"/>
    <e v="#N/A"/>
    <x v="1"/>
  </r>
  <r>
    <x v="0"/>
    <x v="4"/>
    <n v="100"/>
    <x v="0"/>
    <x v="27"/>
    <n v="1"/>
    <n v="44.234732000000001"/>
    <n v="29.814934000000001"/>
    <n v="38.321821"/>
    <n v="0.68431799999999998"/>
    <s v="7"/>
    <s v="scale_mpi_thin_job_14031.out "/>
    <s v="scale_mpi_thin_thin007_2023-06-26_08-36-32.csv "/>
    <s v="e1 15000 100 100000 1 57"/>
    <e v="#N/A"/>
    <e v="#N/A"/>
    <e v="#N/A"/>
    <e v="#N/A"/>
    <x v="1"/>
  </r>
  <r>
    <x v="0"/>
    <x v="4"/>
    <n v="100"/>
    <x v="0"/>
    <x v="30"/>
    <n v="1"/>
    <n v="44.236581999999999"/>
    <n v="29.1447"/>
    <n v="30.978480000000001"/>
    <n v="0.58450000000000002"/>
    <s v="7"/>
    <s v="scale_mpi_thin_job_14031.out "/>
    <s v="scale_mpi_thin_thin007_2023-06-26_08-36-32.csv "/>
    <s v="e1 15000 100 100000 1 54"/>
    <e v="#N/A"/>
    <e v="#N/A"/>
    <e v="#N/A"/>
    <e v="#N/A"/>
    <x v="1"/>
  </r>
  <r>
    <x v="0"/>
    <x v="0"/>
    <n v="100"/>
    <x v="0"/>
    <x v="12"/>
    <n v="1"/>
    <n v="28.292390999999999"/>
    <n v="22.549599000000001"/>
    <n v="41.677846000000002"/>
    <n v="0.58701199999999998"/>
    <s v="7"/>
    <s v="scale_mpi_thin_job_14032.out "/>
    <s v="scale_mpi_thin_thin007_2023-06-26_10-36-38.csv "/>
    <s v="e1 10000 100 100000 1 72"/>
    <e v="#N/A"/>
    <e v="#N/A"/>
    <e v="#N/A"/>
    <e v="#N/A"/>
    <x v="1"/>
  </r>
  <r>
    <x v="0"/>
    <x v="0"/>
    <n v="100"/>
    <x v="0"/>
    <x v="15"/>
    <n v="1"/>
    <n v="15.119194"/>
    <n v="9.2381229999999999"/>
    <n v="18.817247999999999"/>
    <n v="0.27672400000000003"/>
    <s v="7"/>
    <s v="scale_mpi_thin_job_14032.out "/>
    <s v="scale_mpi_thin_thin007_2023-06-26_10-36-38.csv "/>
    <s v="e1 10000 100 100000 1 69"/>
    <e v="#N/A"/>
    <e v="#N/A"/>
    <e v="#N/A"/>
    <e v="#N/A"/>
    <x v="1"/>
  </r>
  <r>
    <x v="0"/>
    <x v="0"/>
    <n v="100"/>
    <x v="0"/>
    <x v="18"/>
    <n v="1"/>
    <n v="23.776204"/>
    <n v="17.658398999999999"/>
    <n v="21.456679999999999"/>
    <n v="0.33010299999999998"/>
    <s v="7"/>
    <s v="scale_mpi_thin_job_14032.out "/>
    <s v="scale_mpi_thin_thin007_2023-06-26_10-36-38.csv "/>
    <s v="e1 10000 100 100000 1 66"/>
    <e v="#N/A"/>
    <e v="#N/A"/>
    <e v="#N/A"/>
    <e v="#N/A"/>
    <x v="1"/>
  </r>
  <r>
    <x v="0"/>
    <x v="0"/>
    <n v="100"/>
    <x v="0"/>
    <x v="21"/>
    <n v="1"/>
    <n v="37.834088000000001"/>
    <n v="31.467316"/>
    <n v="12.574095"/>
    <n v="0.20280799999999999"/>
    <s v="7"/>
    <s v="scale_mpi_thin_job_14032.out "/>
    <s v="scale_mpi_thin_thin007_2023-06-26_10-36-38.csv "/>
    <s v="e1 10000 100 100000 1 63"/>
    <n v="61.130554500000002"/>
    <n v="6.9583401630308659"/>
    <n v="47.213874173938272"/>
    <n v="75.047234826061739"/>
    <x v="0"/>
  </r>
  <r>
    <x v="0"/>
    <x v="0"/>
    <n v="100"/>
    <x v="0"/>
    <x v="24"/>
    <n v="1"/>
    <n v="28.402028000000001"/>
    <n v="21.747177000000001"/>
    <n v="26.147741"/>
    <n v="0.44318200000000002"/>
    <s v="7"/>
    <s v="scale_mpi_thin_job_14032.out "/>
    <s v="scale_mpi_thin_thin007_2023-06-26_10-36-38.csv "/>
    <s v="e1 10000 100 100000 1 60"/>
    <n v="63.720000124999999"/>
    <n v="7.0823693233677538"/>
    <n v="49.555261478264491"/>
    <n v="77.884738771735499"/>
    <x v="0"/>
  </r>
  <r>
    <x v="0"/>
    <x v="0"/>
    <n v="100"/>
    <x v="0"/>
    <x v="27"/>
    <n v="1"/>
    <n v="20.730146000000001"/>
    <n v="13.619844000000001"/>
    <n v="17.428190000000001"/>
    <n v="0.31121799999999999"/>
    <s v="7"/>
    <s v="scale_mpi_thin_job_14032.out "/>
    <s v="scale_mpi_thin_thin007_2023-06-26_10-36-38.csv "/>
    <s v="e1 10000 100 100000 1 57"/>
    <n v="71.618437749999998"/>
    <n v="2.127596075113261"/>
    <n v="67.363245599773478"/>
    <n v="75.873629900226518"/>
    <x v="0"/>
  </r>
  <r>
    <x v="0"/>
    <x v="0"/>
    <n v="100"/>
    <x v="0"/>
    <x v="30"/>
    <n v="1"/>
    <n v="19.331897999999999"/>
    <n v="11.932459"/>
    <n v="8.7392730000000007"/>
    <n v="0.16489200000000001"/>
    <s v="7"/>
    <s v="scale_mpi_thin_job_14032.out "/>
    <s v="scale_mpi_thin_thin007_2023-06-26_10-36-38.csv "/>
    <s v="e1 10000 100 100000 1 54"/>
    <n v="68.487962874999994"/>
    <n v="8.4105057132328955"/>
    <n v="51.666951448534206"/>
    <n v="85.308974301465781"/>
    <x v="0"/>
  </r>
  <r>
    <x v="0"/>
    <x v="0"/>
    <n v="100"/>
    <x v="0"/>
    <x v="33"/>
    <n v="1"/>
    <n v="19.582225000000001"/>
    <n v="11.777889"/>
    <n v="7.294988"/>
    <n v="0.1459"/>
    <s v="7"/>
    <s v="scale_mpi_thin_job_14032.out "/>
    <s v="scale_mpi_thin_thin007_2023-06-26_10-36-38.csv "/>
    <s v="e1 10000 100 100000 1 51"/>
    <n v="71.420936749999996"/>
    <n v="6.7906007209647807"/>
    <n v="57.839735308070431"/>
    <n v="85.002138191929561"/>
    <x v="0"/>
  </r>
  <r>
    <x v="0"/>
    <x v="0"/>
    <n v="100"/>
    <x v="0"/>
    <x v="36"/>
    <n v="1"/>
    <n v="36.241785"/>
    <n v="27.988629"/>
    <n v="6.4016310000000001"/>
    <n v="0.13620499999999999"/>
    <s v="7"/>
    <s v="scale_mpi_thin_job_14032.out "/>
    <s v="scale_mpi_thin_thin007_2023-06-26_10-36-38.csv "/>
    <s v="e1 10000 100 100000 1 48"/>
    <n v="76.196652285714279"/>
    <n v="1.7251254991956284"/>
    <n v="72.746401287323025"/>
    <n v="79.646903284105534"/>
    <x v="0"/>
  </r>
  <r>
    <x v="0"/>
    <x v="0"/>
    <n v="100"/>
    <x v="0"/>
    <x v="39"/>
    <n v="1"/>
    <n v="40.602052"/>
    <n v="31.990297000000002"/>
    <n v="21.544385999999999"/>
    <n v="0.489645"/>
    <s v="7"/>
    <s v="scale_mpi_thin_job_14032.out "/>
    <s v="scale_mpi_thin_thin007_2023-06-26_10-36-38.csv "/>
    <s v="e1 10000 100 100000 1 45"/>
    <n v="77.593593428571424"/>
    <n v="3.7363343593543732"/>
    <n v="70.120924709862678"/>
    <n v="85.06626214728017"/>
    <x v="0"/>
  </r>
  <r>
    <x v="0"/>
    <x v="0"/>
    <n v="100"/>
    <x v="0"/>
    <x v="42"/>
    <n v="1"/>
    <n v="44.510958000000002"/>
    <n v="35.400199000000001"/>
    <n v="25.256291999999998"/>
    <n v="0.61600699999999997"/>
    <s v="7"/>
    <s v="scale_mpi_thin_job_14032.out "/>
    <s v="scale_mpi_thin_thin007_2023-06-26_10-36-38.csv "/>
    <s v="e1 10000 100 100000 1 42"/>
    <n v="76.182989714285711"/>
    <n v="7.7750732433957479"/>
    <n v="60.632843227494213"/>
    <n v="91.733136201077201"/>
    <x v="0"/>
  </r>
  <r>
    <x v="0"/>
    <x v="0"/>
    <n v="100"/>
    <x v="0"/>
    <x v="45"/>
    <n v="1"/>
    <n v="24.629090999999999"/>
    <n v="14.838594000000001"/>
    <n v="18.596132000000001"/>
    <n v="0.48937199999999997"/>
    <s v="7"/>
    <s v="scale_mpi_thin_job_14032.out "/>
    <s v="scale_mpi_thin_thin007_2023-06-26_10-36-38.csv "/>
    <s v="e1 10000 100 100000 1 39"/>
    <n v="78.4539267142857"/>
    <n v="6.2118415520912151"/>
    <n v="66.03024361010327"/>
    <n v="90.87760981846813"/>
    <x v="0"/>
  </r>
  <r>
    <x v="0"/>
    <x v="0"/>
    <n v="100"/>
    <x v="0"/>
    <x v="48"/>
    <n v="1"/>
    <n v="29.726023999999999"/>
    <n v="19.226762999999998"/>
    <n v="5.1076790000000001"/>
    <n v="0.14593400000000001"/>
    <s v="7"/>
    <s v="scale_mpi_thin_job_14032.out "/>
    <s v="scale_mpi_thin_thin007_2023-06-26_10-36-38.csv "/>
    <s v="e1 10000 100 100000 1 36"/>
    <n v="83.086585000000014"/>
    <n v="4.5385419223571617"/>
    <n v="74.00950115528569"/>
    <n v="92.163668844714337"/>
    <x v="0"/>
  </r>
  <r>
    <x v="0"/>
    <x v="0"/>
    <n v="100"/>
    <x v="0"/>
    <x v="51"/>
    <n v="1"/>
    <n v="15.888348000000001"/>
    <n v="4.7177090000000002"/>
    <n v="9.8656489999999994"/>
    <n v="0.30830200000000002"/>
    <s v="7"/>
    <s v="scale_mpi_thin_job_14032.out "/>
    <s v="scale_mpi_thin_thin007_2023-06-26_10-36-38.csv "/>
    <s v="e1 10000 100 100000 1 33"/>
    <n v="79.299919166666669"/>
    <n v="7.4336550828582082"/>
    <n v="64.432609000950251"/>
    <n v="94.167229332383087"/>
    <x v="0"/>
  </r>
  <r>
    <x v="0"/>
    <x v="0"/>
    <n v="100"/>
    <x v="0"/>
    <x v="54"/>
    <n v="1"/>
    <n v="16.760583"/>
    <n v="4.4111719999999996"/>
    <n v="7.3410510000000002"/>
    <n v="0.25313999999999998"/>
    <s v="7"/>
    <s v="scale_mpi_thin_job_14032.out "/>
    <s v="scale_mpi_thin_thin007_2023-06-26_10-36-38.csv "/>
    <s v="e1 10000 100 100000 1 30"/>
    <n v="82.589635000000015"/>
    <n v="2.0713395338341378"/>
    <n v="78.446955932331747"/>
    <n v="86.732314067668284"/>
    <x v="0"/>
  </r>
  <r>
    <x v="0"/>
    <x v="0"/>
    <n v="100"/>
    <x v="0"/>
    <x v="57"/>
    <n v="1"/>
    <n v="15.940719"/>
    <n v="2.4574769999999999"/>
    <n v="12.109636999999999"/>
    <n v="0.46575499999999997"/>
    <s v="7"/>
    <s v="scale_mpi_thin_job_14032.out "/>
    <s v="scale_mpi_thin_thin007_2023-06-26_10-36-38.csv "/>
    <s v="e1 10000 100 100000 1 27"/>
    <n v="84.33911771428572"/>
    <n v="0.84644929129773927"/>
    <n v="82.646219131690245"/>
    <n v="86.032016296881196"/>
    <x v="0"/>
  </r>
  <r>
    <x v="0"/>
    <x v="0"/>
    <n v="100"/>
    <x v="0"/>
    <x v="60"/>
    <n v="1"/>
    <n v="15.252718"/>
    <n v="0.265212"/>
    <n v="2.9508649999999998"/>
    <n v="0.128298"/>
    <s v="7"/>
    <s v="scale_mpi_thin_job_14032.out "/>
    <s v="scale_mpi_thin_thin007_2023-06-26_10-36-38.csv "/>
    <s v="e1 10000 100 100000 1 24"/>
    <n v="89.644154714285705"/>
    <n v="9.5325372799477823E-2"/>
    <n v="89.453503968686746"/>
    <n v="89.834805459884663"/>
    <x v="0"/>
  </r>
  <r>
    <x v="0"/>
    <x v="0"/>
    <n v="100"/>
    <x v="0"/>
    <x v="63"/>
    <n v="1"/>
    <n v="16.934857000000001"/>
    <n v="0.18454799999999999"/>
    <n v="1.086138"/>
    <n v="5.4307000000000001E-2"/>
    <s v="7"/>
    <s v="scale_mpi_thin_job_14032.out "/>
    <s v="scale_mpi_thin_thin007_2023-06-26_10-36-38.csv "/>
    <s v="e1 10000 100 100000 1 21"/>
    <n v="101.56893128571427"/>
    <n v="6.3490670240610642E-2"/>
    <n v="101.44194994523305"/>
    <n v="101.69591262619549"/>
    <x v="0"/>
  </r>
  <r>
    <x v="0"/>
    <x v="0"/>
    <n v="100"/>
    <x v="0"/>
    <x v="66"/>
    <n v="1"/>
    <n v="19.621562000000001"/>
    <n v="0.169597"/>
    <n v="0.81004900000000002"/>
    <n v="4.7649999999999998E-2"/>
    <s v="7"/>
    <s v="scale_mpi_thin_job_14032.out "/>
    <s v="scale_mpi_thin_thin007_2023-06-26_10-36-38.csv "/>
    <s v="e1 10000 100 100000 1 18"/>
    <n v="117.96217457142858"/>
    <n v="0.13303812177011046"/>
    <n v="117.69609832788835"/>
    <n v="118.2282508149688"/>
    <x v="0"/>
  </r>
  <r>
    <x v="0"/>
    <x v="0"/>
    <n v="100"/>
    <x v="0"/>
    <x v="69"/>
    <n v="1"/>
    <n v="23.198228"/>
    <n v="0.16914299999999999"/>
    <n v="0.49531900000000001"/>
    <n v="3.5380000000000002E-2"/>
    <s v="7"/>
    <s v="scale_mpi_thin_job_14032.out "/>
    <s v="scale_mpi_thin_thin007_2023-06-26_10-36-38.csv "/>
    <s v="e1 10000 100 100000 1 15"/>
    <n v="140.74933714285714"/>
    <n v="9.7697978324972082E-2"/>
    <n v="140.5539411862072"/>
    <n v="140.94473309950709"/>
    <x v="0"/>
  </r>
  <r>
    <x v="0"/>
    <x v="0"/>
    <n v="100"/>
    <x v="0"/>
    <x v="12"/>
    <n v="1"/>
    <n v="39.248888999999998"/>
    <n v="33.521993999999999"/>
    <n v="51.235706999999998"/>
    <n v="0.72162999999999999"/>
    <s v="7"/>
    <s v="scale_mpi_thin_job_14032.out "/>
    <s v="scale_mpi_thin_thin007_2023-06-26_10-36-38.csv "/>
    <s v="e1 10000 100 100000 1 72"/>
    <e v="#N/A"/>
    <e v="#N/A"/>
    <e v="#N/A"/>
    <e v="#N/A"/>
    <x v="1"/>
  </r>
  <r>
    <x v="0"/>
    <x v="0"/>
    <n v="100"/>
    <x v="0"/>
    <x v="15"/>
    <n v="1"/>
    <n v="24.501432000000001"/>
    <n v="18.562857000000001"/>
    <n v="34.618865"/>
    <n v="0.50910100000000003"/>
    <s v="7"/>
    <s v="scale_mpi_thin_job_14032.out "/>
    <s v="scale_mpi_thin_thin007_2023-06-26_10-36-38.csv "/>
    <s v="e1 10000 100 100000 1 69"/>
    <e v="#N/A"/>
    <e v="#N/A"/>
    <e v="#N/A"/>
    <e v="#N/A"/>
    <x v="1"/>
  </r>
  <r>
    <x v="0"/>
    <x v="0"/>
    <n v="100"/>
    <x v="0"/>
    <x v="18"/>
    <n v="1"/>
    <n v="30.354490999999999"/>
    <n v="24.227691"/>
    <n v="17.020105000000001"/>
    <n v="0.26184800000000003"/>
    <s v="7"/>
    <s v="scale_mpi_thin_job_14032.out "/>
    <s v="scale_mpi_thin_thin007_2023-06-26_10-36-38.csv "/>
    <s v="e1 10000 100 100000 1 66"/>
    <e v="#N/A"/>
    <e v="#N/A"/>
    <e v="#N/A"/>
    <e v="#N/A"/>
    <x v="1"/>
  </r>
  <r>
    <x v="0"/>
    <x v="0"/>
    <n v="100"/>
    <x v="0"/>
    <x v="21"/>
    <n v="1"/>
    <n v="30.727277000000001"/>
    <n v="24.362887000000001"/>
    <n v="32.573498999999998"/>
    <n v="0.52537900000000004"/>
    <s v="7"/>
    <s v="scale_mpi_thin_job_14032.out "/>
    <s v="scale_mpi_thin_thin007_2023-06-26_10-36-38.csv "/>
    <s v="e1 10000 100 100000 1 63"/>
    <n v="61.130554500000002"/>
    <n v="6.9583401630308659"/>
    <n v="47.213874173938272"/>
    <n v="75.047234826061739"/>
    <x v="0"/>
  </r>
  <r>
    <x v="0"/>
    <x v="0"/>
    <n v="100"/>
    <x v="0"/>
    <x v="24"/>
    <n v="1"/>
    <n v="37.106295000000003"/>
    <n v="30.452313"/>
    <n v="18.534801000000002"/>
    <n v="0.31414900000000001"/>
    <s v="7"/>
    <s v="scale_mpi_thin_job_14032.out "/>
    <s v="scale_mpi_thin_thin007_2023-06-26_10-36-38.csv "/>
    <s v="e1 10000 100 100000 1 60"/>
    <n v="63.720000124999999"/>
    <n v="7.0823693233677538"/>
    <n v="49.555261478264491"/>
    <n v="77.884738771735499"/>
    <x v="0"/>
  </r>
  <r>
    <x v="0"/>
    <x v="0"/>
    <n v="100"/>
    <x v="0"/>
    <x v="27"/>
    <n v="1"/>
    <n v="33.23733"/>
    <n v="26.118376999999999"/>
    <n v="17.904260000000001"/>
    <n v="0.31971899999999998"/>
    <s v="7"/>
    <s v="scale_mpi_thin_job_14032.out "/>
    <s v="scale_mpi_thin_thin007_2023-06-26_10-36-38.csv "/>
    <s v="e1 10000 100 100000 1 57"/>
    <n v="71.618437749999998"/>
    <n v="2.127596075113261"/>
    <n v="67.363245599773478"/>
    <n v="75.873629900226518"/>
    <x v="0"/>
  </r>
  <r>
    <x v="0"/>
    <x v="0"/>
    <n v="100"/>
    <x v="0"/>
    <x v="30"/>
    <n v="1"/>
    <n v="19.329422000000001"/>
    <n v="11.912058"/>
    <n v="35.054014000000002"/>
    <n v="0.66139599999999998"/>
    <s v="7"/>
    <s v="scale_mpi_thin_job_14032.out "/>
    <s v="scale_mpi_thin_thin007_2023-06-26_10-36-38.csv "/>
    <s v="e1 10000 100 100000 1 54"/>
    <n v="68.487962874999994"/>
    <n v="8.4105057132328955"/>
    <n v="51.666951448534206"/>
    <n v="85.308974301465781"/>
    <x v="0"/>
  </r>
  <r>
    <x v="0"/>
    <x v="0"/>
    <n v="100"/>
    <x v="0"/>
    <x v="33"/>
    <n v="1"/>
    <n v="32.020071999999999"/>
    <n v="24.224485999999999"/>
    <n v="14.001592"/>
    <n v="0.280032"/>
    <s v="7"/>
    <s v="scale_mpi_thin_job_14032.out "/>
    <s v="scale_mpi_thin_thin007_2023-06-26_10-36-38.csv "/>
    <s v="e1 10000 100 100000 1 51"/>
    <n v="71.420936749999996"/>
    <n v="6.7906007209647807"/>
    <n v="57.839735308070431"/>
    <n v="85.002138191929561"/>
    <x v="0"/>
  </r>
  <r>
    <x v="0"/>
    <x v="0"/>
    <n v="100"/>
    <x v="0"/>
    <x v="36"/>
    <n v="1"/>
    <n v="39.713742000000003"/>
    <n v="31.510587999999998"/>
    <n v="20.311230999999999"/>
    <n v="0.43215399999999998"/>
    <s v="7"/>
    <s v="scale_mpi_thin_job_14032.out "/>
    <s v="scale_mpi_thin_thin007_2023-06-26_10-36-38.csv "/>
    <s v="e1 10000 100 100000 1 48"/>
    <n v="76.196652285714279"/>
    <n v="1.7251254991956284"/>
    <n v="72.746401287323025"/>
    <n v="79.646903284105534"/>
    <x v="0"/>
  </r>
  <r>
    <x v="0"/>
    <x v="0"/>
    <n v="100"/>
    <x v="0"/>
    <x v="39"/>
    <n v="1"/>
    <n v="26.955113999999998"/>
    <n v="18.339362000000001"/>
    <n v="36.323324"/>
    <n v="0.82552999999999999"/>
    <s v="7"/>
    <s v="scale_mpi_thin_job_14032.out "/>
    <s v="scale_mpi_thin_thin007_2023-06-26_10-36-38.csv "/>
    <s v="e1 10000 100 100000 1 45"/>
    <n v="77.593593428571424"/>
    <n v="3.7363343593543732"/>
    <n v="70.120924709862678"/>
    <n v="85.06626214728017"/>
    <x v="0"/>
  </r>
  <r>
    <x v="0"/>
    <x v="0"/>
    <n v="100"/>
    <x v="0"/>
    <x v="42"/>
    <n v="1"/>
    <n v="28.944018"/>
    <n v="19.796389999999999"/>
    <n v="6.4796860000000001"/>
    <n v="0.15804099999999999"/>
    <s v="7"/>
    <s v="scale_mpi_thin_job_14032.out "/>
    <s v="scale_mpi_thin_thin007_2023-06-26_10-36-38.csv "/>
    <s v="e1 10000 100 100000 1 42"/>
    <n v="76.182989714285711"/>
    <n v="7.7750732433957479"/>
    <n v="60.632843227494213"/>
    <n v="91.733136201077201"/>
    <x v="0"/>
  </r>
  <r>
    <x v="0"/>
    <x v="0"/>
    <n v="100"/>
    <x v="0"/>
    <x v="45"/>
    <n v="1"/>
    <n v="16.095772"/>
    <n v="6.4378140000000004"/>
    <n v="17.063013000000002"/>
    <n v="0.44902700000000001"/>
    <s v="7"/>
    <s v="scale_mpi_thin_job_14032.out "/>
    <s v="scale_mpi_thin_thin007_2023-06-26_10-36-38.csv "/>
    <s v="e1 10000 100 100000 1 39"/>
    <n v="78.4539267142857"/>
    <n v="6.2118415520912151"/>
    <n v="66.03024361010327"/>
    <n v="90.87760981846813"/>
    <x v="0"/>
  </r>
  <r>
    <x v="0"/>
    <x v="0"/>
    <n v="100"/>
    <x v="0"/>
    <x v="48"/>
    <n v="1"/>
    <n v="30.421424999999999"/>
    <n v="19.874206999999998"/>
    <n v="5.074281"/>
    <n v="0.144979"/>
    <s v="7"/>
    <s v="scale_mpi_thin_job_14032.out "/>
    <s v="scale_mpi_thin_thin007_2023-06-26_10-36-38.csv "/>
    <s v="e1 10000 100 100000 1 36"/>
    <n v="83.086585000000014"/>
    <n v="4.5385419223571617"/>
    <n v="74.00950115528569"/>
    <n v="92.163668844714337"/>
    <x v="0"/>
  </r>
  <r>
    <x v="0"/>
    <x v="0"/>
    <n v="100"/>
    <x v="0"/>
    <x v="51"/>
    <n v="1"/>
    <n v="23.969218000000001"/>
    <n v="12.719975"/>
    <n v="28.509333999999999"/>
    <n v="0.89091699999999996"/>
    <s v="7"/>
    <s v="scale_mpi_thin_job_14032.out "/>
    <s v="scale_mpi_thin_thin007_2023-06-26_10-36-38.csv "/>
    <s v="e1 10000 100 100000 1 33"/>
    <n v="79.299919166666669"/>
    <n v="7.4336550828582082"/>
    <n v="64.432609000950251"/>
    <n v="94.167229332383087"/>
    <x v="0"/>
  </r>
  <r>
    <x v="0"/>
    <x v="0"/>
    <n v="100"/>
    <x v="0"/>
    <x v="54"/>
    <n v="1"/>
    <n v="17.345655000000001"/>
    <n v="5.0858280000000002"/>
    <n v="6.8130639999999998"/>
    <n v="0.234933"/>
    <s v="7"/>
    <s v="scale_mpi_thin_job_14032.out "/>
    <s v="scale_mpi_thin_thin007_2023-06-26_10-36-38.csv "/>
    <s v="e1 10000 100 100000 1 30"/>
    <n v="82.589635000000015"/>
    <n v="2.0713395338341378"/>
    <n v="78.446955932331747"/>
    <n v="86.732314067668284"/>
    <x v="0"/>
  </r>
  <r>
    <x v="0"/>
    <x v="0"/>
    <n v="100"/>
    <x v="0"/>
    <x v="57"/>
    <n v="1"/>
    <n v="15.05226"/>
    <n v="1.46882"/>
    <n v="5.9383359999999996"/>
    <n v="0.22839799999999999"/>
    <s v="7"/>
    <s v="scale_mpi_thin_job_14032.out "/>
    <s v="scale_mpi_thin_thin007_2023-06-26_10-36-38.csv "/>
    <s v="e1 10000 100 100000 1 27"/>
    <n v="84.33911771428572"/>
    <n v="0.84644929129773927"/>
    <n v="82.646219131690245"/>
    <n v="86.032016296881196"/>
    <x v="0"/>
  </r>
  <r>
    <x v="0"/>
    <x v="0"/>
    <n v="100"/>
    <x v="0"/>
    <x v="60"/>
    <n v="1"/>
    <n v="15.291691999999999"/>
    <n v="0.42423300000000003"/>
    <n v="6.6367409999999998"/>
    <n v="0.28855399999999998"/>
    <s v="7"/>
    <s v="scale_mpi_thin_job_14032.out "/>
    <s v="scale_mpi_thin_thin007_2023-06-26_10-36-38.csv "/>
    <s v="e1 10000 100 100000 1 24"/>
    <n v="89.644154714285705"/>
    <n v="9.5325372799477823E-2"/>
    <n v="89.453503968686746"/>
    <n v="89.834805459884663"/>
    <x v="0"/>
  </r>
  <r>
    <x v="0"/>
    <x v="0"/>
    <n v="100"/>
    <x v="0"/>
    <x v="63"/>
    <n v="1"/>
    <n v="16.972788999999999"/>
    <n v="0.163108"/>
    <n v="0.80995499999999998"/>
    <n v="4.0497999999999999E-2"/>
    <s v="7"/>
    <s v="scale_mpi_thin_job_14032.out "/>
    <s v="scale_mpi_thin_thin007_2023-06-26_10-36-38.csv "/>
    <s v="e1 10000 100 100000 1 21"/>
    <n v="101.56893128571427"/>
    <n v="6.3490670240610642E-2"/>
    <n v="101.44194994523305"/>
    <n v="101.69591262619549"/>
    <x v="0"/>
  </r>
  <r>
    <x v="0"/>
    <x v="0"/>
    <n v="100"/>
    <x v="0"/>
    <x v="66"/>
    <n v="1"/>
    <n v="19.557898000000002"/>
    <n v="0.171929"/>
    <n v="0.74563999999999997"/>
    <n v="4.3860999999999997E-2"/>
    <s v="7"/>
    <s v="scale_mpi_thin_job_14032.out "/>
    <s v="scale_mpi_thin_thin007_2023-06-26_10-36-38.csv "/>
    <s v="e1 10000 100 100000 1 18"/>
    <n v="117.96217457142858"/>
    <n v="0.13303812177011046"/>
    <n v="117.69609832788835"/>
    <n v="118.2282508149688"/>
    <x v="0"/>
  </r>
  <r>
    <x v="0"/>
    <x v="0"/>
    <n v="100"/>
    <x v="0"/>
    <x v="69"/>
    <n v="1"/>
    <n v="23.075106999999999"/>
    <n v="0.16328500000000001"/>
    <n v="0.59248100000000004"/>
    <n v="4.2320000000000003E-2"/>
    <s v="7"/>
    <s v="scale_mpi_thin_job_14032.out "/>
    <s v="scale_mpi_thin_thin007_2023-06-26_10-36-38.csv "/>
    <s v="e1 10000 100 100000 1 15"/>
    <n v="140.74933714285714"/>
    <n v="9.7697978324972082E-2"/>
    <n v="140.5539411862072"/>
    <n v="140.94473309950709"/>
    <x v="0"/>
  </r>
  <r>
    <x v="0"/>
    <x v="0"/>
    <n v="100"/>
    <x v="0"/>
    <x v="12"/>
    <n v="1"/>
    <n v="28.273941000000001"/>
    <n v="22.460875000000001"/>
    <n v="37.882781999999999"/>
    <n v="0.53356000000000003"/>
    <s v="7"/>
    <s v="scale_mpi_thin_job_14032.out "/>
    <s v="scale_mpi_thin_thin007_2023-06-26_10-36-38.csv "/>
    <s v="e1 10000 100 100000 1 72"/>
    <e v="#N/A"/>
    <e v="#N/A"/>
    <e v="#N/A"/>
    <e v="#N/A"/>
    <x v="1"/>
  </r>
  <r>
    <x v="0"/>
    <x v="0"/>
    <n v="100"/>
    <x v="0"/>
    <x v="15"/>
    <n v="1"/>
    <n v="28.253411"/>
    <n v="22.326454999999999"/>
    <n v="11.399908999999999"/>
    <n v="0.16764599999999999"/>
    <s v="7"/>
    <s v="scale_mpi_thin_job_14032.out "/>
    <s v="scale_mpi_thin_thin007_2023-06-26_10-36-38.csv "/>
    <s v="e1 10000 100 100000 1 69"/>
    <e v="#N/A"/>
    <e v="#N/A"/>
    <e v="#N/A"/>
    <e v="#N/A"/>
    <x v="1"/>
  </r>
  <r>
    <x v="0"/>
    <x v="0"/>
    <n v="100"/>
    <x v="0"/>
    <x v="18"/>
    <n v="1"/>
    <n v="17.570827999999999"/>
    <n v="11.347580000000001"/>
    <n v="8.8121010000000002"/>
    <n v="0.135571"/>
    <s v="7"/>
    <s v="scale_mpi_thin_job_14032.out "/>
    <s v="scale_mpi_thin_thin007_2023-06-26_10-36-38.csv "/>
    <s v="e1 10000 100 100000 1 66"/>
    <e v="#N/A"/>
    <e v="#N/A"/>
    <e v="#N/A"/>
    <e v="#N/A"/>
    <x v="1"/>
  </r>
  <r>
    <x v="0"/>
    <x v="0"/>
    <n v="100"/>
    <x v="0"/>
    <x v="21"/>
    <n v="1"/>
    <n v="23.081045"/>
    <n v="16.701688000000001"/>
    <n v="6.2279400000000003"/>
    <n v="0.100451"/>
    <s v="7"/>
    <s v="scale_mpi_thin_job_14032.out "/>
    <s v="scale_mpi_thin_thin007_2023-06-26_10-36-38.csv "/>
    <s v="e1 10000 100 100000 1 63"/>
    <n v="61.130554500000002"/>
    <n v="6.9583401630308659"/>
    <n v="47.213874173938272"/>
    <n v="75.047234826061739"/>
    <x v="0"/>
  </r>
  <r>
    <x v="0"/>
    <x v="0"/>
    <n v="100"/>
    <x v="0"/>
    <x v="24"/>
    <n v="1"/>
    <n v="38.231695999999999"/>
    <n v="31.617853"/>
    <n v="7.2170139999999998"/>
    <n v="0.122322"/>
    <s v="7"/>
    <s v="scale_mpi_thin_job_14032.out "/>
    <s v="scale_mpi_thin_thin007_2023-06-26_10-36-38.csv "/>
    <s v="e1 10000 100 100000 1 60"/>
    <n v="63.720000124999999"/>
    <n v="7.0823693233677538"/>
    <n v="49.555261478264491"/>
    <n v="77.884738771735499"/>
    <x v="0"/>
  </r>
  <r>
    <x v="0"/>
    <x v="0"/>
    <n v="100"/>
    <x v="0"/>
    <x v="27"/>
    <n v="1"/>
    <n v="27.194624000000001"/>
    <n v="20.027282"/>
    <n v="31.583662"/>
    <n v="0.563994"/>
    <s v="7"/>
    <s v="scale_mpi_thin_job_14032.out "/>
    <s v="scale_mpi_thin_thin007_2023-06-26_10-36-38.csv "/>
    <s v="e1 10000 100 100000 1 57"/>
    <n v="71.618437749999998"/>
    <n v="2.127596075113261"/>
    <n v="67.363245599773478"/>
    <n v="75.873629900226518"/>
    <x v="0"/>
  </r>
  <r>
    <x v="0"/>
    <x v="0"/>
    <n v="100"/>
    <x v="0"/>
    <x v="30"/>
    <n v="1"/>
    <n v="12.650264"/>
    <n v="5.1666350000000003"/>
    <n v="8.1229800000000001"/>
    <n v="0.15326400000000001"/>
    <s v="7"/>
    <s v="scale_mpi_thin_job_14032.out "/>
    <s v="scale_mpi_thin_thin007_2023-06-26_10-36-38.csv "/>
    <s v="e1 10000 100 100000 1 54"/>
    <n v="68.487962874999994"/>
    <n v="8.4105057132328955"/>
    <n v="51.666951448534206"/>
    <n v="85.308974301465781"/>
    <x v="0"/>
  </r>
  <r>
    <x v="0"/>
    <x v="0"/>
    <n v="100"/>
    <x v="0"/>
    <x v="33"/>
    <n v="1"/>
    <n v="19.247221"/>
    <n v="11.455852"/>
    <n v="7.5680829999999997"/>
    <n v="0.151362"/>
    <s v="7"/>
    <s v="scale_mpi_thin_job_14032.out "/>
    <s v="scale_mpi_thin_thin007_2023-06-26_10-36-38.csv "/>
    <s v="e1 10000 100 100000 1 51"/>
    <n v="71.420936749999996"/>
    <n v="6.7906007209647807"/>
    <n v="57.839735308070431"/>
    <n v="85.002138191929561"/>
    <x v="0"/>
  </r>
  <r>
    <x v="0"/>
    <x v="0"/>
    <n v="100"/>
    <x v="0"/>
    <x v="36"/>
    <n v="1"/>
    <n v="15.800091999999999"/>
    <n v="7.5855730000000001"/>
    <n v="19.915379000000001"/>
    <n v="0.42373100000000002"/>
    <s v="7"/>
    <s v="scale_mpi_thin_job_14032.out "/>
    <s v="scale_mpi_thin_thin007_2023-06-26_10-36-38.csv "/>
    <s v="e1 10000 100 100000 1 48"/>
    <n v="76.196652285714279"/>
    <n v="1.7251254991956284"/>
    <n v="72.746401287323025"/>
    <n v="79.646903284105534"/>
    <x v="0"/>
  </r>
  <r>
    <x v="0"/>
    <x v="0"/>
    <n v="100"/>
    <x v="0"/>
    <x v="39"/>
    <n v="1"/>
    <n v="12.735177999999999"/>
    <n v="4.0237439999999998"/>
    <n v="5.8360300000000001"/>
    <n v="0.132637"/>
    <s v="7"/>
    <s v="scale_mpi_thin_job_14032.out "/>
    <s v="scale_mpi_thin_thin007_2023-06-26_10-36-38.csv "/>
    <s v="e1 10000 100 100000 1 45"/>
    <n v="77.593593428571424"/>
    <n v="3.7363343593543732"/>
    <n v="70.120924709862678"/>
    <n v="85.06626214728017"/>
    <x v="0"/>
  </r>
  <r>
    <x v="0"/>
    <x v="0"/>
    <n v="100"/>
    <x v="0"/>
    <x v="42"/>
    <n v="1"/>
    <n v="13.029322000000001"/>
    <n v="3.8985189999999998"/>
    <n v="5.5989570000000004"/>
    <n v="0.13655999999999999"/>
    <s v="7"/>
    <s v="scale_mpi_thin_job_14032.out "/>
    <s v="scale_mpi_thin_thin007_2023-06-26_10-36-38.csv "/>
    <s v="e1 10000 100 100000 1 42"/>
    <n v="76.182989714285711"/>
    <n v="7.7750732433957479"/>
    <n v="60.632843227494213"/>
    <n v="91.733136201077201"/>
    <x v="0"/>
  </r>
  <r>
    <x v="0"/>
    <x v="0"/>
    <n v="100"/>
    <x v="0"/>
    <x v="45"/>
    <n v="1"/>
    <n v="20.82029"/>
    <n v="10.966461000000001"/>
    <n v="6.2581829999999998"/>
    <n v="0.164689"/>
    <s v="7"/>
    <s v="scale_mpi_thin_job_14032.out "/>
    <s v="scale_mpi_thin_thin007_2023-06-26_10-36-38.csv "/>
    <s v="e1 10000 100 100000 1 39"/>
    <n v="78.4539267142857"/>
    <n v="6.2118415520912151"/>
    <n v="66.03024361010327"/>
    <n v="90.87760981846813"/>
    <x v="0"/>
  </r>
  <r>
    <x v="0"/>
    <x v="0"/>
    <n v="100"/>
    <x v="0"/>
    <x v="48"/>
    <n v="1"/>
    <n v="14.939964"/>
    <n v="4.5139480000000001"/>
    <n v="4.8335889999999999"/>
    <n v="0.138103"/>
    <s v="7"/>
    <s v="scale_mpi_thin_job_14032.out "/>
    <s v="scale_mpi_thin_thin007_2023-06-26_10-36-38.csv "/>
    <s v="e1 10000 100 100000 1 36"/>
    <n v="83.086585000000014"/>
    <n v="4.5385419223571617"/>
    <n v="74.00950115528569"/>
    <n v="92.163668844714337"/>
    <x v="0"/>
  </r>
  <r>
    <x v="0"/>
    <x v="0"/>
    <n v="100"/>
    <x v="0"/>
    <x v="51"/>
    <n v="1"/>
    <n v="14.013349"/>
    <n v="2.8686600000000002"/>
    <n v="8.2136250000000004"/>
    <n v="0.25667600000000002"/>
    <s v="7"/>
    <s v="scale_mpi_thin_job_14032.out "/>
    <s v="scale_mpi_thin_thin007_2023-06-26_10-36-38.csv "/>
    <s v="e1 10000 100 100000 1 33"/>
    <n v="79.299919166666669"/>
    <n v="7.4336550828582082"/>
    <n v="64.432609000950251"/>
    <n v="94.167229332383087"/>
    <x v="0"/>
  </r>
  <r>
    <x v="0"/>
    <x v="0"/>
    <n v="100"/>
    <x v="0"/>
    <x v="54"/>
    <n v="1"/>
    <n v="14.059625"/>
    <n v="1.8063070000000001"/>
    <n v="4.2195710000000002"/>
    <n v="0.14550199999999999"/>
    <s v="7"/>
    <s v="scale_mpi_thin_job_14032.out "/>
    <s v="scale_mpi_thin_thin007_2023-06-26_10-36-38.csv "/>
    <s v="e1 10000 100 100000 1 30"/>
    <n v="82.589635000000015"/>
    <n v="2.0713395338341378"/>
    <n v="78.446955932331747"/>
    <n v="86.732314067668284"/>
    <x v="0"/>
  </r>
  <r>
    <x v="0"/>
    <x v="0"/>
    <n v="100"/>
    <x v="0"/>
    <x v="57"/>
    <n v="1"/>
    <n v="14.872324000000001"/>
    <n v="1.3718969999999999"/>
    <n v="5.1941550000000003"/>
    <n v="0.19977500000000001"/>
    <s v="7"/>
    <s v="scale_mpi_thin_job_14032.out "/>
    <s v="scale_mpi_thin_thin007_2023-06-26_10-36-38.csv "/>
    <s v="e1 10000 100 100000 1 27"/>
    <n v="84.33911771428572"/>
    <n v="0.84644929129773927"/>
    <n v="82.646219131690245"/>
    <n v="86.032016296881196"/>
    <x v="0"/>
  </r>
  <r>
    <x v="0"/>
    <x v="0"/>
    <n v="100"/>
    <x v="0"/>
    <x v="60"/>
    <n v="1"/>
    <n v="15.152682"/>
    <n v="0.309195"/>
    <n v="4.0514859999999997"/>
    <n v="0.176152"/>
    <s v="7"/>
    <s v="scale_mpi_thin_job_14032.out "/>
    <s v="scale_mpi_thin_thin007_2023-06-26_10-36-38.csv "/>
    <s v="e1 10000 100 100000 1 24"/>
    <n v="89.644154714285705"/>
    <n v="9.5325372799477823E-2"/>
    <n v="89.453503968686746"/>
    <n v="89.834805459884663"/>
    <x v="0"/>
  </r>
  <r>
    <x v="0"/>
    <x v="0"/>
    <n v="100"/>
    <x v="0"/>
    <x v="63"/>
    <n v="1"/>
    <n v="17.138249999999999"/>
    <n v="0.365039"/>
    <n v="0.87856000000000001"/>
    <n v="4.3928000000000002E-2"/>
    <s v="7"/>
    <s v="scale_mpi_thin_job_14032.out "/>
    <s v="scale_mpi_thin_thin007_2023-06-26_10-36-38.csv "/>
    <s v="e1 10000 100 100000 1 21"/>
    <n v="101.56893128571427"/>
    <n v="6.3490670240610642E-2"/>
    <n v="101.44194994523305"/>
    <n v="101.69591262619549"/>
    <x v="0"/>
  </r>
  <r>
    <x v="0"/>
    <x v="0"/>
    <n v="100"/>
    <x v="0"/>
    <x v="66"/>
    <n v="1"/>
    <n v="19.595745000000001"/>
    <n v="0.17377000000000001"/>
    <n v="0.84453999999999996"/>
    <n v="4.9679000000000001E-2"/>
    <s v="7"/>
    <s v="scale_mpi_thin_job_14032.out "/>
    <s v="scale_mpi_thin_thin007_2023-06-26_10-36-38.csv "/>
    <s v="e1 10000 100 100000 1 18"/>
    <n v="117.96217457142858"/>
    <n v="0.13303812177011046"/>
    <n v="117.69609832788835"/>
    <n v="118.2282508149688"/>
    <x v="0"/>
  </r>
  <r>
    <x v="0"/>
    <x v="0"/>
    <n v="100"/>
    <x v="0"/>
    <x v="69"/>
    <n v="1"/>
    <n v="23.122226000000001"/>
    <n v="0.16002"/>
    <n v="0.52244900000000005"/>
    <n v="3.7317999999999997E-2"/>
    <s v="7"/>
    <s v="scale_mpi_thin_job_14032.out "/>
    <s v="scale_mpi_thin_thin007_2023-06-26_10-36-38.csv "/>
    <s v="e1 10000 100 100000 1 15"/>
    <n v="140.74933714285714"/>
    <n v="9.7697978324972082E-2"/>
    <n v="140.5539411862072"/>
    <n v="140.94473309950709"/>
    <x v="0"/>
  </r>
  <r>
    <x v="0"/>
    <x v="0"/>
    <n v="100"/>
    <x v="0"/>
    <x v="12"/>
    <n v="1"/>
    <n v="25.884343000000001"/>
    <n v="20.046583999999999"/>
    <n v="22.767600000000002"/>
    <n v="0.32067000000000001"/>
    <s v="7"/>
    <s v="scale_mpi_thin_job_14032.out "/>
    <s v="scale_mpi_thin_thin007_2023-06-26_10-36-38.csv "/>
    <s v="e1 10000 100 100000 1 72"/>
    <e v="#N/A"/>
    <e v="#N/A"/>
    <e v="#N/A"/>
    <e v="#N/A"/>
    <x v="1"/>
  </r>
  <r>
    <x v="0"/>
    <x v="0"/>
    <n v="100"/>
    <x v="0"/>
    <x v="15"/>
    <n v="1"/>
    <n v="26.891352999999999"/>
    <n v="20.920234000000001"/>
    <n v="7.0523730000000002"/>
    <n v="0.103711"/>
    <s v="7"/>
    <s v="scale_mpi_thin_job_14032.out "/>
    <s v="scale_mpi_thin_thin007_2023-06-26_10-36-38.csv "/>
    <s v="e1 10000 100 100000 1 69"/>
    <e v="#N/A"/>
    <e v="#N/A"/>
    <e v="#N/A"/>
    <e v="#N/A"/>
    <x v="1"/>
  </r>
  <r>
    <x v="0"/>
    <x v="0"/>
    <n v="100"/>
    <x v="0"/>
    <x v="18"/>
    <n v="1"/>
    <n v="29.679756000000001"/>
    <n v="23.463280999999998"/>
    <n v="96.171014999999997"/>
    <n v="1.479554"/>
    <s v="7"/>
    <s v="scale_mpi_thin_job_14032.out "/>
    <s v="scale_mpi_thin_thin007_2023-06-26_10-36-38.csv "/>
    <s v="e1 10000 100 100000 1 66"/>
    <e v="#N/A"/>
    <e v="#N/A"/>
    <e v="#N/A"/>
    <e v="#N/A"/>
    <x v="1"/>
  </r>
  <r>
    <x v="0"/>
    <x v="0"/>
    <n v="100"/>
    <x v="0"/>
    <x v="21"/>
    <n v="1"/>
    <n v="13.708434"/>
    <n v="7.316948"/>
    <n v="146.88987700000001"/>
    <n v="2.369192"/>
    <s v="7"/>
    <s v="scale_mpi_thin_job_14032.out "/>
    <s v="scale_mpi_thin_thin007_2023-06-26_10-36-38.csv "/>
    <s v="e1 10000 100 100000 1 63"/>
    <n v="61.130554500000002"/>
    <n v="6.9583401630308659"/>
    <n v="47.213874173938272"/>
    <n v="75.047234826061739"/>
    <x v="0"/>
  </r>
  <r>
    <x v="0"/>
    <x v="0"/>
    <n v="100"/>
    <x v="0"/>
    <x v="24"/>
    <n v="1"/>
    <n v="20.312511000000001"/>
    <n v="13.649547"/>
    <n v="6.5747400000000003"/>
    <n v="0.11143599999999999"/>
    <s v="7"/>
    <s v="scale_mpi_thin_job_14032.out "/>
    <s v="scale_mpi_thin_thin007_2023-06-26_10-36-38.csv "/>
    <s v="e1 10000 100 100000 1 60"/>
    <n v="63.720000124999999"/>
    <n v="7.0823693233677538"/>
    <n v="49.555261478264491"/>
    <n v="77.884738771735499"/>
    <x v="0"/>
  </r>
  <r>
    <x v="0"/>
    <x v="0"/>
    <n v="100"/>
    <x v="0"/>
    <x v="27"/>
    <n v="1"/>
    <n v="22.899898"/>
    <n v="15.770095"/>
    <n v="21.459047000000002"/>
    <n v="0.38319700000000001"/>
    <s v="7"/>
    <s v="scale_mpi_thin_job_14032.out "/>
    <s v="scale_mpi_thin_thin007_2023-06-26_10-36-38.csv "/>
    <s v="e1 10000 100 100000 1 57"/>
    <n v="71.618437749999998"/>
    <n v="2.127596075113261"/>
    <n v="67.363245599773478"/>
    <n v="75.873629900226518"/>
    <x v="0"/>
  </r>
  <r>
    <x v="0"/>
    <x v="0"/>
    <n v="100"/>
    <x v="0"/>
    <x v="30"/>
    <n v="1"/>
    <n v="18.970946000000001"/>
    <n v="11.536364000000001"/>
    <n v="7.5076669999999996"/>
    <n v="0.141654"/>
    <s v="7"/>
    <s v="scale_mpi_thin_job_14032.out "/>
    <s v="scale_mpi_thin_thin007_2023-06-26_10-36-38.csv "/>
    <s v="e1 10000 100 100000 1 54"/>
    <n v="68.487962874999994"/>
    <n v="8.4105057132328955"/>
    <n v="51.666951448534206"/>
    <n v="85.308974301465781"/>
    <x v="0"/>
  </r>
  <r>
    <x v="0"/>
    <x v="0"/>
    <n v="100"/>
    <x v="0"/>
    <x v="33"/>
    <n v="1"/>
    <n v="22.486397"/>
    <n v="14.651989"/>
    <n v="8.9822380000000006"/>
    <n v="0.179645"/>
    <s v="7"/>
    <s v="scale_mpi_thin_job_14032.out "/>
    <s v="scale_mpi_thin_thin007_2023-06-26_10-36-38.csv "/>
    <s v="e1 10000 100 100000 1 51"/>
    <n v="71.420936749999996"/>
    <n v="6.7906007209647807"/>
    <n v="57.839735308070431"/>
    <n v="85.002138191929561"/>
    <x v="0"/>
  </r>
  <r>
    <x v="0"/>
    <x v="0"/>
    <n v="100"/>
    <x v="0"/>
    <x v="36"/>
    <n v="1"/>
    <n v="27.916226000000002"/>
    <n v="19.727881"/>
    <n v="8.3309069999999998"/>
    <n v="0.17725299999999999"/>
    <s v="7"/>
    <s v="scale_mpi_thin_job_14032.out "/>
    <s v="scale_mpi_thin_thin007_2023-06-26_10-36-38.csv "/>
    <s v="e1 10000 100 100000 1 48"/>
    <n v="76.196652285714279"/>
    <n v="1.7251254991956284"/>
    <n v="72.746401287323025"/>
    <n v="79.646903284105534"/>
    <x v="0"/>
  </r>
  <r>
    <x v="0"/>
    <x v="0"/>
    <n v="100"/>
    <x v="0"/>
    <x v="39"/>
    <n v="1"/>
    <n v="19.727169"/>
    <n v="11.102710999999999"/>
    <n v="4.257339"/>
    <n v="9.6757999999999997E-2"/>
    <s v="7"/>
    <s v="scale_mpi_thin_job_14032.out "/>
    <s v="scale_mpi_thin_thin007_2023-06-26_10-36-38.csv "/>
    <s v="e1 10000 100 100000 1 45"/>
    <n v="77.593593428571424"/>
    <n v="3.7363343593543732"/>
    <n v="70.120924709862678"/>
    <n v="85.06626214728017"/>
    <x v="0"/>
  </r>
  <r>
    <x v="0"/>
    <x v="0"/>
    <n v="100"/>
    <x v="0"/>
    <x v="42"/>
    <n v="1"/>
    <n v="21.362224000000001"/>
    <n v="12.170434999999999"/>
    <n v="4.5361830000000003"/>
    <n v="0.110639"/>
    <s v="7"/>
    <s v="scale_mpi_thin_job_14032.out "/>
    <s v="scale_mpi_thin_thin007_2023-06-26_10-36-38.csv "/>
    <s v="e1 10000 100 100000 1 42"/>
    <n v="76.182989714285711"/>
    <n v="7.7750732433957479"/>
    <n v="60.632843227494213"/>
    <n v="91.733136201077201"/>
    <x v="0"/>
  </r>
  <r>
    <x v="0"/>
    <x v="0"/>
    <n v="100"/>
    <x v="0"/>
    <x v="45"/>
    <n v="1"/>
    <n v="15.163347"/>
    <n v="5.3503790000000002"/>
    <n v="4.3399539999999996"/>
    <n v="0.114209"/>
    <s v="7"/>
    <s v="scale_mpi_thin_job_14032.out "/>
    <s v="scale_mpi_thin_thin007_2023-06-26_10-36-38.csv "/>
    <s v="e1 10000 100 100000 1 39"/>
    <n v="78.4539267142857"/>
    <n v="6.2118415520912151"/>
    <n v="66.03024361010327"/>
    <n v="90.87760981846813"/>
    <x v="0"/>
  </r>
  <r>
    <x v="0"/>
    <x v="0"/>
    <n v="100"/>
    <x v="0"/>
    <x v="48"/>
    <n v="1"/>
    <n v="15.103336000000001"/>
    <n v="4.6013419999999998"/>
    <n v="3.1755369999999998"/>
    <n v="9.0730000000000005E-2"/>
    <s v="7"/>
    <s v="scale_mpi_thin_job_14032.out "/>
    <s v="scale_mpi_thin_thin007_2023-06-26_10-36-38.csv "/>
    <s v="e1 10000 100 100000 1 36"/>
    <n v="83.086585000000014"/>
    <n v="4.5385419223571617"/>
    <n v="74.00950115528569"/>
    <n v="92.163668844714337"/>
    <x v="0"/>
  </r>
  <r>
    <x v="0"/>
    <x v="0"/>
    <n v="100"/>
    <x v="0"/>
    <x v="51"/>
    <n v="1"/>
    <n v="13.635006000000001"/>
    <n v="2.5017879999999999"/>
    <n v="4.008394"/>
    <n v="0.12526200000000001"/>
    <s v="7"/>
    <s v="scale_mpi_thin_job_14032.out "/>
    <s v="scale_mpi_thin_thin007_2023-06-26_10-36-38.csv "/>
    <s v="e1 10000 100 100000 1 33"/>
    <n v="79.299919166666669"/>
    <n v="7.4336550828582082"/>
    <n v="64.432609000950251"/>
    <n v="94.167229332383087"/>
    <x v="0"/>
  </r>
  <r>
    <x v="0"/>
    <x v="0"/>
    <n v="100"/>
    <x v="0"/>
    <x v="54"/>
    <n v="1"/>
    <n v="14.267414"/>
    <n v="1.840293"/>
    <n v="5.9088370000000001"/>
    <n v="0.20375299999999999"/>
    <s v="7"/>
    <s v="scale_mpi_thin_job_14032.out "/>
    <s v="scale_mpi_thin_thin007_2023-06-26_10-36-38.csv "/>
    <s v="e1 10000 100 100000 1 30"/>
    <n v="82.589635000000015"/>
    <n v="2.0713395338341378"/>
    <n v="78.446955932331747"/>
    <n v="86.732314067668284"/>
    <x v="0"/>
  </r>
  <r>
    <x v="0"/>
    <x v="0"/>
    <n v="100"/>
    <x v="0"/>
    <x v="57"/>
    <n v="1"/>
    <n v="14.599667"/>
    <n v="1.2579670000000001"/>
    <n v="2.724329"/>
    <n v="0.104782"/>
    <s v="7"/>
    <s v="scale_mpi_thin_job_14032.out "/>
    <s v="scale_mpi_thin_thin007_2023-06-26_10-36-38.csv "/>
    <s v="e1 10000 100 100000 1 27"/>
    <n v="84.33911771428572"/>
    <n v="0.84644929129773927"/>
    <n v="82.646219131690245"/>
    <n v="86.032016296881196"/>
    <x v="0"/>
  </r>
  <r>
    <x v="0"/>
    <x v="0"/>
    <n v="100"/>
    <x v="0"/>
    <x v="60"/>
    <n v="1"/>
    <n v="15.198572"/>
    <n v="0.18024699999999999"/>
    <n v="1.1013900000000001"/>
    <n v="4.7886999999999999E-2"/>
    <s v="7"/>
    <s v="scale_mpi_thin_job_14032.out "/>
    <s v="scale_mpi_thin_thin007_2023-06-26_10-36-38.csv "/>
    <s v="e1 10000 100 100000 1 24"/>
    <n v="89.644154714285705"/>
    <n v="9.5325372799477823E-2"/>
    <n v="89.453503968686746"/>
    <n v="89.834805459884663"/>
    <x v="0"/>
  </r>
  <r>
    <x v="0"/>
    <x v="0"/>
    <n v="100"/>
    <x v="0"/>
    <x v="63"/>
    <n v="1"/>
    <n v="16.962021"/>
    <n v="0.177009"/>
    <n v="0.97540000000000004"/>
    <n v="4.8770000000000001E-2"/>
    <s v="7"/>
    <s v="scale_mpi_thin_job_14032.out "/>
    <s v="scale_mpi_thin_thin007_2023-06-26_10-36-38.csv "/>
    <s v="e1 10000 100 100000 1 21"/>
    <n v="101.56893128571427"/>
    <n v="6.3490670240610642E-2"/>
    <n v="101.44194994523305"/>
    <n v="101.69591262619549"/>
    <x v="0"/>
  </r>
  <r>
    <x v="0"/>
    <x v="0"/>
    <n v="100"/>
    <x v="0"/>
    <x v="66"/>
    <n v="1"/>
    <n v="19.635193000000001"/>
    <n v="0.157281"/>
    <n v="0.58796499999999996"/>
    <n v="3.4585999999999999E-2"/>
    <s v="7"/>
    <s v="scale_mpi_thin_job_14032.out "/>
    <s v="scale_mpi_thin_thin007_2023-06-26_10-36-38.csv "/>
    <s v="e1 10000 100 100000 1 18"/>
    <n v="117.96217457142858"/>
    <n v="0.13303812177011046"/>
    <n v="117.69609832788835"/>
    <n v="118.2282508149688"/>
    <x v="0"/>
  </r>
  <r>
    <x v="0"/>
    <x v="0"/>
    <n v="100"/>
    <x v="0"/>
    <x v="69"/>
    <n v="1"/>
    <n v="23.092905999999999"/>
    <n v="0.15831700000000001"/>
    <n v="0.526335"/>
    <n v="3.7595000000000003E-2"/>
    <s v="7"/>
    <s v="scale_mpi_thin_job_14032.out "/>
    <s v="scale_mpi_thin_thin007_2023-06-26_10-36-38.csv "/>
    <s v="e1 10000 100 100000 1 15"/>
    <n v="140.74933714285714"/>
    <n v="9.7697978324972082E-2"/>
    <n v="140.5539411862072"/>
    <n v="140.94473309950709"/>
    <x v="0"/>
  </r>
  <r>
    <x v="0"/>
    <x v="0"/>
    <n v="100"/>
    <x v="0"/>
    <x v="12"/>
    <n v="1"/>
    <n v="38.934286"/>
    <n v="31.627662999999998"/>
    <n v="34.308655000000002"/>
    <n v="0.48321999999999998"/>
    <s v="7"/>
    <s v="scale_mpi_thin_job_14032.out "/>
    <s v="scale_mpi_thin_thin007_2023-06-26_10-36-38.csv "/>
    <s v="e1 10000 100 100000 1 72"/>
    <e v="#N/A"/>
    <e v="#N/A"/>
    <e v="#N/A"/>
    <e v="#N/A"/>
    <x v="1"/>
  </r>
  <r>
    <x v="0"/>
    <x v="0"/>
    <n v="100"/>
    <x v="0"/>
    <x v="15"/>
    <n v="1"/>
    <n v="32.314714000000002"/>
    <n v="26.332806000000001"/>
    <n v="22.956143000000001"/>
    <n v="0.33759"/>
    <s v="7"/>
    <s v="scale_mpi_thin_job_14032.out "/>
    <s v="scale_mpi_thin_thin007_2023-06-26_10-36-38.csv "/>
    <s v="e1 10000 100 100000 1 69"/>
    <e v="#N/A"/>
    <e v="#N/A"/>
    <e v="#N/A"/>
    <e v="#N/A"/>
    <x v="1"/>
  </r>
  <r>
    <x v="0"/>
    <x v="0"/>
    <n v="100"/>
    <x v="0"/>
    <x v="18"/>
    <n v="1"/>
    <n v="22.240995000000002"/>
    <n v="15.841839999999999"/>
    <n v="19.989905"/>
    <n v="0.307537"/>
    <s v="7"/>
    <s v="scale_mpi_thin_job_14032.out "/>
    <s v="scale_mpi_thin_thin007_2023-06-26_10-36-38.csv "/>
    <s v="e1 10000 100 100000 1 66"/>
    <e v="#N/A"/>
    <e v="#N/A"/>
    <e v="#N/A"/>
    <e v="#N/A"/>
    <x v="1"/>
  </r>
  <r>
    <x v="0"/>
    <x v="0"/>
    <n v="100"/>
    <x v="0"/>
    <x v="21"/>
    <n v="1"/>
    <n v="25.884934999999999"/>
    <n v="19.518882000000001"/>
    <n v="8.0045169999999999"/>
    <n v="0.129105"/>
    <s v="7"/>
    <s v="scale_mpi_thin_job_14032.out "/>
    <s v="scale_mpi_thin_thin007_2023-06-26_10-36-38.csv "/>
    <s v="e1 10000 100 100000 1 63"/>
    <n v="61.130554500000002"/>
    <n v="6.9583401630308659"/>
    <n v="47.213874173938272"/>
    <n v="75.047234826061739"/>
    <x v="0"/>
  </r>
  <r>
    <x v="0"/>
    <x v="0"/>
    <n v="100"/>
    <x v="0"/>
    <x v="24"/>
    <n v="1"/>
    <n v="24.674132"/>
    <n v="18.054749000000001"/>
    <n v="8.4190570000000005"/>
    <n v="0.14269599999999999"/>
    <s v="7"/>
    <s v="scale_mpi_thin_job_14032.out "/>
    <s v="scale_mpi_thin_thin007_2023-06-26_10-36-38.csv "/>
    <s v="e1 10000 100 100000 1 60"/>
    <n v="63.720000124999999"/>
    <n v="7.0823693233677538"/>
    <n v="49.555261478264491"/>
    <n v="77.884738771735499"/>
    <x v="0"/>
  </r>
  <r>
    <x v="0"/>
    <x v="0"/>
    <n v="100"/>
    <x v="0"/>
    <x v="27"/>
    <n v="1"/>
    <n v="23.162420000000001"/>
    <n v="15.964976999999999"/>
    <n v="19.144812999999999"/>
    <n v="0.34187200000000001"/>
    <s v="7"/>
    <s v="scale_mpi_thin_job_14032.out "/>
    <s v="scale_mpi_thin_thin007_2023-06-26_10-36-38.csv "/>
    <s v="e1 10000 100 100000 1 57"/>
    <n v="71.618437749999998"/>
    <n v="2.127596075113261"/>
    <n v="67.363245599773478"/>
    <n v="75.873629900226518"/>
    <x v="0"/>
  </r>
  <r>
    <x v="0"/>
    <x v="0"/>
    <n v="100"/>
    <x v="0"/>
    <x v="30"/>
    <n v="1"/>
    <n v="22.978099"/>
    <n v="15.497488000000001"/>
    <n v="8.5579190000000001"/>
    <n v="0.16147"/>
    <s v="7"/>
    <s v="scale_mpi_thin_job_14032.out "/>
    <s v="scale_mpi_thin_thin007_2023-06-26_10-36-38.csv "/>
    <s v="e1 10000 100 100000 1 54"/>
    <n v="68.487962874999994"/>
    <n v="8.4105057132328955"/>
    <n v="51.666951448534206"/>
    <n v="85.308974301465781"/>
    <x v="0"/>
  </r>
  <r>
    <x v="0"/>
    <x v="0"/>
    <n v="100"/>
    <x v="0"/>
    <x v="33"/>
    <n v="1"/>
    <n v="31.626128000000001"/>
    <n v="23.512184000000001"/>
    <n v="17.522309"/>
    <n v="0.35044599999999998"/>
    <s v="7"/>
    <s v="scale_mpi_thin_job_14032.out "/>
    <s v="scale_mpi_thin_thin007_2023-06-26_10-36-38.csv "/>
    <s v="e1 10000 100 100000 1 51"/>
    <n v="71.420936749999996"/>
    <n v="6.7906007209647807"/>
    <n v="57.839735308070431"/>
    <n v="85.002138191929561"/>
    <x v="0"/>
  </r>
  <r>
    <x v="0"/>
    <x v="0"/>
    <n v="100"/>
    <x v="0"/>
    <x v="36"/>
    <n v="1"/>
    <n v="12.225463"/>
    <n v="4.0876450000000002"/>
    <n v="18.496030000000001"/>
    <n v="0.39353300000000002"/>
    <s v="7"/>
    <s v="scale_mpi_thin_job_14032.out "/>
    <s v="scale_mpi_thin_thin007_2023-06-26_10-36-38.csv "/>
    <s v="e1 10000 100 100000 1 48"/>
    <n v="76.196652285714279"/>
    <n v="1.7251254991956284"/>
    <n v="72.746401287323025"/>
    <n v="79.646903284105534"/>
    <x v="0"/>
  </r>
  <r>
    <x v="0"/>
    <x v="0"/>
    <n v="100"/>
    <x v="0"/>
    <x v="39"/>
    <n v="1"/>
    <n v="19.060590000000001"/>
    <n v="10.422470000000001"/>
    <n v="7.6429580000000001"/>
    <n v="0.173704"/>
    <s v="7"/>
    <s v="scale_mpi_thin_job_14032.out "/>
    <s v="scale_mpi_thin_thin007_2023-06-26_10-36-38.csv "/>
    <s v="e1 10000 100 100000 1 45"/>
    <n v="77.593593428571424"/>
    <n v="3.7363343593543732"/>
    <n v="70.120924709862678"/>
    <n v="85.06626214728017"/>
    <x v="0"/>
  </r>
  <r>
    <x v="0"/>
    <x v="0"/>
    <n v="100"/>
    <x v="0"/>
    <x v="42"/>
    <n v="1"/>
    <n v="18.255357"/>
    <n v="9.0720159999999996"/>
    <n v="13.193111"/>
    <n v="0.32178299999999999"/>
    <s v="7"/>
    <s v="scale_mpi_thin_job_14032.out "/>
    <s v="scale_mpi_thin_thin007_2023-06-26_10-36-38.csv "/>
    <s v="e1 10000 100 100000 1 42"/>
    <n v="76.182989714285711"/>
    <n v="7.7750732433957479"/>
    <n v="60.632843227494213"/>
    <n v="91.733136201077201"/>
    <x v="0"/>
  </r>
  <r>
    <x v="0"/>
    <x v="0"/>
    <n v="100"/>
    <x v="0"/>
    <x v="45"/>
    <n v="1"/>
    <n v="14.575118"/>
    <n v="4.7156140000000004"/>
    <n v="5.1591120000000004"/>
    <n v="0.135766"/>
    <s v="7"/>
    <s v="scale_mpi_thin_job_14032.out "/>
    <s v="scale_mpi_thin_thin007_2023-06-26_10-36-38.csv "/>
    <s v="e1 10000 100 100000 1 39"/>
    <n v="78.4539267142857"/>
    <n v="6.2118415520912151"/>
    <n v="66.03024361010327"/>
    <n v="90.87760981846813"/>
    <x v="0"/>
  </r>
  <r>
    <x v="0"/>
    <x v="0"/>
    <n v="100"/>
    <x v="0"/>
    <x v="48"/>
    <n v="1"/>
    <n v="21.576083000000001"/>
    <n v="4.9961669999999998"/>
    <n v="8.46509"/>
    <n v="0.24185999999999999"/>
    <s v="7"/>
    <s v="scale_mpi_thin_job_14032.out "/>
    <s v="scale_mpi_thin_thin007_2023-06-26_10-36-38.csv "/>
    <s v="e1 10000 100 100000 1 36"/>
    <n v="83.086585000000014"/>
    <n v="4.5385419223571617"/>
    <n v="74.00950115528569"/>
    <n v="92.163668844714337"/>
    <x v="0"/>
  </r>
  <r>
    <x v="0"/>
    <x v="0"/>
    <n v="100"/>
    <x v="0"/>
    <x v="51"/>
    <n v="1"/>
    <n v="14.417666000000001"/>
    <n v="3.2468699999999999"/>
    <n v="3.699792"/>
    <n v="0.115619"/>
    <s v="7"/>
    <s v="scale_mpi_thin_job_14032.out "/>
    <s v="scale_mpi_thin_thin007_2023-06-26_10-36-38.csv "/>
    <s v="e1 10000 100 100000 1 33"/>
    <n v="79.299919166666669"/>
    <n v="7.4336550828582082"/>
    <n v="64.432609000950251"/>
    <n v="94.167229332383087"/>
    <x v="0"/>
  </r>
  <r>
    <x v="0"/>
    <x v="0"/>
    <n v="100"/>
    <x v="0"/>
    <x v="54"/>
    <n v="1"/>
    <n v="17.619937"/>
    <n v="5.1916250000000002"/>
    <n v="2.9526889999999999"/>
    <n v="0.101817"/>
    <s v="7"/>
    <s v="scale_mpi_thin_job_14032.out "/>
    <s v="scale_mpi_thin_thin007_2023-06-26_10-36-38.csv "/>
    <s v="e1 10000 100 100000 1 30"/>
    <n v="82.589635000000015"/>
    <n v="2.0713395338341378"/>
    <n v="78.446955932331747"/>
    <n v="86.732314067668284"/>
    <x v="0"/>
  </r>
  <r>
    <x v="0"/>
    <x v="0"/>
    <n v="100"/>
    <x v="0"/>
    <x v="57"/>
    <n v="1"/>
    <n v="15.137497"/>
    <n v="1.7477009999999999"/>
    <n v="2.2165170000000001"/>
    <n v="8.5250999999999993E-2"/>
    <s v="7"/>
    <s v="scale_mpi_thin_job_14032.out "/>
    <s v="scale_mpi_thin_thin007_2023-06-26_10-36-38.csv "/>
    <s v="e1 10000 100 100000 1 27"/>
    <n v="84.33911771428572"/>
    <n v="0.84644929129773927"/>
    <n v="82.646219131690245"/>
    <n v="86.032016296881196"/>
    <x v="0"/>
  </r>
  <r>
    <x v="0"/>
    <x v="0"/>
    <n v="100"/>
    <x v="0"/>
    <x v="60"/>
    <n v="1"/>
    <n v="20.496507000000001"/>
    <n v="5.6130789999999999"/>
    <n v="119.223113"/>
    <n v="5.1836140000000004"/>
    <s v="7"/>
    <s v="scale_mpi_thin_job_14032.out "/>
    <s v="scale_mpi_thin_thin007_2023-06-26_10-36-38.csv "/>
    <s v="e1 10000 100 100000 1 24"/>
    <n v="89.644154714285705"/>
    <n v="9.5325372799477823E-2"/>
    <n v="89.453503968686746"/>
    <n v="89.834805459884663"/>
    <x v="0"/>
  </r>
  <r>
    <x v="0"/>
    <x v="0"/>
    <n v="100"/>
    <x v="0"/>
    <x v="63"/>
    <n v="1"/>
    <n v="17.077082000000001"/>
    <n v="0.17502100000000001"/>
    <n v="0.89864500000000003"/>
    <n v="4.4932E-2"/>
    <s v="7"/>
    <s v="scale_mpi_thin_job_14032.out "/>
    <s v="scale_mpi_thin_thin007_2023-06-26_10-36-38.csv "/>
    <s v="e1 10000 100 100000 1 21"/>
    <n v="101.56893128571427"/>
    <n v="6.3490670240610642E-2"/>
    <n v="101.44194994523305"/>
    <n v="101.69591262619549"/>
    <x v="0"/>
  </r>
  <r>
    <x v="0"/>
    <x v="0"/>
    <n v="100"/>
    <x v="0"/>
    <x v="66"/>
    <n v="1"/>
    <n v="19.537300999999999"/>
    <n v="0.17207700000000001"/>
    <n v="0.74611000000000005"/>
    <n v="4.3888999999999997E-2"/>
    <s v="7"/>
    <s v="scale_mpi_thin_job_14032.out "/>
    <s v="scale_mpi_thin_thin007_2023-06-26_10-36-38.csv "/>
    <s v="e1 10000 100 100000 1 18"/>
    <n v="117.96217457142858"/>
    <n v="0.13303812177011046"/>
    <n v="117.69609832788835"/>
    <n v="118.2282508149688"/>
    <x v="0"/>
  </r>
  <r>
    <x v="0"/>
    <x v="0"/>
    <n v="100"/>
    <x v="0"/>
    <x v="69"/>
    <n v="1"/>
    <n v="23.119980999999999"/>
    <n v="0.19275800000000001"/>
    <n v="0.96455400000000002"/>
    <n v="6.8897E-2"/>
    <s v="7"/>
    <s v="scale_mpi_thin_job_14032.out "/>
    <s v="scale_mpi_thin_thin007_2023-06-26_10-36-38.csv "/>
    <s v="e1 10000 100 100000 1 15"/>
    <n v="140.74933714285714"/>
    <n v="9.7697978324972082E-2"/>
    <n v="140.5539411862072"/>
    <n v="140.94473309950709"/>
    <x v="0"/>
  </r>
  <r>
    <x v="0"/>
    <x v="0"/>
    <n v="100"/>
    <x v="0"/>
    <x v="12"/>
    <n v="1"/>
    <n v="14.501355999999999"/>
    <n v="8.61327"/>
    <n v="28.780519000000002"/>
    <n v="0.40535900000000002"/>
    <s v="7"/>
    <s v="scale_mpi_thin_job_14032.out "/>
    <s v="scale_mpi_thin_thin007_2023-06-26_10-36-38.csv "/>
    <s v="e1 10000 100 100000 1 72"/>
    <e v="#N/A"/>
    <e v="#N/A"/>
    <e v="#N/A"/>
    <e v="#N/A"/>
    <x v="1"/>
  </r>
  <r>
    <x v="0"/>
    <x v="0"/>
    <n v="100"/>
    <x v="0"/>
    <x v="15"/>
    <n v="1"/>
    <n v="37.550600000000003"/>
    <n v="31.642192000000001"/>
    <n v="11.889236"/>
    <n v="0.174842"/>
    <s v="7"/>
    <s v="scale_mpi_thin_job_14032.out "/>
    <s v="scale_mpi_thin_thin007_2023-06-26_10-36-38.csv "/>
    <s v="e1 10000 100 100000 1 69"/>
    <e v="#N/A"/>
    <e v="#N/A"/>
    <e v="#N/A"/>
    <e v="#N/A"/>
    <x v="1"/>
  </r>
  <r>
    <x v="0"/>
    <x v="0"/>
    <n v="100"/>
    <x v="0"/>
    <x v="18"/>
    <n v="1"/>
    <n v="27.588908"/>
    <n v="21.446881000000001"/>
    <n v="24.748457999999999"/>
    <n v="0.38074599999999997"/>
    <s v="7"/>
    <s v="scale_mpi_thin_job_14032.out "/>
    <s v="scale_mpi_thin_thin007_2023-06-26_10-36-38.csv "/>
    <s v="e1 10000 100 100000 1 66"/>
    <e v="#N/A"/>
    <e v="#N/A"/>
    <e v="#N/A"/>
    <e v="#N/A"/>
    <x v="1"/>
  </r>
  <r>
    <x v="0"/>
    <x v="0"/>
    <n v="100"/>
    <x v="0"/>
    <x v="21"/>
    <n v="1"/>
    <n v="18.337526"/>
    <n v="11.973457"/>
    <n v="7.8185089999999997"/>
    <n v="0.12610499999999999"/>
    <s v="7"/>
    <s v="scale_mpi_thin_job_14032.out "/>
    <s v="scale_mpi_thin_thin007_2023-06-26_10-36-38.csv "/>
    <s v="e1 10000 100 100000 1 63"/>
    <n v="61.130554500000002"/>
    <n v="6.9583401630308659"/>
    <n v="47.213874173938272"/>
    <n v="75.047234826061739"/>
    <x v="0"/>
  </r>
  <r>
    <x v="0"/>
    <x v="0"/>
    <n v="100"/>
    <x v="0"/>
    <x v="24"/>
    <n v="1"/>
    <n v="18.828334999999999"/>
    <n v="12.108169"/>
    <n v="5.8396379999999999"/>
    <n v="9.8976999999999996E-2"/>
    <s v="7"/>
    <s v="scale_mpi_thin_job_14032.out "/>
    <s v="scale_mpi_thin_thin007_2023-06-26_10-36-38.csv "/>
    <s v="e1 10000 100 100000 1 60"/>
    <n v="63.720000124999999"/>
    <n v="7.0823693233677538"/>
    <n v="49.555261478264491"/>
    <n v="77.884738771735499"/>
    <x v="0"/>
  </r>
  <r>
    <x v="0"/>
    <x v="0"/>
    <n v="100"/>
    <x v="0"/>
    <x v="27"/>
    <n v="1"/>
    <n v="18.586862"/>
    <n v="11.470571"/>
    <n v="7.9836980000000004"/>
    <n v="0.142566"/>
    <s v="7"/>
    <s v="scale_mpi_thin_job_14032.out "/>
    <s v="scale_mpi_thin_thin007_2023-06-26_10-36-38.csv "/>
    <s v="e1 10000 100 100000 1 57"/>
    <n v="71.618437749999998"/>
    <n v="2.127596075113261"/>
    <n v="67.363245599773478"/>
    <n v="75.873629900226518"/>
    <x v="0"/>
  </r>
  <r>
    <x v="0"/>
    <x v="0"/>
    <n v="100"/>
    <x v="0"/>
    <x v="30"/>
    <n v="1"/>
    <n v="12.888481000000001"/>
    <n v="5.4284850000000002"/>
    <n v="21.309307"/>
    <n v="0.40206199999999997"/>
    <s v="7"/>
    <s v="scale_mpi_thin_job_14032.out "/>
    <s v="scale_mpi_thin_thin007_2023-06-26_10-36-38.csv "/>
    <s v="e1 10000 100 100000 1 54"/>
    <n v="68.487962874999994"/>
    <n v="8.4105057132328955"/>
    <n v="51.666951448534206"/>
    <n v="85.308974301465781"/>
    <x v="0"/>
  </r>
  <r>
    <x v="0"/>
    <x v="0"/>
    <n v="100"/>
    <x v="0"/>
    <x v="33"/>
    <n v="1"/>
    <n v="13.163071"/>
    <n v="5.2615530000000001"/>
    <n v="10.059555"/>
    <n v="0.20119100000000001"/>
    <s v="7"/>
    <s v="scale_mpi_thin_job_14032.out "/>
    <s v="scale_mpi_thin_thin007_2023-06-26_10-36-38.csv "/>
    <s v="e1 10000 100 100000 1 51"/>
    <n v="71.420936749999996"/>
    <n v="6.7906007209647807"/>
    <n v="57.839735308070431"/>
    <n v="85.002138191929561"/>
    <x v="0"/>
  </r>
  <r>
    <x v="0"/>
    <x v="0"/>
    <n v="100"/>
    <x v="0"/>
    <x v="36"/>
    <n v="1"/>
    <n v="18.372551000000001"/>
    <n v="10.164002999999999"/>
    <n v="8.1435069999999996"/>
    <n v="0.173266"/>
    <s v="7"/>
    <s v="scale_mpi_thin_job_14032.out "/>
    <s v="scale_mpi_thin_thin007_2023-06-26_10-36-38.csv "/>
    <s v="e1 10000 100 100000 1 48"/>
    <n v="76.196652285714279"/>
    <n v="1.7251254991956284"/>
    <n v="72.746401287323025"/>
    <n v="79.646903284105534"/>
    <x v="0"/>
  </r>
  <r>
    <x v="0"/>
    <x v="0"/>
    <n v="100"/>
    <x v="0"/>
    <x v="39"/>
    <n v="1"/>
    <n v="26.947217999999999"/>
    <n v="18.325040000000001"/>
    <n v="179.406398"/>
    <n v="4.0774179999999998"/>
    <s v="7"/>
    <s v="scale_mpi_thin_job_14032.out "/>
    <s v="scale_mpi_thin_thin007_2023-06-26_10-36-38.csv "/>
    <s v="e1 10000 100 100000 1 45"/>
    <n v="77.593593428571424"/>
    <n v="3.7363343593543732"/>
    <n v="70.120924709862678"/>
    <n v="85.06626214728017"/>
    <x v="0"/>
  </r>
  <r>
    <x v="0"/>
    <x v="0"/>
    <n v="100"/>
    <x v="0"/>
    <x v="42"/>
    <n v="1"/>
    <n v="27.861424"/>
    <n v="18.690823000000002"/>
    <n v="5.678871"/>
    <n v="0.13850899999999999"/>
    <s v="7"/>
    <s v="scale_mpi_thin_job_14032.out "/>
    <s v="scale_mpi_thin_thin007_2023-06-26_10-36-38.csv "/>
    <s v="e1 10000 100 100000 1 42"/>
    <n v="76.182989714285711"/>
    <n v="7.7750732433957479"/>
    <n v="60.632843227494213"/>
    <n v="91.733136201077201"/>
    <x v="0"/>
  </r>
  <r>
    <x v="0"/>
    <x v="0"/>
    <n v="100"/>
    <x v="0"/>
    <x v="45"/>
    <n v="1"/>
    <n v="13.376531999999999"/>
    <n v="3.6214270000000002"/>
    <n v="9.9820810000000009"/>
    <n v="0.26268599999999998"/>
    <s v="7"/>
    <s v="scale_mpi_thin_job_14032.out "/>
    <s v="scale_mpi_thin_thin007_2023-06-26_10-36-38.csv "/>
    <s v="e1 10000 100 100000 1 39"/>
    <n v="78.4539267142857"/>
    <n v="6.2118415520912151"/>
    <n v="66.03024361010327"/>
    <n v="90.87760981846813"/>
    <x v="0"/>
  </r>
  <r>
    <x v="0"/>
    <x v="0"/>
    <n v="100"/>
    <x v="0"/>
    <x v="48"/>
    <n v="1"/>
    <n v="17.504023"/>
    <n v="3.972623"/>
    <n v="7.11883"/>
    <n v="0.20339499999999999"/>
    <s v="7"/>
    <s v="scale_mpi_thin_job_14032.out "/>
    <s v="scale_mpi_thin_thin007_2023-06-26_10-36-38.csv "/>
    <s v="e1 10000 100 100000 1 36"/>
    <n v="83.086585000000014"/>
    <n v="4.5385419223571617"/>
    <n v="74.00950115528569"/>
    <n v="92.163668844714337"/>
    <x v="0"/>
  </r>
  <r>
    <x v="0"/>
    <x v="0"/>
    <n v="100"/>
    <x v="0"/>
    <x v="51"/>
    <n v="1"/>
    <n v="15.933158000000001"/>
    <n v="4.246092"/>
    <n v="7.7895890000000003"/>
    <n v="0.243425"/>
    <s v="7"/>
    <s v="scale_mpi_thin_job_14032.out "/>
    <s v="scale_mpi_thin_thin007_2023-06-26_10-36-38.csv "/>
    <s v="e1 10000 100 100000 1 33"/>
    <n v="79.299919166666669"/>
    <n v="7.4336550828582082"/>
    <n v="64.432609000950251"/>
    <n v="94.167229332383087"/>
    <x v="0"/>
  </r>
  <r>
    <x v="0"/>
    <x v="0"/>
    <n v="100"/>
    <x v="0"/>
    <x v="54"/>
    <n v="1"/>
    <n v="15.083385"/>
    <n v="2.8115510000000001"/>
    <n v="4.719144"/>
    <n v="0.16272900000000001"/>
    <s v="7"/>
    <s v="scale_mpi_thin_job_14032.out "/>
    <s v="scale_mpi_thin_thin007_2023-06-26_10-36-38.csv "/>
    <s v="e1 10000 100 100000 1 30"/>
    <n v="82.589635000000015"/>
    <n v="2.0713395338341378"/>
    <n v="78.446955932331747"/>
    <n v="86.732314067668284"/>
    <x v="0"/>
  </r>
  <r>
    <x v="0"/>
    <x v="0"/>
    <n v="100"/>
    <x v="0"/>
    <x v="57"/>
    <n v="1"/>
    <n v="15.435274"/>
    <n v="1.7308429999999999"/>
    <n v="2.2585009999999999"/>
    <n v="8.6864999999999998E-2"/>
    <s v="7"/>
    <s v="scale_mpi_thin_job_14032.out "/>
    <s v="scale_mpi_thin_thin007_2023-06-26_10-36-38.csv "/>
    <s v="e1 10000 100 100000 1 27"/>
    <n v="84.33911771428572"/>
    <n v="0.84644929129773927"/>
    <n v="82.646219131690245"/>
    <n v="86.032016296881196"/>
    <x v="0"/>
  </r>
  <r>
    <x v="0"/>
    <x v="0"/>
    <n v="100"/>
    <x v="0"/>
    <x v="60"/>
    <n v="1"/>
    <n v="15.299427"/>
    <n v="0.237155"/>
    <n v="1.9365840000000001"/>
    <n v="8.4198999999999996E-2"/>
    <s v="7"/>
    <s v="scale_mpi_thin_job_14032.out "/>
    <s v="scale_mpi_thin_thin007_2023-06-26_10-36-38.csv "/>
    <s v="e1 10000 100 100000 1 24"/>
    <n v="89.644154714285705"/>
    <n v="9.5325372799477823E-2"/>
    <n v="89.453503968686746"/>
    <n v="89.834805459884663"/>
    <x v="0"/>
  </r>
  <r>
    <x v="0"/>
    <x v="0"/>
    <n v="100"/>
    <x v="0"/>
    <x v="63"/>
    <n v="1"/>
    <n v="17.102716999999998"/>
    <n v="0.21812000000000001"/>
    <n v="1.1387769999999999"/>
    <n v="5.6938999999999997E-2"/>
    <s v="7"/>
    <s v="scale_mpi_thin_job_14032.out "/>
    <s v="scale_mpi_thin_thin007_2023-06-26_10-36-38.csv "/>
    <s v="e1 10000 100 100000 1 21"/>
    <n v="101.56893128571427"/>
    <n v="6.3490670240610642E-2"/>
    <n v="101.44194994523305"/>
    <n v="101.69591262619549"/>
    <x v="0"/>
  </r>
  <r>
    <x v="0"/>
    <x v="0"/>
    <n v="100"/>
    <x v="0"/>
    <x v="66"/>
    <n v="1"/>
    <n v="19.512104000000001"/>
    <n v="0.17725099999999999"/>
    <n v="0.84914900000000004"/>
    <n v="4.9950000000000001E-2"/>
    <s v="7"/>
    <s v="scale_mpi_thin_job_14032.out "/>
    <s v="scale_mpi_thin_thin007_2023-06-26_10-36-38.csv "/>
    <s v="e1 10000 100 100000 1 18"/>
    <n v="117.96217457142858"/>
    <n v="0.13303812177011046"/>
    <n v="117.69609832788835"/>
    <n v="118.2282508149688"/>
    <x v="0"/>
  </r>
  <r>
    <x v="0"/>
    <x v="0"/>
    <n v="100"/>
    <x v="0"/>
    <x v="69"/>
    <n v="1"/>
    <n v="23.152151"/>
    <n v="0.17108200000000001"/>
    <n v="0.67026699999999995"/>
    <n v="4.7876000000000002E-2"/>
    <s v="7"/>
    <s v="scale_mpi_thin_job_14032.out "/>
    <s v="scale_mpi_thin_thin007_2023-06-26_10-36-38.csv "/>
    <s v="e1 10000 100 100000 1 15"/>
    <n v="140.74933714285714"/>
    <n v="9.7697978324972082E-2"/>
    <n v="140.5539411862072"/>
    <n v="140.94473309950709"/>
    <x v="0"/>
  </r>
  <r>
    <x v="0"/>
    <x v="0"/>
    <n v="100"/>
    <x v="0"/>
    <x v="12"/>
    <n v="1"/>
    <n v="15.181089999999999"/>
    <n v="9.3374780000000008"/>
    <n v="29.216163999999999"/>
    <n v="0.411495"/>
    <s v="7"/>
    <s v="scale_mpi_thin_job_14032.out "/>
    <s v="scale_mpi_thin_thin007_2023-06-26_10-36-38.csv "/>
    <s v="e1 10000 100 100000 1 72"/>
    <e v="#N/A"/>
    <e v="#N/A"/>
    <e v="#N/A"/>
    <e v="#N/A"/>
    <x v="1"/>
  </r>
  <r>
    <x v="0"/>
    <x v="0"/>
    <n v="100"/>
    <x v="0"/>
    <x v="15"/>
    <n v="1"/>
    <n v="34.737698000000002"/>
    <n v="28.815168"/>
    <n v="9.9187100000000008"/>
    <n v="0.14586299999999999"/>
    <s v="7"/>
    <s v="scale_mpi_thin_job_14032.out "/>
    <s v="scale_mpi_thin_thin007_2023-06-26_10-36-38.csv "/>
    <s v="e1 10000 100 100000 1 69"/>
    <e v="#N/A"/>
    <e v="#N/A"/>
    <e v="#N/A"/>
    <e v="#N/A"/>
    <x v="1"/>
  </r>
  <r>
    <x v="0"/>
    <x v="0"/>
    <n v="100"/>
    <x v="0"/>
    <x v="18"/>
    <n v="1"/>
    <n v="18.243891000000001"/>
    <n v="12.109095999999999"/>
    <n v="27.152550999999999"/>
    <n v="0.41773199999999999"/>
    <s v="7"/>
    <s v="scale_mpi_thin_job_14032.out "/>
    <s v="scale_mpi_thin_thin007_2023-06-26_10-36-38.csv "/>
    <s v="e1 10000 100 100000 1 66"/>
    <e v="#N/A"/>
    <e v="#N/A"/>
    <e v="#N/A"/>
    <e v="#N/A"/>
    <x v="1"/>
  </r>
  <r>
    <x v="0"/>
    <x v="0"/>
    <n v="100"/>
    <x v="0"/>
    <x v="21"/>
    <n v="1"/>
    <n v="27.475456000000001"/>
    <n v="21.096575999999999"/>
    <n v="7.6572230000000001"/>
    <n v="0.123504"/>
    <s v="7"/>
    <s v="scale_mpi_thin_job_14032.out "/>
    <s v="scale_mpi_thin_thin007_2023-06-26_10-36-38.csv "/>
    <s v="e1 10000 100 100000 1 63"/>
    <n v="61.130554500000002"/>
    <n v="6.9583401630308659"/>
    <n v="47.213874173938272"/>
    <n v="75.047234826061739"/>
    <x v="0"/>
  </r>
  <r>
    <x v="0"/>
    <x v="0"/>
    <n v="100"/>
    <x v="0"/>
    <x v="24"/>
    <n v="1"/>
    <n v="13.102117"/>
    <n v="6.4757280000000002"/>
    <n v="13.239763999999999"/>
    <n v="0.22440299999999999"/>
    <s v="7"/>
    <s v="scale_mpi_thin_job_14032.out "/>
    <s v="scale_mpi_thin_thin007_2023-06-26_10-36-38.csv "/>
    <s v="e1 10000 100 100000 1 60"/>
    <n v="63.720000124999999"/>
    <n v="7.0823693233677538"/>
    <n v="49.555261478264491"/>
    <n v="77.884738771735499"/>
    <x v="0"/>
  </r>
  <r>
    <x v="0"/>
    <x v="0"/>
    <n v="100"/>
    <x v="0"/>
    <x v="27"/>
    <n v="1"/>
    <n v="16.04016"/>
    <n v="8.8945629999999998"/>
    <n v="20.911750000000001"/>
    <n v="0.37342399999999998"/>
    <s v="7"/>
    <s v="scale_mpi_thin_job_14032.out "/>
    <s v="scale_mpi_thin_thin007_2023-06-26_10-36-38.csv "/>
    <s v="e1 10000 100 100000 1 57"/>
    <n v="71.618437749999998"/>
    <n v="2.127596075113261"/>
    <n v="67.363245599773478"/>
    <n v="75.873629900226518"/>
    <x v="0"/>
  </r>
  <r>
    <x v="0"/>
    <x v="0"/>
    <n v="100"/>
    <x v="0"/>
    <x v="30"/>
    <n v="1"/>
    <n v="14.248711"/>
    <n v="6.8166599999999997"/>
    <n v="8.7113999999999994"/>
    <n v="0.16436600000000001"/>
    <s v="7"/>
    <s v="scale_mpi_thin_job_14032.out "/>
    <s v="scale_mpi_thin_thin007_2023-06-26_10-36-38.csv "/>
    <s v="e1 10000 100 100000 1 54"/>
    <n v="68.487962874999994"/>
    <n v="8.4105057132328955"/>
    <n v="51.666951448534206"/>
    <n v="85.308974301465781"/>
    <x v="0"/>
  </r>
  <r>
    <x v="0"/>
    <x v="0"/>
    <n v="100"/>
    <x v="0"/>
    <x v="33"/>
    <n v="1"/>
    <n v="12.626008000000001"/>
    <n v="4.8410919999999997"/>
    <n v="14.018504999999999"/>
    <n v="0.28037000000000001"/>
    <s v="7"/>
    <s v="scale_mpi_thin_job_14032.out "/>
    <s v="scale_mpi_thin_thin007_2023-06-26_10-36-38.csv "/>
    <s v="e1 10000 100 100000 1 51"/>
    <n v="71.420936749999996"/>
    <n v="6.7906007209647807"/>
    <n v="57.839735308070431"/>
    <n v="85.002138191929561"/>
    <x v="0"/>
  </r>
  <r>
    <x v="0"/>
    <x v="0"/>
    <n v="100"/>
    <x v="0"/>
    <x v="36"/>
    <n v="1"/>
    <n v="16.060300999999999"/>
    <n v="7.8926059999999998"/>
    <n v="9.9562150000000003"/>
    <n v="0.21183399999999999"/>
    <s v="7"/>
    <s v="scale_mpi_thin_job_14032.out "/>
    <s v="scale_mpi_thin_thin007_2023-06-26_10-36-38.csv "/>
    <s v="e1 10000 100 100000 1 48"/>
    <n v="76.196652285714279"/>
    <n v="1.7251254991956284"/>
    <n v="72.746401287323025"/>
    <n v="79.646903284105534"/>
    <x v="0"/>
  </r>
  <r>
    <x v="0"/>
    <x v="0"/>
    <n v="100"/>
    <x v="0"/>
    <x v="39"/>
    <n v="1"/>
    <n v="15.514224"/>
    <n v="6.9057009999999996"/>
    <n v="7.6302510000000003"/>
    <n v="0.17341500000000001"/>
    <s v="7"/>
    <s v="scale_mpi_thin_job_14032.out "/>
    <s v="scale_mpi_thin_thin007_2023-06-26_10-36-38.csv "/>
    <s v="e1 10000 100 100000 1 45"/>
    <n v="77.593593428571424"/>
    <n v="3.7363343593543732"/>
    <n v="70.120924709862678"/>
    <n v="85.06626214728017"/>
    <x v="0"/>
  </r>
  <r>
    <x v="0"/>
    <x v="0"/>
    <n v="100"/>
    <x v="0"/>
    <x v="42"/>
    <n v="1"/>
    <n v="21.079384999999998"/>
    <n v="11.783167000000001"/>
    <n v="5.7033449999999997"/>
    <n v="0.13910600000000001"/>
    <s v="7"/>
    <s v="scale_mpi_thin_job_14032.out "/>
    <s v="scale_mpi_thin_thin007_2023-06-26_10-36-38.csv "/>
    <s v="e1 10000 100 100000 1 42"/>
    <n v="76.182989714285711"/>
    <n v="7.7750732433957479"/>
    <n v="60.632843227494213"/>
    <n v="91.733136201077201"/>
    <x v="0"/>
  </r>
  <r>
    <x v="0"/>
    <x v="0"/>
    <n v="100"/>
    <x v="0"/>
    <x v="45"/>
    <n v="1"/>
    <n v="13.7677"/>
    <n v="4.109121"/>
    <n v="5.823963"/>
    <n v="0.15326200000000001"/>
    <s v="7"/>
    <s v="scale_mpi_thin_job_14032.out "/>
    <s v="scale_mpi_thin_thin007_2023-06-26_10-36-38.csv "/>
    <s v="e1 10000 100 100000 1 39"/>
    <n v="78.4539267142857"/>
    <n v="6.2118415520912151"/>
    <n v="66.03024361010327"/>
    <n v="90.87760981846813"/>
    <x v="0"/>
  </r>
  <r>
    <x v="0"/>
    <x v="0"/>
    <n v="100"/>
    <x v="0"/>
    <x v="48"/>
    <n v="1"/>
    <n v="14.011671"/>
    <n v="3.6648619999999998"/>
    <n v="6.8631000000000002"/>
    <n v="0.19608900000000001"/>
    <s v="7"/>
    <s v="scale_mpi_thin_job_14032.out "/>
    <s v="scale_mpi_thin_thin007_2023-06-26_10-36-38.csv "/>
    <s v="e1 10000 100 100000 1 36"/>
    <n v="83.086585000000014"/>
    <n v="4.5385419223571617"/>
    <n v="74.00950115528569"/>
    <n v="92.163668844714337"/>
    <x v="0"/>
  </r>
  <r>
    <x v="0"/>
    <x v="0"/>
    <n v="100"/>
    <x v="0"/>
    <x v="51"/>
    <n v="1"/>
    <n v="14.309141"/>
    <n v="3.181962"/>
    <n v="4.8720879999999998"/>
    <n v="0.152253"/>
    <s v="7"/>
    <s v="scale_mpi_thin_job_14032.out "/>
    <s v="scale_mpi_thin_thin007_2023-06-26_10-36-38.csv "/>
    <s v="e1 10000 100 100000 1 33"/>
    <n v="79.299919166666669"/>
    <n v="7.4336550828582082"/>
    <n v="64.432609000950251"/>
    <n v="94.167229332383087"/>
    <x v="0"/>
  </r>
  <r>
    <x v="0"/>
    <x v="0"/>
    <n v="100"/>
    <x v="0"/>
    <x v="54"/>
    <n v="1"/>
    <n v="14.284364999999999"/>
    <n v="2.0251229999999998"/>
    <n v="5.5611980000000001"/>
    <n v="0.19176499999999999"/>
    <s v="7"/>
    <s v="scale_mpi_thin_job_14032.out "/>
    <s v="scale_mpi_thin_thin007_2023-06-26_10-36-38.csv "/>
    <s v="e1 10000 100 100000 1 30"/>
    <n v="82.589635000000015"/>
    <n v="2.0713395338341378"/>
    <n v="78.446955932331747"/>
    <n v="86.732314067668284"/>
    <x v="0"/>
  </r>
  <r>
    <x v="0"/>
    <x v="0"/>
    <n v="100"/>
    <x v="0"/>
    <x v="57"/>
    <n v="1"/>
    <n v="14.977176999999999"/>
    <n v="1.4160759999999999"/>
    <n v="7.7924049999999996"/>
    <n v="0.29970799999999997"/>
    <s v="7"/>
    <s v="scale_mpi_thin_job_14032.out "/>
    <s v="scale_mpi_thin_thin007_2023-06-26_10-36-38.csv "/>
    <s v="e1 10000 100 100000 1 27"/>
    <n v="84.33911771428572"/>
    <n v="0.84644929129773927"/>
    <n v="82.646219131690245"/>
    <n v="86.032016296881196"/>
    <x v="0"/>
  </r>
  <r>
    <x v="0"/>
    <x v="0"/>
    <n v="100"/>
    <x v="0"/>
    <x v="60"/>
    <n v="1"/>
    <n v="15.159442"/>
    <n v="0.25454300000000002"/>
    <n v="2.6075149999999998"/>
    <n v="0.11337"/>
    <s v="7"/>
    <s v="scale_mpi_thin_job_14032.out "/>
    <s v="scale_mpi_thin_thin007_2023-06-26_10-36-38.csv "/>
    <s v="e1 10000 100 100000 1 24"/>
    <n v="89.644154714285705"/>
    <n v="9.5325372799477823E-2"/>
    <n v="89.453503968686746"/>
    <n v="89.834805459884663"/>
    <x v="0"/>
  </r>
  <r>
    <x v="0"/>
    <x v="0"/>
    <n v="100"/>
    <x v="0"/>
    <x v="63"/>
    <n v="1"/>
    <n v="17.112137000000001"/>
    <n v="0.209011"/>
    <n v="1.620296"/>
    <n v="8.1015000000000004E-2"/>
    <s v="7"/>
    <s v="scale_mpi_thin_job_14032.out "/>
    <s v="scale_mpi_thin_thin007_2023-06-26_10-36-38.csv "/>
    <s v="e1 10000 100 100000 1 21"/>
    <n v="101.56893128571427"/>
    <n v="6.3490670240610642E-2"/>
    <n v="101.44194994523305"/>
    <n v="101.69591262619549"/>
    <x v="0"/>
  </r>
  <r>
    <x v="0"/>
    <x v="0"/>
    <n v="100"/>
    <x v="0"/>
    <x v="66"/>
    <n v="1"/>
    <n v="19.614065"/>
    <n v="0.18387500000000001"/>
    <n v="0.91312300000000002"/>
    <n v="5.3712999999999997E-2"/>
    <s v="7"/>
    <s v="scale_mpi_thin_job_14032.out "/>
    <s v="scale_mpi_thin_thin007_2023-06-26_10-36-38.csv "/>
    <s v="e1 10000 100 100000 1 18"/>
    <n v="117.96217457142858"/>
    <n v="0.13303812177011046"/>
    <n v="117.69609832788835"/>
    <n v="118.2282508149688"/>
    <x v="0"/>
  </r>
  <r>
    <x v="0"/>
    <x v="0"/>
    <n v="100"/>
    <x v="0"/>
    <x v="69"/>
    <n v="1"/>
    <n v="23.289926000000001"/>
    <n v="0.21948200000000001"/>
    <n v="1.23268"/>
    <n v="8.8049000000000002E-2"/>
    <s v="7"/>
    <s v="scale_mpi_thin_job_14032.out "/>
    <s v="scale_mpi_thin_thin007_2023-06-26_10-36-38.csv "/>
    <s v="e1 10000 100 100000 1 15"/>
    <n v="140.74933714285714"/>
    <n v="9.7697978324972082E-2"/>
    <n v="140.5539411862072"/>
    <n v="140.94473309950709"/>
    <x v="0"/>
  </r>
  <r>
    <x v="0"/>
    <x v="0"/>
    <n v="100"/>
    <x v="0"/>
    <x v="12"/>
    <n v="1"/>
    <n v="38.121166000000002"/>
    <n v="32.374290000000002"/>
    <n v="30.243058999999999"/>
    <n v="0.42595899999999998"/>
    <s v="7"/>
    <s v="scale_mpi_thin_job_14032.out "/>
    <s v="scale_mpi_thin_thin007_2023-06-26_10-36-38.csv "/>
    <s v="e1 10000 100 100000 1 72"/>
    <e v="#N/A"/>
    <e v="#N/A"/>
    <e v="#N/A"/>
    <e v="#N/A"/>
    <x v="1"/>
  </r>
  <r>
    <x v="0"/>
    <x v="0"/>
    <n v="100"/>
    <x v="0"/>
    <x v="15"/>
    <n v="1"/>
    <n v="32.966900000000003"/>
    <n v="27.053222000000002"/>
    <n v="20.762786999999999"/>
    <n v="0.30533500000000002"/>
    <s v="7"/>
    <s v="scale_mpi_thin_job_14032.out "/>
    <s v="scale_mpi_thin_thin007_2023-06-26_10-36-38.csv "/>
    <s v="e1 10000 100 100000 1 69"/>
    <e v="#N/A"/>
    <e v="#N/A"/>
    <e v="#N/A"/>
    <e v="#N/A"/>
    <x v="1"/>
  </r>
  <r>
    <x v="0"/>
    <x v="0"/>
    <n v="100"/>
    <x v="0"/>
    <x v="18"/>
    <n v="1"/>
    <n v="21.033266999999999"/>
    <n v="14.91234"/>
    <n v="26.133358999999999"/>
    <n v="0.40205200000000002"/>
    <s v="7"/>
    <s v="scale_mpi_thin_job_14032.out "/>
    <s v="scale_mpi_thin_thin007_2023-06-26_10-36-38.csv "/>
    <s v="e1 10000 100 100000 1 66"/>
    <e v="#N/A"/>
    <e v="#N/A"/>
    <e v="#N/A"/>
    <e v="#N/A"/>
    <x v="1"/>
  </r>
  <r>
    <x v="0"/>
    <x v="0"/>
    <n v="100"/>
    <x v="0"/>
    <x v="21"/>
    <n v="1"/>
    <n v="27.760401999999999"/>
    <n v="21.365434"/>
    <n v="26.099329999999998"/>
    <n v="0.42095700000000003"/>
    <s v="7"/>
    <s v="scale_mpi_thin_job_14032.out "/>
    <s v="scale_mpi_thin_thin007_2023-06-26_10-36-38.csv "/>
    <s v="e1 10000 100 100000 1 63"/>
    <n v="61.130554500000002"/>
    <n v="6.9583401630308659"/>
    <n v="47.213874173938272"/>
    <n v="75.047234826061739"/>
    <x v="0"/>
  </r>
  <r>
    <x v="0"/>
    <x v="0"/>
    <n v="100"/>
    <x v="0"/>
    <x v="24"/>
    <n v="1"/>
    <n v="14.66169"/>
    <n v="8.0305800000000005"/>
    <n v="12.618216"/>
    <n v="0.213868"/>
    <s v="7"/>
    <s v="scale_mpi_thin_job_14032.out "/>
    <s v="scale_mpi_thin_thin007_2023-06-26_10-36-38.csv "/>
    <s v="e1 10000 100 100000 1 60"/>
    <n v="63.720000124999999"/>
    <n v="7.0823693233677538"/>
    <n v="49.555261478264491"/>
    <n v="77.884738771735499"/>
    <x v="0"/>
  </r>
  <r>
    <x v="0"/>
    <x v="0"/>
    <n v="100"/>
    <x v="0"/>
    <x v="27"/>
    <n v="1"/>
    <n v="17.776036000000001"/>
    <n v="10.642447000000001"/>
    <n v="11.985118999999999"/>
    <n v="0.21401999999999999"/>
    <s v="7"/>
    <s v="scale_mpi_thin_job_14032.out "/>
    <s v="scale_mpi_thin_thin007_2023-06-26_10-36-38.csv "/>
    <s v="e1 10000 100 100000 1 57"/>
    <n v="71.618437749999998"/>
    <n v="2.127596075113261"/>
    <n v="67.363245599773478"/>
    <n v="75.873629900226518"/>
    <x v="0"/>
  </r>
  <r>
    <x v="0"/>
    <x v="0"/>
    <n v="100"/>
    <x v="0"/>
    <x v="30"/>
    <n v="1"/>
    <n v="14.096299"/>
    <n v="6.6527700000000003"/>
    <n v="10.895764"/>
    <n v="0.20558000000000001"/>
    <s v="7"/>
    <s v="scale_mpi_thin_job_14032.out "/>
    <s v="scale_mpi_thin_thin007_2023-06-26_10-36-38.csv "/>
    <s v="e1 10000 100 100000 1 54"/>
    <n v="68.487962874999994"/>
    <n v="8.4105057132328955"/>
    <n v="51.666951448534206"/>
    <n v="85.308974301465781"/>
    <x v="0"/>
  </r>
  <r>
    <x v="0"/>
    <x v="0"/>
    <n v="100"/>
    <x v="0"/>
    <x v="33"/>
    <n v="1"/>
    <n v="12.819381999999999"/>
    <n v="4.9636449999999996"/>
    <n v="9.7200710000000008"/>
    <n v="0.19440099999999999"/>
    <s v="7"/>
    <s v="scale_mpi_thin_job_14032.out "/>
    <s v="scale_mpi_thin_thin007_2023-06-26_10-36-38.csv "/>
    <s v="e1 10000 100 100000 1 51"/>
    <n v="71.420936749999996"/>
    <n v="6.7906007209647807"/>
    <n v="57.839735308070431"/>
    <n v="85.002138191929561"/>
    <x v="0"/>
  </r>
  <r>
    <x v="0"/>
    <x v="0"/>
    <n v="100"/>
    <x v="0"/>
    <x v="36"/>
    <n v="1"/>
    <n v="16.224816000000001"/>
    <n v="8.0391130000000004"/>
    <n v="12.115596999999999"/>
    <n v="0.25777899999999998"/>
    <s v="7"/>
    <s v="scale_mpi_thin_job_14032.out "/>
    <s v="scale_mpi_thin_thin007_2023-06-26_10-36-38.csv "/>
    <s v="e1 10000 100 100000 1 48"/>
    <n v="76.196652285714279"/>
    <n v="1.7251254991956284"/>
    <n v="72.746401287323025"/>
    <n v="79.646903284105534"/>
    <x v="0"/>
  </r>
  <r>
    <x v="0"/>
    <x v="0"/>
    <n v="100"/>
    <x v="0"/>
    <x v="39"/>
    <n v="1"/>
    <n v="13.795163000000001"/>
    <n v="5.1952590000000001"/>
    <n v="16.914764000000002"/>
    <n v="0.38442599999999999"/>
    <s v="7"/>
    <s v="scale_mpi_thin_job_14032.out "/>
    <s v="scale_mpi_thin_thin007_2023-06-26_10-36-38.csv "/>
    <s v="e1 10000 100 100000 1 45"/>
    <n v="77.593593428571424"/>
    <n v="3.7363343593543732"/>
    <n v="70.120924709862678"/>
    <n v="85.06626214728017"/>
    <x v="0"/>
  </r>
  <r>
    <x v="0"/>
    <x v="0"/>
    <n v="100"/>
    <x v="0"/>
    <x v="42"/>
    <n v="1"/>
    <n v="28.312514"/>
    <n v="19.057016000000001"/>
    <n v="8.9764160000000004"/>
    <n v="0.21893699999999999"/>
    <s v="7"/>
    <s v="scale_mpi_thin_job_14032.out "/>
    <s v="scale_mpi_thin_thin007_2023-06-26_10-36-38.csv "/>
    <s v="e1 10000 100 100000 1 42"/>
    <n v="76.182989714285711"/>
    <n v="7.7750732433957479"/>
    <n v="60.632843227494213"/>
    <n v="91.733136201077201"/>
    <x v="0"/>
  </r>
  <r>
    <x v="0"/>
    <x v="0"/>
    <n v="100"/>
    <x v="0"/>
    <x v="45"/>
    <n v="1"/>
    <n v="20.640955000000002"/>
    <n v="10.879683"/>
    <n v="6.2854380000000001"/>
    <n v="0.165406"/>
    <s v="7"/>
    <s v="scale_mpi_thin_job_14032.out "/>
    <s v="scale_mpi_thin_thin007_2023-06-26_10-36-38.csv "/>
    <s v="e1 10000 100 100000 1 39"/>
    <n v="78.4539267142857"/>
    <n v="6.2118415520912151"/>
    <n v="66.03024361010327"/>
    <n v="90.87760981846813"/>
    <x v="0"/>
  </r>
  <r>
    <x v="0"/>
    <x v="0"/>
    <n v="100"/>
    <x v="0"/>
    <x v="48"/>
    <n v="1"/>
    <n v="14.214714000000001"/>
    <n v="3.76111"/>
    <n v="4.8786110000000003"/>
    <n v="0.13938900000000001"/>
    <s v="7"/>
    <s v="scale_mpi_thin_job_14032.out "/>
    <s v="scale_mpi_thin_thin007_2023-06-26_10-36-38.csv "/>
    <s v="e1 10000 100 100000 1 36"/>
    <n v="83.086585000000014"/>
    <n v="4.5385419223571617"/>
    <n v="74.00950115528569"/>
    <n v="92.163668844714337"/>
    <x v="0"/>
  </r>
  <r>
    <x v="0"/>
    <x v="0"/>
    <n v="100"/>
    <x v="0"/>
    <x v="51"/>
    <n v="1"/>
    <n v="15.201696999999999"/>
    <n v="4.0736169999999996"/>
    <n v="6.928731"/>
    <n v="0.21652299999999999"/>
    <s v="7"/>
    <s v="scale_mpi_thin_job_14032.out "/>
    <s v="scale_mpi_thin_thin007_2023-06-26_10-36-38.csv "/>
    <s v="e1 10000 100 100000 1 33"/>
    <n v="79.299919166666669"/>
    <n v="7.4336550828582082"/>
    <n v="64.432609000950251"/>
    <n v="94.167229332383087"/>
    <x v="0"/>
  </r>
  <r>
    <x v="0"/>
    <x v="0"/>
    <n v="100"/>
    <x v="0"/>
    <x v="54"/>
    <n v="1"/>
    <n v="15.286462"/>
    <n v="2.8665210000000001"/>
    <n v="5.1110150000000001"/>
    <n v="0.17624200000000001"/>
    <s v="7"/>
    <s v="scale_mpi_thin_job_14032.out "/>
    <s v="scale_mpi_thin_thin007_2023-06-26_10-36-38.csv "/>
    <s v="e1 10000 100 100000 1 30"/>
    <n v="82.589635000000015"/>
    <n v="2.0713395338341378"/>
    <n v="78.446955932331747"/>
    <n v="86.732314067668284"/>
    <x v="0"/>
  </r>
  <r>
    <x v="0"/>
    <x v="0"/>
    <n v="100"/>
    <x v="0"/>
    <x v="57"/>
    <n v="1"/>
    <n v="15.029562"/>
    <n v="1.680056"/>
    <n v="5.8474219999999999"/>
    <n v="0.22490099999999999"/>
    <s v="7"/>
    <s v="scale_mpi_thin_job_14032.out "/>
    <s v="scale_mpi_thin_thin007_2023-06-26_10-36-38.csv "/>
    <s v="e1 10000 100 100000 1 27"/>
    <n v="84.33911771428572"/>
    <n v="0.84644929129773927"/>
    <n v="82.646219131690245"/>
    <n v="86.032016296881196"/>
    <x v="0"/>
  </r>
  <r>
    <x v="0"/>
    <x v="0"/>
    <n v="100"/>
    <x v="0"/>
    <x v="60"/>
    <n v="1"/>
    <n v="15.216359000000001"/>
    <n v="0.26794499999999999"/>
    <n v="2.9944310000000001"/>
    <n v="0.130193"/>
    <s v="7"/>
    <s v="scale_mpi_thin_job_14032.out "/>
    <s v="scale_mpi_thin_thin007_2023-06-26_10-36-38.csv "/>
    <s v="e1 10000 100 100000 1 24"/>
    <n v="89.644154714285705"/>
    <n v="9.5325372799477823E-2"/>
    <n v="89.453503968686746"/>
    <n v="89.834805459884663"/>
    <x v="0"/>
  </r>
  <r>
    <x v="0"/>
    <x v="0"/>
    <n v="100"/>
    <x v="0"/>
    <x v="63"/>
    <n v="1"/>
    <n v="17.013144"/>
    <n v="0.18670800000000001"/>
    <n v="1.2075670000000001"/>
    <n v="6.0378000000000001E-2"/>
    <s v="7"/>
    <s v="scale_mpi_thin_job_14032.out "/>
    <s v="scale_mpi_thin_thin007_2023-06-26_10-36-38.csv "/>
    <s v="e1 10000 100 100000 1 21"/>
    <n v="101.56893128571427"/>
    <n v="6.3490670240610642E-2"/>
    <n v="101.44194994523305"/>
    <n v="101.69591262619549"/>
    <x v="0"/>
  </r>
  <r>
    <x v="0"/>
    <x v="0"/>
    <n v="100"/>
    <x v="0"/>
    <x v="66"/>
    <n v="1"/>
    <n v="19.595109999999998"/>
    <n v="0.21071899999999999"/>
    <n v="1.4703740000000001"/>
    <n v="8.6493E-2"/>
    <s v="7"/>
    <s v="scale_mpi_thin_job_14032.out "/>
    <s v="scale_mpi_thin_thin007_2023-06-26_10-36-38.csv "/>
    <s v="e1 10000 100 100000 1 18"/>
    <n v="117.96217457142858"/>
    <n v="0.13303812177011046"/>
    <n v="117.69609832788835"/>
    <n v="118.2282508149688"/>
    <x v="0"/>
  </r>
  <r>
    <x v="0"/>
    <x v="0"/>
    <n v="100"/>
    <x v="0"/>
    <x v="69"/>
    <n v="1"/>
    <n v="23.239733999999999"/>
    <n v="0.179009"/>
    <n v="0.75444900000000004"/>
    <n v="5.3888999999999999E-2"/>
    <s v="7"/>
    <s v="scale_mpi_thin_job_14032.out "/>
    <s v="scale_mpi_thin_thin007_2023-06-26_10-36-38.csv "/>
    <s v="e1 10000 100 100000 1 15"/>
    <n v="140.74933714285714"/>
    <n v="9.7697978324972082E-2"/>
    <n v="140.5539411862072"/>
    <n v="140.94473309950709"/>
    <x v="0"/>
  </r>
  <r>
    <x v="0"/>
    <x v="0"/>
    <n v="100"/>
    <x v="0"/>
    <x v="12"/>
    <n v="1"/>
    <n v="17.598661"/>
    <n v="11.753468"/>
    <n v="30.287739999999999"/>
    <n v="0.42658800000000002"/>
    <s v="7"/>
    <s v="scale_mpi_thin_job_14032.out "/>
    <s v="scale_mpi_thin_thin007_2023-06-26_10-36-38.csv "/>
    <s v="e1 10000 100 100000 1 72"/>
    <e v="#N/A"/>
    <e v="#N/A"/>
    <e v="#N/A"/>
    <e v="#N/A"/>
    <x v="1"/>
  </r>
  <r>
    <x v="0"/>
    <x v="0"/>
    <n v="100"/>
    <x v="0"/>
    <x v="15"/>
    <n v="1"/>
    <n v="16.101557"/>
    <n v="10.204661"/>
    <n v="10.040789999999999"/>
    <n v="0.14765900000000001"/>
    <s v="7"/>
    <s v="scale_mpi_thin_job_14032.out "/>
    <s v="scale_mpi_thin_thin007_2023-06-26_10-36-38.csv "/>
    <s v="e1 10000 100 100000 1 69"/>
    <e v="#N/A"/>
    <e v="#N/A"/>
    <e v="#N/A"/>
    <e v="#N/A"/>
    <x v="1"/>
  </r>
  <r>
    <x v="0"/>
    <x v="0"/>
    <n v="100"/>
    <x v="0"/>
    <x v="18"/>
    <n v="1"/>
    <n v="16.781890000000001"/>
    <n v="10.645820000000001"/>
    <n v="8.7588469999999994"/>
    <n v="0.13475100000000001"/>
    <s v="7"/>
    <s v="scale_mpi_thin_job_14032.out "/>
    <s v="scale_mpi_thin_thin007_2023-06-26_10-36-38.csv "/>
    <s v="e1 10000 100 100000 1 66"/>
    <e v="#N/A"/>
    <e v="#N/A"/>
    <e v="#N/A"/>
    <e v="#N/A"/>
    <x v="1"/>
  </r>
  <r>
    <x v="0"/>
    <x v="0"/>
    <n v="100"/>
    <x v="0"/>
    <x v="21"/>
    <n v="1"/>
    <n v="17.554984000000001"/>
    <n v="11.124610000000001"/>
    <n v="8.4374540000000007"/>
    <n v="0.13608799999999999"/>
    <s v="7"/>
    <s v="scale_mpi_thin_job_14032.out "/>
    <s v="scale_mpi_thin_thin007_2023-06-26_10-36-38.csv "/>
    <s v="e1 10000 100 100000 1 63"/>
    <n v="61.130554500000002"/>
    <n v="6.9583401630308659"/>
    <n v="47.213874173938272"/>
    <n v="75.047234826061739"/>
    <x v="0"/>
  </r>
  <r>
    <x v="0"/>
    <x v="0"/>
    <n v="100"/>
    <x v="0"/>
    <x v="24"/>
    <n v="1"/>
    <n v="16.256692999999999"/>
    <n v="9.6421460000000003"/>
    <n v="11.556582000000001"/>
    <n v="0.19587399999999999"/>
    <s v="7"/>
    <s v="scale_mpi_thin_job_14032.out "/>
    <s v="scale_mpi_thin_thin007_2023-06-26_10-36-38.csv "/>
    <s v="e1 10000 100 100000 1 60"/>
    <n v="63.720000124999999"/>
    <n v="7.0823693233677538"/>
    <n v="49.555261478264491"/>
    <n v="77.884738771735499"/>
    <x v="0"/>
  </r>
  <r>
    <x v="0"/>
    <x v="0"/>
    <n v="100"/>
    <x v="0"/>
    <x v="27"/>
    <n v="1"/>
    <n v="19.209001000000001"/>
    <n v="12.046766999999999"/>
    <n v="23.442025999999998"/>
    <n v="0.41860799999999998"/>
    <s v="7"/>
    <s v="scale_mpi_thin_job_14032.out "/>
    <s v="scale_mpi_thin_thin007_2023-06-26_10-36-38.csv "/>
    <s v="e1 10000 100 100000 1 57"/>
    <n v="71.618437749999998"/>
    <n v="2.127596075113261"/>
    <n v="67.363245599773478"/>
    <n v="75.873629900226518"/>
    <x v="0"/>
  </r>
  <r>
    <x v="0"/>
    <x v="0"/>
    <n v="100"/>
    <x v="0"/>
    <x v="30"/>
    <n v="1"/>
    <n v="13.608523"/>
    <n v="6.1355930000000001"/>
    <n v="12.237244"/>
    <n v="0.23089100000000001"/>
    <s v="7"/>
    <s v="scale_mpi_thin_job_14032.out "/>
    <s v="scale_mpi_thin_thin007_2023-06-26_10-36-38.csv "/>
    <s v="e1 10000 100 100000 1 54"/>
    <n v="68.487962874999994"/>
    <n v="8.4105057132328955"/>
    <n v="51.666951448534206"/>
    <n v="85.308974301465781"/>
    <x v="0"/>
  </r>
  <r>
    <x v="0"/>
    <x v="0"/>
    <n v="100"/>
    <x v="0"/>
    <x v="33"/>
    <n v="1"/>
    <n v="19.299716"/>
    <n v="11.472498"/>
    <n v="6.8999610000000002"/>
    <n v="0.13799900000000001"/>
    <s v="7"/>
    <s v="scale_mpi_thin_job_14032.out "/>
    <s v="scale_mpi_thin_thin007_2023-06-26_10-36-38.csv "/>
    <s v="e1 10000 100 100000 1 51"/>
    <n v="71.420936749999996"/>
    <n v="6.7906007209647807"/>
    <n v="57.839735308070431"/>
    <n v="85.002138191929561"/>
    <x v="0"/>
  </r>
  <r>
    <x v="0"/>
    <x v="0"/>
    <n v="100"/>
    <x v="0"/>
    <x v="36"/>
    <n v="1"/>
    <n v="14.148322"/>
    <n v="5.8252769999999998"/>
    <n v="8.1216749999999998"/>
    <n v="0.17280200000000001"/>
    <s v="7"/>
    <s v="scale_mpi_thin_job_14032.out "/>
    <s v="scale_mpi_thin_thin007_2023-06-26_10-36-38.csv "/>
    <s v="e1 10000 100 100000 1 48"/>
    <n v="76.196652285714279"/>
    <n v="1.7251254991956284"/>
    <n v="72.746401287323025"/>
    <n v="79.646903284105534"/>
    <x v="0"/>
  </r>
  <r>
    <x v="0"/>
    <x v="0"/>
    <n v="100"/>
    <x v="0"/>
    <x v="39"/>
    <n v="1"/>
    <n v="34.843381000000001"/>
    <n v="26.235678"/>
    <n v="5.62582"/>
    <n v="0.12786"/>
    <s v="7"/>
    <s v="scale_mpi_thin_job_14032.out "/>
    <s v="scale_mpi_thin_thin007_2023-06-26_10-36-38.csv "/>
    <s v="e1 10000 100 100000 1 45"/>
    <n v="77.593593428571424"/>
    <n v="3.7363343593543732"/>
    <n v="70.120924709862678"/>
    <n v="85.06626214728017"/>
    <x v="0"/>
  </r>
  <r>
    <x v="0"/>
    <x v="0"/>
    <n v="100"/>
    <x v="0"/>
    <x v="42"/>
    <n v="1"/>
    <n v="13.896661999999999"/>
    <n v="4.7479449999999996"/>
    <n v="40.287126000000001"/>
    <n v="0.98261299999999996"/>
    <s v="7"/>
    <s v="scale_mpi_thin_job_14032.out "/>
    <s v="scale_mpi_thin_thin007_2023-06-26_10-36-38.csv "/>
    <s v="e1 10000 100 100000 1 42"/>
    <n v="76.182989714285711"/>
    <n v="7.7750732433957479"/>
    <n v="60.632843227494213"/>
    <n v="91.733136201077201"/>
    <x v="0"/>
  </r>
  <r>
    <x v="0"/>
    <x v="0"/>
    <n v="100"/>
    <x v="0"/>
    <x v="45"/>
    <n v="1"/>
    <n v="13.748081000000001"/>
    <n v="4.0113490000000001"/>
    <n v="21.172070999999999"/>
    <n v="0.55715999999999999"/>
    <s v="7"/>
    <s v="scale_mpi_thin_job_14032.out "/>
    <s v="scale_mpi_thin_thin007_2023-06-26_10-36-38.csv "/>
    <s v="e1 10000 100 100000 1 39"/>
    <n v="78.4539267142857"/>
    <n v="6.2118415520912151"/>
    <n v="66.03024361010327"/>
    <n v="90.87760981846813"/>
    <x v="0"/>
  </r>
  <r>
    <x v="0"/>
    <x v="0"/>
    <n v="100"/>
    <x v="0"/>
    <x v="48"/>
    <n v="1"/>
    <n v="12.996465000000001"/>
    <n v="2.5851829999999998"/>
    <n v="7.0180670000000003"/>
    <n v="0.200516"/>
    <s v="7"/>
    <s v="scale_mpi_thin_job_14032.out "/>
    <s v="scale_mpi_thin_thin007_2023-06-26_10-36-38.csv "/>
    <s v="e1 10000 100 100000 1 36"/>
    <n v="83.086585000000014"/>
    <n v="4.5385419223571617"/>
    <n v="74.00950115528569"/>
    <n v="92.163668844714337"/>
    <x v="0"/>
  </r>
  <r>
    <x v="0"/>
    <x v="0"/>
    <n v="100"/>
    <x v="0"/>
    <x v="51"/>
    <n v="1"/>
    <n v="15.790955"/>
    <n v="4.6195120000000003"/>
    <n v="12.815287"/>
    <n v="0.400478"/>
    <s v="7"/>
    <s v="scale_mpi_thin_job_14032.out "/>
    <s v="scale_mpi_thin_thin007_2023-06-26_10-36-38.csv "/>
    <s v="e1 10000 100 100000 1 33"/>
    <n v="79.299919166666669"/>
    <n v="7.4336550828582082"/>
    <n v="64.432609000950251"/>
    <n v="94.167229332383087"/>
    <x v="0"/>
  </r>
  <r>
    <x v="0"/>
    <x v="0"/>
    <n v="100"/>
    <x v="0"/>
    <x v="54"/>
    <n v="1"/>
    <n v="14.716234"/>
    <n v="2.3947400000000001"/>
    <n v="6.9827320000000004"/>
    <n v="0.240784"/>
    <s v="7"/>
    <s v="scale_mpi_thin_job_14032.out "/>
    <s v="scale_mpi_thin_thin007_2023-06-26_10-36-38.csv "/>
    <s v="e1 10000 100 100000 1 30"/>
    <n v="82.589635000000015"/>
    <n v="2.0713395338341378"/>
    <n v="78.446955932331747"/>
    <n v="86.732314067668284"/>
    <x v="0"/>
  </r>
  <r>
    <x v="0"/>
    <x v="0"/>
    <n v="100"/>
    <x v="0"/>
    <x v="57"/>
    <n v="1"/>
    <n v="14.749159000000001"/>
    <n v="1.2059550000000001"/>
    <n v="4.3615729999999999"/>
    <n v="0.16775300000000001"/>
    <s v="7"/>
    <s v="scale_mpi_thin_job_14032.out "/>
    <s v="scale_mpi_thin_thin007_2023-06-26_10-36-38.csv "/>
    <s v="e1 10000 100 100000 1 27"/>
    <n v="84.33911771428572"/>
    <n v="0.84644929129773927"/>
    <n v="82.646219131690245"/>
    <n v="86.032016296881196"/>
    <x v="0"/>
  </r>
  <r>
    <x v="0"/>
    <x v="0"/>
    <n v="100"/>
    <x v="0"/>
    <x v="60"/>
    <n v="1"/>
    <n v="15.300537"/>
    <n v="0.34184900000000001"/>
    <n v="4.7680530000000001"/>
    <n v="0.20730699999999999"/>
    <s v="7"/>
    <s v="scale_mpi_thin_job_14032.out "/>
    <s v="scale_mpi_thin_thin007_2023-06-26_10-36-38.csv "/>
    <s v="e1 10000 100 100000 1 24"/>
    <n v="89.644154714285705"/>
    <n v="9.5325372799477823E-2"/>
    <n v="89.453503968686746"/>
    <n v="89.834805459884663"/>
    <x v="0"/>
  </r>
  <r>
    <x v="0"/>
    <x v="0"/>
    <n v="100"/>
    <x v="0"/>
    <x v="63"/>
    <n v="1"/>
    <n v="16.932002000000001"/>
    <n v="0.189719"/>
    <n v="1.30348"/>
    <n v="6.5173999999999996E-2"/>
    <s v="7"/>
    <s v="scale_mpi_thin_job_14032.out "/>
    <s v="scale_mpi_thin_thin007_2023-06-26_10-36-38.csv "/>
    <s v="e1 10000 100 100000 1 21"/>
    <n v="101.56893128571427"/>
    <n v="6.3490670240610642E-2"/>
    <n v="101.44194994523305"/>
    <n v="101.69591262619549"/>
    <x v="0"/>
  </r>
  <r>
    <x v="0"/>
    <x v="0"/>
    <n v="100"/>
    <x v="0"/>
    <x v="66"/>
    <n v="1"/>
    <n v="19.489922"/>
    <n v="0.161222"/>
    <n v="0.64035200000000003"/>
    <n v="3.7668E-2"/>
    <s v="7"/>
    <s v="scale_mpi_thin_job_14032.out "/>
    <s v="scale_mpi_thin_thin007_2023-06-26_10-36-38.csv "/>
    <s v="e1 10000 100 100000 1 18"/>
    <n v="117.96217457142858"/>
    <n v="0.13303812177011046"/>
    <n v="117.69609832788835"/>
    <n v="118.2282508149688"/>
    <x v="0"/>
  </r>
  <r>
    <x v="0"/>
    <x v="0"/>
    <n v="100"/>
    <x v="0"/>
    <x v="69"/>
    <n v="1"/>
    <n v="23.270519"/>
    <n v="0.192055"/>
    <n v="0.73016099999999995"/>
    <n v="5.2153999999999999E-2"/>
    <s v="7"/>
    <s v="scale_mpi_thin_job_14032.out "/>
    <s v="scale_mpi_thin_thin007_2023-06-26_10-36-38.csv "/>
    <s v="e1 10000 100 100000 1 15"/>
    <n v="140.74933714285714"/>
    <n v="9.7697978324972082E-2"/>
    <n v="140.5539411862072"/>
    <n v="140.94473309950709"/>
    <x v="0"/>
  </r>
  <r>
    <x v="0"/>
    <x v="0"/>
    <n v="100"/>
    <x v="0"/>
    <x v="12"/>
    <n v="1"/>
    <n v="17.488451999999999"/>
    <n v="11.758666"/>
    <n v="45.610157000000001"/>
    <n v="0.642397"/>
    <s v="7"/>
    <s v="scale_mpi_thin_job_14032.out "/>
    <s v="scale_mpi_thin_thin007_2023-06-26_10-36-38.csv "/>
    <s v="e1 10000 100 100000 1 72"/>
    <e v="#N/A"/>
    <e v="#N/A"/>
    <e v="#N/A"/>
    <e v="#N/A"/>
    <x v="1"/>
  </r>
  <r>
    <x v="0"/>
    <x v="0"/>
    <n v="100"/>
    <x v="0"/>
    <x v="15"/>
    <n v="1"/>
    <n v="37.829062"/>
    <n v="31.92118"/>
    <n v="22.595835999999998"/>
    <n v="0.33229199999999998"/>
    <s v="7"/>
    <s v="scale_mpi_thin_job_14032.out "/>
    <s v="scale_mpi_thin_thin007_2023-06-26_10-36-38.csv "/>
    <s v="e1 10000 100 100000 1 69"/>
    <e v="#N/A"/>
    <e v="#N/A"/>
    <e v="#N/A"/>
    <e v="#N/A"/>
    <x v="1"/>
  </r>
  <r>
    <x v="0"/>
    <x v="0"/>
    <n v="100"/>
    <x v="0"/>
    <x v="18"/>
    <n v="1"/>
    <n v="14.139806999999999"/>
    <n v="7.9843700000000002"/>
    <n v="25.138096000000001"/>
    <n v="0.38673999999999997"/>
    <s v="7"/>
    <s v="scale_mpi_thin_job_14032.out "/>
    <s v="scale_mpi_thin_thin007_2023-06-26_10-36-38.csv "/>
    <s v="e1 10000 100 100000 1 66"/>
    <e v="#N/A"/>
    <e v="#N/A"/>
    <e v="#N/A"/>
    <e v="#N/A"/>
    <x v="1"/>
  </r>
  <r>
    <x v="0"/>
    <x v="0"/>
    <n v="100"/>
    <x v="0"/>
    <x v="21"/>
    <n v="1"/>
    <n v="17.908062999999999"/>
    <n v="11.541321999999999"/>
    <n v="8.0734200000000005"/>
    <n v="0.130216"/>
    <s v="7"/>
    <s v="scale_mpi_thin_job_14032.out "/>
    <s v="scale_mpi_thin_thin007_2023-06-26_10-36-38.csv "/>
    <s v="e1 10000 100 100000 1 63"/>
    <n v="61.130554500000002"/>
    <n v="6.9583401630308659"/>
    <n v="47.213874173938272"/>
    <n v="75.047234826061739"/>
    <x v="0"/>
  </r>
  <r>
    <x v="0"/>
    <x v="0"/>
    <n v="100"/>
    <x v="0"/>
    <x v="24"/>
    <n v="1"/>
    <n v="17.179326"/>
    <n v="10.454347"/>
    <n v="9.2792449999999995"/>
    <n v="0.157275"/>
    <s v="7"/>
    <s v="scale_mpi_thin_job_14032.out "/>
    <s v="scale_mpi_thin_thin007_2023-06-26_10-36-38.csv "/>
    <s v="e1 10000 100 100000 1 60"/>
    <n v="63.720000124999999"/>
    <n v="7.0823693233677538"/>
    <n v="49.555261478264491"/>
    <n v="77.884738771735499"/>
    <x v="0"/>
  </r>
  <r>
    <x v="0"/>
    <x v="0"/>
    <n v="100"/>
    <x v="0"/>
    <x v="27"/>
    <n v="1"/>
    <n v="18.233141"/>
    <n v="11.094269000000001"/>
    <n v="11.463253999999999"/>
    <n v="0.20470099999999999"/>
    <s v="7"/>
    <s v="scale_mpi_thin_job_14032.out "/>
    <s v="scale_mpi_thin_thin007_2023-06-26_10-36-38.csv "/>
    <s v="e1 10000 100 100000 1 57"/>
    <n v="71.618437749999998"/>
    <n v="2.127596075113261"/>
    <n v="67.363245599773478"/>
    <n v="75.873629900226518"/>
    <x v="0"/>
  </r>
  <r>
    <x v="0"/>
    <x v="0"/>
    <n v="100"/>
    <x v="0"/>
    <x v="30"/>
    <n v="1"/>
    <n v="12.963842"/>
    <n v="5.5819270000000003"/>
    <n v="14.986058999999999"/>
    <n v="0.28275600000000001"/>
    <s v="7"/>
    <s v="scale_mpi_thin_job_14032.out "/>
    <s v="scale_mpi_thin_thin007_2023-06-26_10-36-38.csv "/>
    <s v="e1 10000 100 100000 1 54"/>
    <n v="68.487962874999994"/>
    <n v="8.4105057132328955"/>
    <n v="51.666951448534206"/>
    <n v="85.308974301465781"/>
    <x v="0"/>
  </r>
  <r>
    <x v="0"/>
    <x v="0"/>
    <n v="100"/>
    <x v="0"/>
    <x v="33"/>
    <n v="1"/>
    <n v="20.474824000000002"/>
    <n v="12.580962"/>
    <n v="9.9887370000000004"/>
    <n v="0.19977500000000001"/>
    <s v="7"/>
    <s v="scale_mpi_thin_job_14032.out "/>
    <s v="scale_mpi_thin_thin007_2023-06-26_10-36-38.csv "/>
    <s v="e1 10000 100 100000 1 51"/>
    <n v="71.420936749999996"/>
    <n v="6.7906007209647807"/>
    <n v="57.839735308070431"/>
    <n v="85.002138191929561"/>
    <x v="0"/>
  </r>
  <r>
    <x v="0"/>
    <x v="0"/>
    <n v="100"/>
    <x v="0"/>
    <x v="36"/>
    <n v="1"/>
    <n v="16.612988999999999"/>
    <n v="8.410228"/>
    <n v="16.743112"/>
    <n v="0.356236"/>
    <s v="7"/>
    <s v="scale_mpi_thin_job_14032.out "/>
    <s v="scale_mpi_thin_thin007_2023-06-26_10-36-38.csv "/>
    <s v="e1 10000 100 100000 1 48"/>
    <n v="76.196652285714279"/>
    <n v="1.7251254991956284"/>
    <n v="72.746401287323025"/>
    <n v="79.646903284105534"/>
    <x v="0"/>
  </r>
  <r>
    <x v="0"/>
    <x v="0"/>
    <n v="100"/>
    <x v="0"/>
    <x v="39"/>
    <n v="1"/>
    <n v="13.394736"/>
    <n v="4.7818649999999998"/>
    <n v="7.399851"/>
    <n v="0.16817799999999999"/>
    <s v="7"/>
    <s v="scale_mpi_thin_job_14032.out "/>
    <s v="scale_mpi_thin_thin007_2023-06-26_10-36-38.csv "/>
    <s v="e1 10000 100 100000 1 45"/>
    <n v="77.593593428571424"/>
    <n v="3.7363343593543732"/>
    <n v="70.120924709862678"/>
    <n v="85.06626214728017"/>
    <x v="0"/>
  </r>
  <r>
    <x v="0"/>
    <x v="0"/>
    <n v="100"/>
    <x v="0"/>
    <x v="42"/>
    <n v="1"/>
    <n v="14.966944"/>
    <n v="5.7334880000000004"/>
    <n v="56.460912"/>
    <n v="1.377095"/>
    <s v="7"/>
    <s v="scale_mpi_thin_job_14032.out "/>
    <s v="scale_mpi_thin_thin007_2023-06-26_10-36-38.csv "/>
    <s v="e1 10000 100 100000 1 42"/>
    <n v="76.182989714285711"/>
    <n v="7.7750732433957479"/>
    <n v="60.632843227494213"/>
    <n v="91.733136201077201"/>
    <x v="0"/>
  </r>
  <r>
    <x v="0"/>
    <x v="0"/>
    <n v="100"/>
    <x v="0"/>
    <x v="45"/>
    <n v="1"/>
    <n v="13.337762"/>
    <n v="3.6938110000000002"/>
    <n v="6.3291029999999999"/>
    <n v="0.16655500000000001"/>
    <s v="7"/>
    <s v="scale_mpi_thin_job_14032.out "/>
    <s v="scale_mpi_thin_thin007_2023-06-26_10-36-38.csv "/>
    <s v="e1 10000 100 100000 1 39"/>
    <n v="78.4539267142857"/>
    <n v="6.2118415520912151"/>
    <n v="66.03024361010327"/>
    <n v="90.87760981846813"/>
    <x v="0"/>
  </r>
  <r>
    <x v="0"/>
    <x v="0"/>
    <n v="100"/>
    <x v="0"/>
    <x v="48"/>
    <n v="1"/>
    <n v="15.054489"/>
    <n v="4.652787"/>
    <n v="6.5887779999999996"/>
    <n v="0.188251"/>
    <s v="7"/>
    <s v="scale_mpi_thin_job_14032.out "/>
    <s v="scale_mpi_thin_thin007_2023-06-26_10-36-38.csv "/>
    <s v="e1 10000 100 100000 1 36"/>
    <n v="83.086585000000014"/>
    <n v="4.5385419223571617"/>
    <n v="74.00950115528569"/>
    <n v="92.163668844714337"/>
    <x v="0"/>
  </r>
  <r>
    <x v="0"/>
    <x v="0"/>
    <n v="100"/>
    <x v="0"/>
    <x v="51"/>
    <n v="1"/>
    <n v="14.718804"/>
    <n v="3.5731700000000002"/>
    <n v="6.8053749999999997"/>
    <n v="0.212668"/>
    <s v="7"/>
    <s v="scale_mpi_thin_job_14032.out "/>
    <s v="scale_mpi_thin_thin007_2023-06-26_10-36-38.csv "/>
    <s v="e1 10000 100 100000 1 33"/>
    <n v="79.299919166666669"/>
    <n v="7.4336550828582082"/>
    <n v="64.432609000950251"/>
    <n v="94.167229332383087"/>
    <x v="0"/>
  </r>
  <r>
    <x v="0"/>
    <x v="0"/>
    <n v="100"/>
    <x v="0"/>
    <x v="54"/>
    <n v="1"/>
    <n v="14.359422"/>
    <n v="2.1179589999999999"/>
    <n v="8.5713740000000005"/>
    <n v="0.29556500000000002"/>
    <s v="7"/>
    <s v="scale_mpi_thin_job_14032.out "/>
    <s v="scale_mpi_thin_thin007_2023-06-26_10-36-38.csv "/>
    <s v="e1 10000 100 100000 1 30"/>
    <n v="82.589635000000015"/>
    <n v="2.0713395338341378"/>
    <n v="78.446955932331747"/>
    <n v="86.732314067668284"/>
    <x v="0"/>
  </r>
  <r>
    <x v="0"/>
    <x v="0"/>
    <n v="100"/>
    <x v="0"/>
    <x v="57"/>
    <n v="1"/>
    <n v="14.980578"/>
    <n v="1.377346"/>
    <n v="4.7038140000000004"/>
    <n v="0.18091599999999999"/>
    <s v="7"/>
    <s v="scale_mpi_thin_job_14032.out "/>
    <s v="scale_mpi_thin_thin007_2023-06-26_10-36-38.csv "/>
    <s v="e1 10000 100 100000 1 27"/>
    <n v="84.33911771428572"/>
    <n v="0.84644929129773927"/>
    <n v="82.646219131690245"/>
    <n v="86.032016296881196"/>
    <x v="0"/>
  </r>
  <r>
    <x v="0"/>
    <x v="0"/>
    <n v="100"/>
    <x v="0"/>
    <x v="60"/>
    <n v="1"/>
    <n v="15.103818"/>
    <n v="0.241511"/>
    <n v="2.4616359999999999"/>
    <n v="0.107028"/>
    <s v="7"/>
    <s v="scale_mpi_thin_job_14032.out "/>
    <s v="scale_mpi_thin_thin007_2023-06-26_10-36-38.csv "/>
    <s v="e1 10000 100 100000 1 24"/>
    <n v="89.644154714285705"/>
    <n v="9.5325372799477823E-2"/>
    <n v="89.453503968686746"/>
    <n v="89.834805459884663"/>
    <x v="0"/>
  </r>
  <r>
    <x v="0"/>
    <x v="0"/>
    <n v="100"/>
    <x v="0"/>
    <x v="63"/>
    <n v="1"/>
    <n v="16.923199"/>
    <n v="0.16814599999999999"/>
    <n v="0.86189300000000002"/>
    <n v="4.3095000000000001E-2"/>
    <s v="7"/>
    <s v="scale_mpi_thin_job_14032.out "/>
    <s v="scale_mpi_thin_thin007_2023-06-26_10-36-38.csv "/>
    <s v="e1 10000 100 100000 1 21"/>
    <n v="101.56893128571427"/>
    <n v="6.3490670240610642E-2"/>
    <n v="101.44194994523305"/>
    <n v="101.69591262619549"/>
    <x v="0"/>
  </r>
  <r>
    <x v="0"/>
    <x v="0"/>
    <n v="100"/>
    <x v="0"/>
    <x v="66"/>
    <n v="1"/>
    <n v="19.552757"/>
    <n v="0.17377600000000001"/>
    <n v="0.77954699999999999"/>
    <n v="4.5856000000000001E-2"/>
    <s v="7"/>
    <s v="scale_mpi_thin_job_14032.out "/>
    <s v="scale_mpi_thin_thin007_2023-06-26_10-36-38.csv "/>
    <s v="e1 10000 100 100000 1 18"/>
    <n v="117.96217457142858"/>
    <n v="0.13303812177011046"/>
    <n v="117.69609832788835"/>
    <n v="118.2282508149688"/>
    <x v="0"/>
  </r>
  <r>
    <x v="0"/>
    <x v="0"/>
    <n v="100"/>
    <x v="0"/>
    <x v="69"/>
    <n v="1"/>
    <n v="23.246670999999999"/>
    <n v="0.28262300000000001"/>
    <n v="0.95322499999999999"/>
    <n v="6.8087999999999996E-2"/>
    <s v="7"/>
    <s v="scale_mpi_thin_job_14032.out "/>
    <s v="scale_mpi_thin_thin007_2023-06-26_10-36-38.csv "/>
    <s v="e1 10000 100 100000 1 15"/>
    <n v="140.74933714285714"/>
    <n v="9.7697978324972082E-2"/>
    <n v="140.5539411862072"/>
    <n v="140.94473309950709"/>
    <x v="0"/>
  </r>
  <r>
    <x v="0"/>
    <x v="0"/>
    <n v="100"/>
    <x v="0"/>
    <x v="71"/>
    <n v="1"/>
    <n v="27.187370000000001"/>
    <n v="0.59082199999999996"/>
    <n v="0.57568600000000003"/>
    <n v="4.7974000000000003E-2"/>
    <s v="7"/>
    <s v="scale_mpi_thin_job_14135.out "/>
    <s v="scale_mpi_thin_thin007_2023-06-26_11-51-28.csv "/>
    <s v="e1 10000 100 100000 1 13"/>
    <n v="161.63524966666668"/>
    <n v="0.26492721131126612"/>
    <n v="161.10539524404416"/>
    <n v="162.1651040892892"/>
    <x v="0"/>
  </r>
  <r>
    <x v="0"/>
    <x v="0"/>
    <n v="100"/>
    <x v="0"/>
    <x v="68"/>
    <n v="1"/>
    <n v="21.746905999999999"/>
    <n v="0.17513899999999999"/>
    <n v="0.69988899999999998"/>
    <n v="4.6658999999999999E-2"/>
    <s v="7"/>
    <s v="scale_mpi_thin_job_14135.out "/>
    <s v="scale_mpi_thin_thin007_2023-06-26_11-51-28.csv "/>
    <s v="e1 10000 100 100000 1 16"/>
    <n v="132.24896166666667"/>
    <n v="3.8100204833406912E-2"/>
    <n v="132.17276125699985"/>
    <n v="132.3251620763335"/>
    <x v="0"/>
  </r>
  <r>
    <x v="0"/>
    <x v="0"/>
    <n v="100"/>
    <x v="0"/>
    <x v="65"/>
    <n v="1"/>
    <n v="18.778186000000002"/>
    <n v="0.24895600000000001"/>
    <n v="2.229298"/>
    <n v="0.12385"/>
    <s v="7"/>
    <s v="scale_mpi_thin_job_14135.out "/>
    <s v="scale_mpi_thin_thin007_2023-06-26_11-51-28.csv "/>
    <s v="e1 10000 100 100000 1 19"/>
    <n v="111.81019399999998"/>
    <n v="1.7064358900188037E-2"/>
    <n v="111.77606528219961"/>
    <n v="111.84432271780035"/>
    <x v="0"/>
  </r>
  <r>
    <x v="0"/>
    <x v="0"/>
    <n v="100"/>
    <x v="0"/>
    <x v="62"/>
    <n v="1"/>
    <n v="16.385196000000001"/>
    <n v="0.257106"/>
    <n v="2.5556399999999999"/>
    <n v="0.121697"/>
    <s v="7"/>
    <s v="scale_mpi_thin_job_14135.out "/>
    <s v="scale_mpi_thin_thin007_2023-06-26_11-51-28.csv "/>
    <s v="e1 10000 100 100000 1 22"/>
    <n v="97.027764666666656"/>
    <n v="0.22581226043032632"/>
    <n v="96.576140145806008"/>
    <n v="97.479389187527303"/>
    <x v="0"/>
  </r>
  <r>
    <x v="0"/>
    <x v="0"/>
    <n v="100"/>
    <x v="0"/>
    <x v="59"/>
    <n v="1"/>
    <n v="15.066601"/>
    <n v="0.62407599999999996"/>
    <n v="4.6851640000000003"/>
    <n v="0.195215"/>
    <s v="7"/>
    <s v="scale_mpi_thin_job_14135.out "/>
    <s v="scale_mpi_thin_thin007_2023-06-26_11-51-28.csv "/>
    <s v="e1 10000 100 100000 1 25"/>
    <n v="89.256282333333345"/>
    <n v="0.4857304962901634"/>
    <n v="88.284821340753012"/>
    <n v="90.227743325913679"/>
    <x v="0"/>
  </r>
  <r>
    <x v="0"/>
    <x v="0"/>
    <n v="100"/>
    <x v="0"/>
    <x v="56"/>
    <n v="1"/>
    <n v="15.970262999999999"/>
    <n v="2.9125329999999998"/>
    <n v="10.146477000000001"/>
    <n v="0.37579499999999999"/>
    <s v="7"/>
    <s v="scale_mpi_thin_job_14135.out "/>
    <s v="scale_mpi_thin_thin007_2023-06-26_11-51-28.csv "/>
    <s v="e1 10000 100 100000 1 28"/>
    <n v="83.338386666666665"/>
    <n v="0.24866602991321096"/>
    <n v="82.841054606840245"/>
    <n v="83.835718726493084"/>
    <x v="0"/>
  </r>
  <r>
    <x v="0"/>
    <x v="0"/>
    <n v="100"/>
    <x v="0"/>
    <x v="53"/>
    <n v="1"/>
    <n v="14.30241"/>
    <n v="2.3293699999999999"/>
    <n v="6.290457"/>
    <n v="0.20968200000000001"/>
    <s v="7"/>
    <s v="scale_mpi_thin_job_14135.out "/>
    <s v="scale_mpi_thin_thin007_2023-06-26_11-51-28.csv "/>
    <s v="e1 10000 100 100000 1 31"/>
    <n v="80.903500000000008"/>
    <n v="2.0728889999997979"/>
    <n v="76.757722000000413"/>
    <n v="85.049277999999603"/>
    <x v="0"/>
  </r>
  <r>
    <x v="0"/>
    <x v="0"/>
    <n v="100"/>
    <x v="0"/>
    <x v="50"/>
    <n v="1"/>
    <n v="14.284155999999999"/>
    <n v="3.3834409999999999"/>
    <n v="6.8265260000000003"/>
    <n v="0.20686399999999999"/>
    <s v="7"/>
    <s v="scale_mpi_thin_job_14135.out "/>
    <s v="scale_mpi_thin_thin007_2023-06-26_11-51-28.csv "/>
    <s v="e1 10000 100 100000 1 34"/>
    <n v="87.366123000000002"/>
    <n v="3.0477749999998505"/>
    <n v="81.270573000000297"/>
    <n v="93.461672999999706"/>
    <x v="0"/>
  </r>
  <r>
    <x v="0"/>
    <x v="0"/>
    <n v="100"/>
    <x v="0"/>
    <x v="47"/>
    <n v="1"/>
    <n v="13.381852"/>
    <n v="3.1742750000000002"/>
    <n v="7.7699559999999996"/>
    <n v="0.215832"/>
    <s v="7"/>
    <s v="scale_mpi_thin_job_14135.out "/>
    <s v="scale_mpi_thin_thin007_2023-06-26_11-51-28.csv "/>
    <s v="e1 10000 100 100000 1 37"/>
    <n v="81.949399"/>
    <n v="5.3984252511614423"/>
    <n v="71.152548497677117"/>
    <n v="92.746249502322883"/>
    <x v="0"/>
  </r>
  <r>
    <x v="0"/>
    <x v="0"/>
    <n v="100"/>
    <x v="0"/>
    <x v="44"/>
    <n v="1"/>
    <n v="13.382025000000001"/>
    <n v="3.7673839999999998"/>
    <n v="8.6320519999999998"/>
    <n v="0.221335"/>
    <s v="7"/>
    <s v="scale_mpi_thin_job_14135.out "/>
    <s v="scale_mpi_thin_thin007_2023-06-26_11-51-28.csv "/>
    <s v="e1 10000 100 100000 1 40"/>
    <n v="76.617743333333337"/>
    <n v="10.581841719321696"/>
    <n v="55.454059894689948"/>
    <n v="97.781426771976726"/>
    <x v="0"/>
  </r>
  <r>
    <x v="0"/>
    <x v="0"/>
    <n v="100"/>
    <x v="0"/>
    <x v="41"/>
    <n v="1"/>
    <n v="15.160679"/>
    <n v="6.2023109999999999"/>
    <n v="8.0644220000000004"/>
    <n v="0.19200999999999999"/>
    <s v="7"/>
    <s v="scale_mpi_thin_job_14135.out "/>
    <s v="scale_mpi_thin_thin007_2023-06-26_11-51-28.csv "/>
    <s v="e1 10000 100 100000 1 43"/>
    <n v="71.895907666666673"/>
    <n v="8.6175543261217591"/>
    <n v="54.660799014423155"/>
    <n v="89.131016318910184"/>
    <x v="0"/>
  </r>
  <r>
    <x v="0"/>
    <x v="0"/>
    <n v="100"/>
    <x v="0"/>
    <x v="38"/>
    <n v="1"/>
    <n v="13.558904999999999"/>
    <n v="5.178814"/>
    <n v="12.117035"/>
    <n v="0.26926699999999998"/>
    <s v="7"/>
    <s v="scale_mpi_thin_job_14135.out "/>
    <s v="scale_mpi_thin_thin007_2023-06-26_11-51-28.csv "/>
    <s v="e1 10000 100 100000 1 46"/>
    <n v="72.402682666666678"/>
    <n v="8.6749406518559908"/>
    <n v="55.052801362954696"/>
    <n v="89.75256397037866"/>
    <x v="0"/>
  </r>
  <r>
    <x v="0"/>
    <x v="0"/>
    <n v="100"/>
    <x v="0"/>
    <x v="35"/>
    <n v="1"/>
    <n v="22.265698"/>
    <n v="14.136987"/>
    <n v="9.9364670000000004"/>
    <n v="0.20701"/>
    <s v="7"/>
    <s v="scale_mpi_thin_job_14135.out "/>
    <s v="scale_mpi_thin_thin007_2023-06-26_11-51-28.csv "/>
    <s v="e1 10000 100 100000 1 49"/>
    <n v="76.552641666666659"/>
    <n v="0.24086220050867616"/>
    <n v="76.070917265649314"/>
    <n v="77.034366067684005"/>
    <x v="0"/>
  </r>
  <r>
    <x v="0"/>
    <x v="0"/>
    <n v="100"/>
    <x v="0"/>
    <x v="32"/>
    <n v="1"/>
    <n v="21.942793000000002"/>
    <n v="14.182845"/>
    <n v="10.303528"/>
    <n v="0.20202999999999999"/>
    <s v="7"/>
    <s v="scale_mpi_thin_job_14135.out "/>
    <s v="scale_mpi_thin_thin007_2023-06-26_11-51-28.csv "/>
    <s v="e1 10000 100 100000 1 52"/>
    <n v="65.309149000000005"/>
    <n v="7.8481203231082199"/>
    <n v="49.612908353783567"/>
    <n v="81.005389646216443"/>
    <x v="0"/>
  </r>
  <r>
    <x v="0"/>
    <x v="0"/>
    <n v="100"/>
    <x v="0"/>
    <x v="29"/>
    <n v="1"/>
    <n v="20.983152"/>
    <n v="13.65442"/>
    <n v="13.575244"/>
    <n v="0.25139299999999998"/>
    <s v="7"/>
    <s v="scale_mpi_thin_job_14135.out "/>
    <s v="scale_mpi_thin_thin007_2023-06-26_11-51-28.csv "/>
    <s v="e1 10000 100 100000 1 55"/>
    <n v="69.724812"/>
    <n v="4.9939833811518328"/>
    <n v="59.736845237696336"/>
    <n v="79.712778762303671"/>
    <x v="0"/>
  </r>
  <r>
    <x v="0"/>
    <x v="0"/>
    <n v="100"/>
    <x v="0"/>
    <x v="26"/>
    <n v="1"/>
    <n v="27.659438999999999"/>
    <n v="20.626946"/>
    <n v="10.661875"/>
    <n v="0.18704999999999999"/>
    <s v="7"/>
    <s v="scale_mpi_thin_job_14135.out "/>
    <s v="scale_mpi_thin_thin007_2023-06-26_11-51-28.csv "/>
    <s v="e1 10000 100 100000 1 58"/>
    <n v="62.056984333333332"/>
    <n v="7.4787741617957302"/>
    <n v="47.099436009741872"/>
    <n v="77.014532656924786"/>
    <x v="0"/>
  </r>
  <r>
    <x v="0"/>
    <x v="0"/>
    <n v="100"/>
    <x v="0"/>
    <x v="23"/>
    <n v="1"/>
    <n v="17.761398"/>
    <n v="11.213851"/>
    <n v="13.351298999999999"/>
    <n v="0.222522"/>
    <s v="7"/>
    <s v="scale_mpi_thin_job_14135.out "/>
    <s v="scale_mpi_thin_thin007_2023-06-26_11-51-28.csv "/>
    <s v="e1 10000 100 100000 1 61"/>
    <n v="60.546761666666669"/>
    <n v="6.2983613579363924"/>
    <n v="47.950038950793882"/>
    <n v="73.143484382539455"/>
    <x v="0"/>
  </r>
  <r>
    <x v="0"/>
    <x v="0"/>
    <n v="100"/>
    <x v="0"/>
    <x v="20"/>
    <n v="1"/>
    <n v="28.835391999999999"/>
    <n v="22.567554999999999"/>
    <n v="21.461679"/>
    <n v="0.34066200000000002"/>
    <s v="7"/>
    <s v="scale_mpi_thin_job_14135.out "/>
    <s v="scale_mpi_thin_thin007_2023-06-26_11-51-28.csv "/>
    <s v="e1 10000 100 100000 1 64"/>
    <n v="55.81539999999999"/>
    <n v="9.1422645499959732"/>
    <n v="37.53087090000804"/>
    <n v="74.09992909999194"/>
    <x v="0"/>
  </r>
  <r>
    <x v="0"/>
    <x v="0"/>
    <n v="100"/>
    <x v="0"/>
    <x v="17"/>
    <n v="1"/>
    <n v="17.027272"/>
    <n v="10.955489"/>
    <n v="24.544917999999999"/>
    <n v="0.37189299999999997"/>
    <s v="7"/>
    <s v="scale_mpi_thin_job_14135.out "/>
    <s v="scale_mpi_thin_thin007_2023-06-26_11-51-28.csv "/>
    <s v="e1 10000 100 100000 1 67"/>
    <e v="#N/A"/>
    <e v="#N/A"/>
    <e v="#N/A"/>
    <e v="#N/A"/>
    <x v="1"/>
  </r>
  <r>
    <x v="0"/>
    <x v="0"/>
    <n v="100"/>
    <x v="0"/>
    <x v="14"/>
    <n v="1"/>
    <n v="27.965236999999998"/>
    <n v="22.088909000000001"/>
    <n v="10.663678000000001"/>
    <n v="0.15454599999999999"/>
    <s v="7"/>
    <s v="scale_mpi_thin_job_14135.out "/>
    <s v="scale_mpi_thin_thin007_2023-06-26_11-51-28.csv "/>
    <s v="e1 10000 100 100000 1 70"/>
    <e v="#N/A"/>
    <e v="#N/A"/>
    <e v="#N/A"/>
    <e v="#N/A"/>
    <x v="1"/>
  </r>
  <r>
    <x v="0"/>
    <x v="0"/>
    <n v="100"/>
    <x v="0"/>
    <x v="71"/>
    <n v="1"/>
    <n v="27.596122999999999"/>
    <n v="1.3477170000000001"/>
    <n v="4.4549200000000004"/>
    <n v="0.37124299999999999"/>
    <s v="7"/>
    <s v="scale_mpi_thin_job_14135.out "/>
    <s v="scale_mpi_thin_thin007_2023-06-26_11-51-28.csv "/>
    <s v="e1 10000 100 100000 1 13"/>
    <n v="161.63524966666668"/>
    <n v="0.26492721131126612"/>
    <n v="161.10539524404416"/>
    <n v="162.1651040892892"/>
    <x v="0"/>
  </r>
  <r>
    <x v="0"/>
    <x v="0"/>
    <n v="100"/>
    <x v="0"/>
    <x v="68"/>
    <n v="1"/>
    <n v="21.959582999999999"/>
    <n v="0.28914200000000001"/>
    <n v="1.6699470000000001"/>
    <n v="0.11133"/>
    <s v="7"/>
    <s v="scale_mpi_thin_job_14135.out "/>
    <s v="scale_mpi_thin_thin007_2023-06-26_11-51-28.csv "/>
    <s v="e1 10000 100 100000 1 16"/>
    <n v="132.24896166666667"/>
    <n v="3.8100204833406912E-2"/>
    <n v="132.17276125699985"/>
    <n v="132.3251620763335"/>
    <x v="0"/>
  </r>
  <r>
    <x v="0"/>
    <x v="0"/>
    <n v="100"/>
    <x v="0"/>
    <x v="65"/>
    <n v="1"/>
    <n v="18.803633000000001"/>
    <n v="0.28773799999999999"/>
    <n v="2.8754270000000002"/>
    <n v="0.159746"/>
    <s v="7"/>
    <s v="scale_mpi_thin_job_14135.out "/>
    <s v="scale_mpi_thin_thin007_2023-06-26_11-51-28.csv "/>
    <s v="e1 10000 100 100000 1 19"/>
    <n v="111.81019399999998"/>
    <n v="1.7064358900188037E-2"/>
    <n v="111.77606528219961"/>
    <n v="111.84432271780035"/>
    <x v="0"/>
  </r>
  <r>
    <x v="0"/>
    <x v="0"/>
    <n v="100"/>
    <x v="0"/>
    <x v="62"/>
    <n v="1"/>
    <n v="16.474762999999999"/>
    <n v="0.383409"/>
    <n v="5.0110289999999997"/>
    <n v="0.23862"/>
    <s v="7"/>
    <s v="scale_mpi_thin_job_14135.out "/>
    <s v="scale_mpi_thin_thin007_2023-06-26_11-51-28.csv "/>
    <s v="e1 10000 100 100000 1 22"/>
    <n v="97.027764666666656"/>
    <n v="0.22581226043032632"/>
    <n v="96.576140145806008"/>
    <n v="97.479389187527303"/>
    <x v="0"/>
  </r>
  <r>
    <x v="0"/>
    <x v="0"/>
    <n v="100"/>
    <x v="0"/>
    <x v="59"/>
    <n v="1"/>
    <n v="15.276102"/>
    <n v="0.76279600000000003"/>
    <n v="5.4700639999999998"/>
    <n v="0.22791900000000001"/>
    <s v="7"/>
    <s v="scale_mpi_thin_job_14135.out "/>
    <s v="scale_mpi_thin_thin007_2023-06-26_11-51-28.csv "/>
    <s v="e1 10000 100 100000 1 25"/>
    <n v="89.256282333333345"/>
    <n v="0.4857304962901634"/>
    <n v="88.284821340753012"/>
    <n v="90.227743325913679"/>
    <x v="0"/>
  </r>
  <r>
    <x v="0"/>
    <x v="0"/>
    <n v="100"/>
    <x v="0"/>
    <x v="56"/>
    <n v="1"/>
    <n v="15.198274"/>
    <n v="2.149499"/>
    <n v="14.813027999999999"/>
    <n v="0.54863099999999998"/>
    <s v="7"/>
    <s v="scale_mpi_thin_job_14135.out "/>
    <s v="scale_mpi_thin_thin007_2023-06-26_11-51-28.csv "/>
    <s v="e1 10000 100 100000 1 28"/>
    <n v="83.338386666666665"/>
    <n v="0.24866602991321096"/>
    <n v="82.841054606840245"/>
    <n v="83.835718726493084"/>
    <x v="0"/>
  </r>
  <r>
    <x v="0"/>
    <x v="0"/>
    <n v="100"/>
    <x v="0"/>
    <x v="53"/>
    <n v="1"/>
    <n v="16.749254000000001"/>
    <n v="4.861834"/>
    <n v="12.529692000000001"/>
    <n v="0.41765600000000003"/>
    <s v="7"/>
    <s v="scale_mpi_thin_job_14135.out "/>
    <s v="scale_mpi_thin_thin007_2023-06-26_11-51-28.csv "/>
    <s v="e1 10000 100 100000 1 31"/>
    <n v="80.903500000000008"/>
    <n v="2.0728889999997979"/>
    <n v="76.757722000000413"/>
    <n v="85.049277999999603"/>
    <x v="0"/>
  </r>
  <r>
    <x v="0"/>
    <x v="0"/>
    <n v="100"/>
    <x v="0"/>
    <x v="50"/>
    <n v="1"/>
    <n v="15.192828"/>
    <n v="4.031955"/>
    <n v="7.647926"/>
    <n v="0.23175499999999999"/>
    <s v="7"/>
    <s v="scale_mpi_thin_job_14135.out "/>
    <s v="scale_mpi_thin_thin007_2023-06-26_11-51-28.csv "/>
    <s v="e1 10000 100 100000 1 34"/>
    <n v="87.366123000000002"/>
    <n v="3.0477749999998505"/>
    <n v="81.270573000000297"/>
    <n v="93.461672999999706"/>
    <x v="0"/>
  </r>
  <r>
    <x v="0"/>
    <x v="0"/>
    <n v="100"/>
    <x v="0"/>
    <x v="47"/>
    <n v="1"/>
    <n v="13.782946000000001"/>
    <n v="3.5602900000000002"/>
    <n v="11.16014"/>
    <n v="0.310004"/>
    <s v="7"/>
    <s v="scale_mpi_thin_job_14135.out "/>
    <s v="scale_mpi_thin_thin007_2023-06-26_11-51-28.csv "/>
    <s v="e1 10000 100 100000 1 37"/>
    <n v="81.949399"/>
    <n v="5.3984252511614423"/>
    <n v="71.152548497677117"/>
    <n v="92.746249502322883"/>
    <x v="0"/>
  </r>
  <r>
    <x v="0"/>
    <x v="0"/>
    <n v="100"/>
    <x v="0"/>
    <x v="44"/>
    <n v="1"/>
    <n v="15.105803"/>
    <n v="5.6084019999999999"/>
    <n v="11.311586999999999"/>
    <n v="0.29004099999999999"/>
    <s v="7"/>
    <s v="scale_mpi_thin_job_14135.out "/>
    <s v="scale_mpi_thin_thin007_2023-06-26_11-51-28.csv "/>
    <s v="e1 10000 100 100000 1 40"/>
    <n v="76.617743333333337"/>
    <n v="10.581841719321696"/>
    <n v="55.454059894689948"/>
    <n v="97.781426771976726"/>
    <x v="0"/>
  </r>
  <r>
    <x v="0"/>
    <x v="0"/>
    <n v="100"/>
    <x v="0"/>
    <x v="41"/>
    <n v="1"/>
    <n v="13.863276000000001"/>
    <n v="4.9869890000000003"/>
    <n v="17.777456000000001"/>
    <n v="0.42327300000000001"/>
    <s v="7"/>
    <s v="scale_mpi_thin_job_14135.out "/>
    <s v="scale_mpi_thin_thin007_2023-06-26_11-51-28.csv "/>
    <s v="e1 10000 100 100000 1 43"/>
    <n v="71.895907666666673"/>
    <n v="8.6175543261217591"/>
    <n v="54.660799014423155"/>
    <n v="89.131016318910184"/>
    <x v="0"/>
  </r>
  <r>
    <x v="0"/>
    <x v="0"/>
    <n v="100"/>
    <x v="0"/>
    <x v="38"/>
    <n v="1"/>
    <n v="25.037172999999999"/>
    <n v="16.587334999999999"/>
    <n v="9.1730750000000008"/>
    <n v="0.203846"/>
    <s v="7"/>
    <s v="scale_mpi_thin_job_14135.out "/>
    <s v="scale_mpi_thin_thin007_2023-06-26_11-51-28.csv "/>
    <s v="e1 10000 100 100000 1 46"/>
    <n v="72.402682666666678"/>
    <n v="8.6749406518559908"/>
    <n v="55.052801362954696"/>
    <n v="89.75256397037866"/>
    <x v="0"/>
  </r>
  <r>
    <x v="0"/>
    <x v="0"/>
    <n v="100"/>
    <x v="0"/>
    <x v="35"/>
    <n v="1"/>
    <n v="13.117559999999999"/>
    <n v="5.0542129999999998"/>
    <n v="10.197312999999999"/>
    <n v="0.21244399999999999"/>
    <s v="7"/>
    <s v="scale_mpi_thin_job_14135.out "/>
    <s v="scale_mpi_thin_thin007_2023-06-26_11-51-28.csv "/>
    <s v="e1 10000 100 100000 1 49"/>
    <n v="76.552641666666659"/>
    <n v="0.24086220050867616"/>
    <n v="76.070917265649314"/>
    <n v="77.034366067684005"/>
    <x v="0"/>
  </r>
  <r>
    <x v="0"/>
    <x v="0"/>
    <n v="100"/>
    <x v="0"/>
    <x v="32"/>
    <n v="1"/>
    <n v="19.482714999999999"/>
    <n v="11.797243999999999"/>
    <n v="17.589365999999998"/>
    <n v="0.34488999999999997"/>
    <s v="7"/>
    <s v="scale_mpi_thin_job_14135.out "/>
    <s v="scale_mpi_thin_thin007_2023-06-26_11-51-28.csv "/>
    <s v="e1 10000 100 100000 1 52"/>
    <n v="65.309149000000005"/>
    <n v="7.8481203231082199"/>
    <n v="49.612908353783567"/>
    <n v="81.005389646216443"/>
    <x v="0"/>
  </r>
  <r>
    <x v="0"/>
    <x v="0"/>
    <n v="100"/>
    <x v="0"/>
    <x v="29"/>
    <n v="1"/>
    <n v="26.568731"/>
    <n v="19.173421000000001"/>
    <n v="24.795034000000001"/>
    <n v="0.45916699999999999"/>
    <s v="7"/>
    <s v="scale_mpi_thin_job_14135.out "/>
    <s v="scale_mpi_thin_thin007_2023-06-26_11-51-28.csv "/>
    <s v="e1 10000 100 100000 1 55"/>
    <n v="69.724812"/>
    <n v="4.9939833811518328"/>
    <n v="59.736845237696336"/>
    <n v="79.712778762303671"/>
    <x v="0"/>
  </r>
  <r>
    <x v="0"/>
    <x v="0"/>
    <n v="100"/>
    <x v="0"/>
    <x v="26"/>
    <n v="1"/>
    <n v="21.611922"/>
    <n v="14.583375"/>
    <n v="27.242380000000001"/>
    <n v="0.47793600000000003"/>
    <s v="7"/>
    <s v="scale_mpi_thin_job_14135.out "/>
    <s v="scale_mpi_thin_thin007_2023-06-26_11-51-28.csv "/>
    <s v="e1 10000 100 100000 1 58"/>
    <n v="62.056984333333332"/>
    <n v="7.4787741617957302"/>
    <n v="47.099436009741872"/>
    <n v="77.014532656924786"/>
    <x v="0"/>
  </r>
  <r>
    <x v="0"/>
    <x v="0"/>
    <n v="100"/>
    <x v="0"/>
    <x v="23"/>
    <n v="1"/>
    <n v="17.611253000000001"/>
    <n v="10.920836"/>
    <n v="14.097177"/>
    <n v="0.234953"/>
    <s v="7"/>
    <s v="scale_mpi_thin_job_14135.out "/>
    <s v="scale_mpi_thin_thin007_2023-06-26_11-51-28.csv "/>
    <s v="e1 10000 100 100000 1 61"/>
    <n v="60.546761666666669"/>
    <n v="6.2983613579363924"/>
    <n v="47.950038950793882"/>
    <n v="73.143484382539455"/>
    <x v="0"/>
  </r>
  <r>
    <x v="0"/>
    <x v="0"/>
    <n v="100"/>
    <x v="0"/>
    <x v="20"/>
    <n v="1"/>
    <n v="14.89251"/>
    <n v="8.6025849999999995"/>
    <n v="16.067212000000001"/>
    <n v="0.25503500000000001"/>
    <s v="7"/>
    <s v="scale_mpi_thin_job_14135.out "/>
    <s v="scale_mpi_thin_thin007_2023-06-26_11-51-28.csv "/>
    <s v="e1 10000 100 100000 1 64"/>
    <n v="55.81539999999999"/>
    <n v="9.1422645499959732"/>
    <n v="37.53087090000804"/>
    <n v="74.09992909999194"/>
    <x v="0"/>
  </r>
  <r>
    <x v="0"/>
    <x v="0"/>
    <n v="100"/>
    <x v="0"/>
    <x v="17"/>
    <n v="1"/>
    <n v="23.702736999999999"/>
    <n v="17.639711999999999"/>
    <n v="9.8787099999999999"/>
    <n v="0.149677"/>
    <s v="7"/>
    <s v="scale_mpi_thin_job_14135.out "/>
    <s v="scale_mpi_thin_thin007_2023-06-26_11-51-28.csv "/>
    <s v="e1 10000 100 100000 1 67"/>
    <e v="#N/A"/>
    <e v="#N/A"/>
    <e v="#N/A"/>
    <e v="#N/A"/>
    <x v="1"/>
  </r>
  <r>
    <x v="0"/>
    <x v="0"/>
    <n v="100"/>
    <x v="0"/>
    <x v="14"/>
    <n v="1"/>
    <n v="16.243728000000001"/>
    <n v="10.368625"/>
    <n v="8.9737589999999994"/>
    <n v="0.130054"/>
    <s v="7"/>
    <s v="scale_mpi_thin_job_14135.out "/>
    <s v="scale_mpi_thin_thin007_2023-06-26_11-51-28.csv "/>
    <s v="e1 10000 100 100000 1 70"/>
    <e v="#N/A"/>
    <e v="#N/A"/>
    <e v="#N/A"/>
    <e v="#N/A"/>
    <x v="1"/>
  </r>
  <r>
    <x v="0"/>
    <x v="0"/>
    <n v="100"/>
    <x v="0"/>
    <x v="71"/>
    <n v="1"/>
    <n v="26.901786000000001"/>
    <n v="0.57895600000000003"/>
    <n v="5.39147"/>
    <n v="0.44928899999999999"/>
    <s v="7"/>
    <s v="scale_mpi_thin_job_14135.out "/>
    <s v="scale_mpi_thin_thin007_2023-06-26_11-51-28.csv "/>
    <s v="e1 10000 100 100000 1 13"/>
    <n v="161.63524966666668"/>
    <n v="0.26492721131126612"/>
    <n v="161.10539524404416"/>
    <n v="162.1651040892892"/>
    <x v="0"/>
  </r>
  <r>
    <x v="0"/>
    <x v="0"/>
    <n v="100"/>
    <x v="0"/>
    <x v="68"/>
    <n v="1"/>
    <n v="21.84422"/>
    <n v="0.17018900000000001"/>
    <n v="0.73629299999999998"/>
    <n v="4.9085999999999998E-2"/>
    <s v="7"/>
    <s v="scale_mpi_thin_job_14135.out "/>
    <s v="scale_mpi_thin_thin007_2023-06-26_11-51-28.csv "/>
    <s v="e1 10000 100 100000 1 16"/>
    <n v="132.24896166666667"/>
    <n v="3.8100204833406912E-2"/>
    <n v="132.17276125699985"/>
    <n v="132.3251620763335"/>
    <x v="0"/>
  </r>
  <r>
    <x v="0"/>
    <x v="0"/>
    <n v="100"/>
    <x v="0"/>
    <x v="65"/>
    <n v="1"/>
    <n v="18.762443999999999"/>
    <n v="0.30446099999999998"/>
    <n v="2.5264180000000001"/>
    <n v="0.14035700000000001"/>
    <s v="7"/>
    <s v="scale_mpi_thin_job_14135.out "/>
    <s v="scale_mpi_thin_thin007_2023-06-26_11-51-28.csv "/>
    <s v="e1 10000 100 100000 1 19"/>
    <n v="111.81019399999998"/>
    <n v="1.7064358900188037E-2"/>
    <n v="111.77606528219961"/>
    <n v="111.84432271780035"/>
    <x v="0"/>
  </r>
  <r>
    <x v="0"/>
    <x v="0"/>
    <n v="100"/>
    <x v="0"/>
    <x v="62"/>
    <n v="1"/>
    <n v="16.371963000000001"/>
    <n v="0.19614100000000001"/>
    <n v="1.3000590000000001"/>
    <n v="6.1907999999999998E-2"/>
    <s v="7"/>
    <s v="scale_mpi_thin_job_14135.out "/>
    <s v="scale_mpi_thin_thin007_2023-06-26_11-51-28.csv "/>
    <s v="e1 10000 100 100000 1 22"/>
    <n v="97.027764666666656"/>
    <n v="0.22581226043032632"/>
    <n v="96.576140145806008"/>
    <n v="97.479389187527303"/>
    <x v="0"/>
  </r>
  <r>
    <x v="0"/>
    <x v="0"/>
    <n v="100"/>
    <x v="0"/>
    <x v="59"/>
    <n v="1"/>
    <n v="15.774642"/>
    <n v="1.3005070000000001"/>
    <n v="4.4163180000000004"/>
    <n v="0.18401300000000001"/>
    <s v="7"/>
    <s v="scale_mpi_thin_job_14135.out "/>
    <s v="scale_mpi_thin_thin007_2023-06-26_11-51-28.csv "/>
    <s v="e1 10000 100 100000 1 25"/>
    <n v="89.256282333333345"/>
    <n v="0.4857304962901634"/>
    <n v="88.284821340753012"/>
    <n v="90.227743325913679"/>
    <x v="0"/>
  </r>
  <r>
    <x v="0"/>
    <x v="0"/>
    <n v="100"/>
    <x v="0"/>
    <x v="56"/>
    <n v="1"/>
    <n v="14.805464000000001"/>
    <n v="1.73929"/>
    <n v="5.721266"/>
    <n v="0.211899"/>
    <s v="7"/>
    <s v="scale_mpi_thin_job_14135.out "/>
    <s v="scale_mpi_thin_thin007_2023-06-26_11-51-28.csv "/>
    <s v="e1 10000 100 100000 1 28"/>
    <n v="83.338386666666665"/>
    <n v="0.24866602991321096"/>
    <n v="82.841054606840245"/>
    <n v="83.835718726493084"/>
    <x v="0"/>
  </r>
  <r>
    <x v="0"/>
    <x v="0"/>
    <n v="100"/>
    <x v="0"/>
    <x v="53"/>
    <n v="1"/>
    <n v="21.517409000000001"/>
    <n v="9.5301849999999995"/>
    <n v="7.0724340000000003"/>
    <n v="0.23574800000000001"/>
    <s v="7"/>
    <s v="scale_mpi_thin_job_14135.out "/>
    <s v="scale_mpi_thin_thin007_2023-06-26_11-51-28.csv "/>
    <s v="e1 10000 100 100000 1 31"/>
    <n v="80.903500000000008"/>
    <n v="2.0728889999997979"/>
    <n v="76.757722000000413"/>
    <n v="85.049277999999603"/>
    <x v="0"/>
  </r>
  <r>
    <x v="0"/>
    <x v="0"/>
    <n v="100"/>
    <x v="0"/>
    <x v="50"/>
    <n v="1"/>
    <n v="16.365268"/>
    <n v="5.4521410000000001"/>
    <n v="63.551588000000002"/>
    <n v="1.9258059999999999"/>
    <s v="7"/>
    <s v="scale_mpi_thin_job_14135.out "/>
    <s v="scale_mpi_thin_thin007_2023-06-26_11-51-28.csv "/>
    <s v="e1 10000 100 100000 1 34"/>
    <n v="87.366123000000002"/>
    <n v="3.0477749999998505"/>
    <n v="81.270573000000297"/>
    <n v="93.461672999999706"/>
    <x v="0"/>
  </r>
  <r>
    <x v="0"/>
    <x v="0"/>
    <n v="100"/>
    <x v="0"/>
    <x v="47"/>
    <n v="1"/>
    <n v="15.408363"/>
    <n v="5.0314209999999999"/>
    <n v="14.462482"/>
    <n v="0.40173599999999998"/>
    <s v="7"/>
    <s v="scale_mpi_thin_job_14135.out "/>
    <s v="scale_mpi_thin_thin007_2023-06-26_11-51-28.csv "/>
    <s v="e1 10000 100 100000 1 37"/>
    <n v="81.949399"/>
    <n v="5.3984252511614423"/>
    <n v="71.152548497677117"/>
    <n v="92.746249502322883"/>
    <x v="0"/>
  </r>
  <r>
    <x v="0"/>
    <x v="0"/>
    <n v="100"/>
    <x v="0"/>
    <x v="44"/>
    <n v="1"/>
    <n v="14.862591999999999"/>
    <n v="5.2152010000000004"/>
    <n v="18.887160999999999"/>
    <n v="0.48428599999999999"/>
    <s v="7"/>
    <s v="scale_mpi_thin_job_14135.out "/>
    <s v="scale_mpi_thin_thin007_2023-06-26_11-51-28.csv "/>
    <s v="e1 10000 100 100000 1 40"/>
    <n v="76.617743333333337"/>
    <n v="10.581841719321696"/>
    <n v="55.454059894689948"/>
    <n v="97.781426771976726"/>
    <x v="0"/>
  </r>
  <r>
    <x v="0"/>
    <x v="0"/>
    <n v="100"/>
    <x v="0"/>
    <x v="41"/>
    <n v="1"/>
    <n v="17.685168000000001"/>
    <n v="8.8083089999999995"/>
    <n v="7.2057760000000002"/>
    <n v="0.171566"/>
    <s v="7"/>
    <s v="scale_mpi_thin_job_14135.out "/>
    <s v="scale_mpi_thin_thin007_2023-06-26_11-51-28.csv "/>
    <s v="e1 10000 100 100000 1 43"/>
    <n v="71.895907666666673"/>
    <n v="8.6175543261217591"/>
    <n v="54.660799014423155"/>
    <n v="89.131016318910184"/>
    <x v="0"/>
  </r>
  <r>
    <x v="0"/>
    <x v="0"/>
    <n v="100"/>
    <x v="0"/>
    <x v="38"/>
    <n v="1"/>
    <n v="17.699092"/>
    <n v="9.1686069999999997"/>
    <n v="8.1938359999999992"/>
    <n v="0.182085"/>
    <s v="7"/>
    <s v="scale_mpi_thin_job_14135.out "/>
    <s v="scale_mpi_thin_thin007_2023-06-26_11-51-28.csv "/>
    <s v="e1 10000 100 100000 1 46"/>
    <n v="72.402682666666678"/>
    <n v="8.6749406518559908"/>
    <n v="55.052801362954696"/>
    <n v="89.75256397037866"/>
    <x v="0"/>
  </r>
  <r>
    <x v="0"/>
    <x v="0"/>
    <n v="100"/>
    <x v="0"/>
    <x v="35"/>
    <n v="1"/>
    <n v="20.546203999999999"/>
    <n v="12.376174000000001"/>
    <n v="15.838588"/>
    <n v="0.32997100000000001"/>
    <s v="7"/>
    <s v="scale_mpi_thin_job_14135.out "/>
    <s v="scale_mpi_thin_thin007_2023-06-26_11-51-28.csv "/>
    <s v="e1 10000 100 100000 1 49"/>
    <n v="76.552641666666659"/>
    <n v="0.24086220050867616"/>
    <n v="76.070917265649314"/>
    <n v="77.034366067684005"/>
    <x v="0"/>
  </r>
  <r>
    <x v="0"/>
    <x v="0"/>
    <n v="100"/>
    <x v="0"/>
    <x v="32"/>
    <n v="1"/>
    <n v="12.812846"/>
    <n v="5.1269960000000001"/>
    <n v="9.0333850000000009"/>
    <n v="0.177125"/>
    <s v="7"/>
    <s v="scale_mpi_thin_job_14135.out "/>
    <s v="scale_mpi_thin_thin007_2023-06-26_11-51-28.csv "/>
    <s v="e1 10000 100 100000 1 52"/>
    <n v="65.309149000000005"/>
    <n v="7.8481203231082199"/>
    <n v="49.612908353783567"/>
    <n v="81.005389646216443"/>
    <x v="0"/>
  </r>
  <r>
    <x v="0"/>
    <x v="0"/>
    <n v="100"/>
    <x v="0"/>
    <x v="29"/>
    <n v="1"/>
    <n v="20.684287000000001"/>
    <n v="13.314317000000001"/>
    <n v="10.770744000000001"/>
    <n v="0.199458"/>
    <s v="7"/>
    <s v="scale_mpi_thin_job_14135.out "/>
    <s v="scale_mpi_thin_thin007_2023-06-26_11-51-28.csv "/>
    <s v="e1 10000 100 100000 1 55"/>
    <n v="69.724812"/>
    <n v="4.9939833811518328"/>
    <n v="59.736845237696336"/>
    <n v="79.712778762303671"/>
    <x v="0"/>
  </r>
  <r>
    <x v="0"/>
    <x v="0"/>
    <n v="100"/>
    <x v="0"/>
    <x v="26"/>
    <n v="1"/>
    <n v="23.296631999999999"/>
    <n v="16.210941999999999"/>
    <n v="17.942181999999999"/>
    <n v="0.31477500000000003"/>
    <s v="7"/>
    <s v="scale_mpi_thin_job_14135.out "/>
    <s v="scale_mpi_thin_thin007_2023-06-26_11-51-28.csv "/>
    <s v="e1 10000 100 100000 1 58"/>
    <n v="62.056984333333332"/>
    <n v="7.4787741617957302"/>
    <n v="47.099436009741872"/>
    <n v="77.014532656924786"/>
    <x v="0"/>
  </r>
  <r>
    <x v="0"/>
    <x v="0"/>
    <n v="100"/>
    <x v="0"/>
    <x v="23"/>
    <n v="1"/>
    <n v="21.435694999999999"/>
    <n v="14.885215000000001"/>
    <n v="7.4763630000000001"/>
    <n v="0.12460599999999999"/>
    <s v="7"/>
    <s v="scale_mpi_thin_job_14135.out "/>
    <s v="scale_mpi_thin_thin007_2023-06-26_11-51-28.csv "/>
    <s v="e1 10000 100 100000 1 61"/>
    <n v="60.546761666666669"/>
    <n v="6.2983613579363924"/>
    <n v="47.950038950793882"/>
    <n v="73.143484382539455"/>
    <x v="0"/>
  </r>
  <r>
    <x v="0"/>
    <x v="0"/>
    <n v="100"/>
    <x v="0"/>
    <x v="20"/>
    <n v="1"/>
    <n v="13.124791999999999"/>
    <n v="6.8342609999999997"/>
    <n v="15.470139"/>
    <n v="0.245558"/>
    <s v="7"/>
    <s v="scale_mpi_thin_job_14135.out "/>
    <s v="scale_mpi_thin_thin007_2023-06-26_11-51-28.csv "/>
    <s v="e1 10000 100 100000 1 64"/>
    <n v="55.81539999999999"/>
    <n v="9.1422645499959732"/>
    <n v="37.53087090000804"/>
    <n v="74.09992909999194"/>
    <x v="0"/>
  </r>
  <r>
    <x v="0"/>
    <x v="0"/>
    <n v="100"/>
    <x v="0"/>
    <x v="17"/>
    <n v="1"/>
    <n v="16.17334"/>
    <n v="10.034929999999999"/>
    <n v="5.7130619999999999"/>
    <n v="8.6562E-2"/>
    <s v="7"/>
    <s v="scale_mpi_thin_job_14135.out "/>
    <s v="scale_mpi_thin_thin007_2023-06-26_11-51-28.csv "/>
    <s v="e1 10000 100 100000 1 67"/>
    <e v="#N/A"/>
    <e v="#N/A"/>
    <e v="#N/A"/>
    <e v="#N/A"/>
    <x v="1"/>
  </r>
  <r>
    <x v="0"/>
    <x v="0"/>
    <n v="100"/>
    <x v="0"/>
    <x v="14"/>
    <n v="1"/>
    <n v="17.064864"/>
    <n v="11.164311"/>
    <n v="22.605001999999999"/>
    <n v="0.32760899999999998"/>
    <s v="7"/>
    <s v="scale_mpi_thin_job_14135.out "/>
    <s v="scale_mpi_thin_thin007_2023-06-26_11-51-28.csv "/>
    <s v="e1 10000 100 100000 1 70"/>
    <e v="#N/A"/>
    <e v="#N/A"/>
    <e v="#N/A"/>
    <e v="#N/A"/>
    <x v="1"/>
  </r>
  <r>
    <x v="0"/>
    <x v="0"/>
    <n v="100"/>
    <x v="0"/>
    <x v="71"/>
    <n v="1"/>
    <n v="26.728051000000001"/>
    <n v="0.34970000000000001"/>
    <n v="2.7700309999999999"/>
    <n v="0.23083600000000001"/>
    <s v="7"/>
    <s v="scale_mpi_thin_job_14135.out "/>
    <s v="scale_mpi_thin_thin007_2023-06-26_11-51-28.csv "/>
    <s v="e1 10000 100 100000 1 13"/>
    <n v="161.63524966666668"/>
    <n v="0.26492721131126612"/>
    <n v="161.10539524404416"/>
    <n v="162.1651040892892"/>
    <x v="0"/>
  </r>
  <r>
    <x v="0"/>
    <x v="0"/>
    <n v="100"/>
    <x v="0"/>
    <x v="68"/>
    <n v="1"/>
    <n v="21.794547999999999"/>
    <n v="0.16406200000000001"/>
    <n v="0.58930800000000005"/>
    <n v="3.9287000000000002E-2"/>
    <s v="7"/>
    <s v="scale_mpi_thin_job_14135.out "/>
    <s v="scale_mpi_thin_thin007_2023-06-26_11-51-28.csv "/>
    <s v="e1 10000 100 100000 1 16"/>
    <n v="132.24896166666667"/>
    <n v="3.8100204833406912E-2"/>
    <n v="132.17276125699985"/>
    <n v="132.3251620763335"/>
    <x v="0"/>
  </r>
  <r>
    <x v="0"/>
    <x v="0"/>
    <n v="100"/>
    <x v="0"/>
    <x v="65"/>
    <n v="1"/>
    <n v="18.524637999999999"/>
    <n v="0.18141099999999999"/>
    <n v="1.005042"/>
    <n v="5.5835999999999997E-2"/>
    <s v="7"/>
    <s v="scale_mpi_thin_job_14135.out "/>
    <s v="scale_mpi_thin_thin007_2023-06-26_11-51-28.csv "/>
    <s v="e1 10000 100 100000 1 19"/>
    <n v="111.81019399999998"/>
    <n v="1.7064358900188037E-2"/>
    <n v="111.77606528219961"/>
    <n v="111.84432271780035"/>
    <x v="0"/>
  </r>
  <r>
    <x v="0"/>
    <x v="0"/>
    <n v="100"/>
    <x v="0"/>
    <x v="62"/>
    <n v="1"/>
    <n v="16.497726"/>
    <n v="0.33000200000000002"/>
    <n v="4.1025900000000002"/>
    <n v="0.19536100000000001"/>
    <s v="7"/>
    <s v="scale_mpi_thin_job_14135.out "/>
    <s v="scale_mpi_thin_thin007_2023-06-26_11-51-28.csv "/>
    <s v="e1 10000 100 100000 1 22"/>
    <n v="97.027764666666656"/>
    <n v="0.22581226043032632"/>
    <n v="96.576140145806008"/>
    <n v="97.479389187527303"/>
    <x v="0"/>
  </r>
  <r>
    <x v="0"/>
    <x v="0"/>
    <n v="100"/>
    <x v="0"/>
    <x v="59"/>
    <n v="1"/>
    <n v="15.138799000000001"/>
    <n v="0.68348699999999996"/>
    <n v="6.3668630000000004"/>
    <n v="0.26528600000000002"/>
    <s v="7"/>
    <s v="scale_mpi_thin_job_14135.out "/>
    <s v="scale_mpi_thin_thin007_2023-06-26_11-51-28.csv "/>
    <s v="e1 10000 100 100000 1 25"/>
    <n v="89.256282333333345"/>
    <n v="0.4857304962901634"/>
    <n v="88.284821340753012"/>
    <n v="90.227743325913679"/>
    <x v="0"/>
  </r>
  <r>
    <x v="0"/>
    <x v="0"/>
    <n v="100"/>
    <x v="0"/>
    <x v="56"/>
    <n v="1"/>
    <n v="16.788005999999999"/>
    <n v="3.6078779999999999"/>
    <n v="10.789025000000001"/>
    <n v="0.399594"/>
    <s v="7"/>
    <s v="scale_mpi_thin_job_14135.out "/>
    <s v="scale_mpi_thin_thin007_2023-06-26_11-51-28.csv "/>
    <s v="e1 10000 100 100000 1 28"/>
    <n v="83.338386666666665"/>
    <n v="0.24866602991321096"/>
    <n v="82.841054606840245"/>
    <n v="83.835718726493084"/>
    <x v="0"/>
  </r>
  <r>
    <x v="0"/>
    <x v="0"/>
    <n v="100"/>
    <x v="0"/>
    <x v="53"/>
    <n v="1"/>
    <n v="14.324532"/>
    <n v="2.4112269999999998"/>
    <n v="5.8726079999999996"/>
    <n v="0.19575400000000001"/>
    <s v="7"/>
    <s v="scale_mpi_thin_job_14135.out "/>
    <s v="scale_mpi_thin_thin007_2023-06-26_11-51-28.csv "/>
    <s v="e1 10000 100 100000 1 31"/>
    <n v="80.903500000000008"/>
    <n v="2.0728889999997979"/>
    <n v="76.757722000000413"/>
    <n v="85.049277999999603"/>
    <x v="0"/>
  </r>
  <r>
    <x v="0"/>
    <x v="0"/>
    <n v="100"/>
    <x v="0"/>
    <x v="50"/>
    <n v="1"/>
    <n v="14.45246"/>
    <n v="3.4330099999999999"/>
    <n v="6.558624"/>
    <n v="0.19874600000000001"/>
    <s v="7"/>
    <s v="scale_mpi_thin_job_14135.out "/>
    <s v="scale_mpi_thin_thin007_2023-06-26_11-51-28.csv "/>
    <s v="e1 10000 100 100000 1 34"/>
    <n v="87.366123000000002"/>
    <n v="3.0477749999998505"/>
    <n v="81.270573000000297"/>
    <n v="93.461672999999706"/>
    <x v="0"/>
  </r>
  <r>
    <x v="0"/>
    <x v="0"/>
    <n v="100"/>
    <x v="0"/>
    <x v="47"/>
    <n v="1"/>
    <n v="13.475493999999999"/>
    <n v="3.2656990000000001"/>
    <n v="6.5643659999999997"/>
    <n v="0.18234400000000001"/>
    <s v="7"/>
    <s v="scale_mpi_thin_job_14135.out "/>
    <s v="scale_mpi_thin_thin007_2023-06-26_11-51-28.csv "/>
    <s v="e1 10000 100 100000 1 37"/>
    <n v="81.949399"/>
    <n v="5.3984252511614423"/>
    <n v="71.152548497677117"/>
    <n v="92.746249502322883"/>
    <x v="0"/>
  </r>
  <r>
    <x v="0"/>
    <x v="0"/>
    <n v="100"/>
    <x v="0"/>
    <x v="44"/>
    <n v="1"/>
    <n v="14.286142"/>
    <n v="4.8546849999999999"/>
    <n v="7.6359000000000004"/>
    <n v="0.19579199999999999"/>
    <s v="7"/>
    <s v="scale_mpi_thin_job_14135.out "/>
    <s v="scale_mpi_thin_thin007_2023-06-26_11-51-28.csv "/>
    <s v="e1 10000 100 100000 1 40"/>
    <n v="76.617743333333337"/>
    <n v="10.581841719321696"/>
    <n v="55.454059894689948"/>
    <n v="97.781426771976726"/>
    <x v="0"/>
  </r>
  <r>
    <x v="0"/>
    <x v="0"/>
    <n v="100"/>
    <x v="0"/>
    <x v="41"/>
    <n v="1"/>
    <n v="13.015161000000001"/>
    <n v="4.0352509999999997"/>
    <n v="7.154058"/>
    <n v="0.17033499999999999"/>
    <s v="7"/>
    <s v="scale_mpi_thin_job_14135.out "/>
    <s v="scale_mpi_thin_thin007_2023-06-26_11-51-28.csv "/>
    <s v="e1 10000 100 100000 1 43"/>
    <n v="71.895907666666673"/>
    <n v="8.6175543261217591"/>
    <n v="54.660799014423155"/>
    <n v="89.131016318910184"/>
    <x v="0"/>
  </r>
  <r>
    <x v="0"/>
    <x v="0"/>
    <n v="100"/>
    <x v="0"/>
    <x v="38"/>
    <n v="1"/>
    <n v="13.416954"/>
    <n v="4.826562"/>
    <n v="8.5908339999999992"/>
    <n v="0.19090699999999999"/>
    <s v="7"/>
    <s v="scale_mpi_thin_job_14135.out "/>
    <s v="scale_mpi_thin_thin007_2023-06-26_11-51-28.csv "/>
    <s v="e1 10000 100 100000 1 46"/>
    <n v="72.402682666666678"/>
    <n v="8.6749406518559908"/>
    <n v="55.052801362954696"/>
    <n v="89.75256397037866"/>
    <x v="0"/>
  </r>
  <r>
    <x v="0"/>
    <x v="0"/>
    <n v="100"/>
    <x v="0"/>
    <x v="35"/>
    <n v="1"/>
    <n v="17.790279000000002"/>
    <n v="9.6808110000000003"/>
    <n v="11.949068"/>
    <n v="0.24893899999999999"/>
    <s v="7"/>
    <s v="scale_mpi_thin_job_14135.out "/>
    <s v="scale_mpi_thin_thin007_2023-06-26_11-51-28.csv "/>
    <s v="e1 10000 100 100000 1 49"/>
    <n v="76.552641666666659"/>
    <n v="0.24086220050867616"/>
    <n v="76.070917265649314"/>
    <n v="77.034366067684005"/>
    <x v="0"/>
  </r>
  <r>
    <x v="0"/>
    <x v="0"/>
    <n v="100"/>
    <x v="0"/>
    <x v="32"/>
    <n v="1"/>
    <n v="14.426104"/>
    <n v="6.809024"/>
    <n v="11.728626"/>
    <n v="0.22997300000000001"/>
    <s v="7"/>
    <s v="scale_mpi_thin_job_14135.out "/>
    <s v="scale_mpi_thin_thin007_2023-06-26_11-51-28.csv "/>
    <s v="e1 10000 100 100000 1 52"/>
    <n v="65.309149000000005"/>
    <n v="7.8481203231082199"/>
    <n v="49.612908353783567"/>
    <n v="81.005389646216443"/>
    <x v="0"/>
  </r>
  <r>
    <x v="0"/>
    <x v="0"/>
    <n v="100"/>
    <x v="0"/>
    <x v="29"/>
    <n v="1"/>
    <n v="15.42399"/>
    <n v="8.0809529999999992"/>
    <n v="9.3865700000000007"/>
    <n v="0.17382500000000001"/>
    <s v="7"/>
    <s v="scale_mpi_thin_job_14135.out "/>
    <s v="scale_mpi_thin_thin007_2023-06-26_11-51-28.csv "/>
    <s v="e1 10000 100 100000 1 55"/>
    <n v="69.724812"/>
    <n v="4.9939833811518328"/>
    <n v="59.736845237696336"/>
    <n v="79.712778762303671"/>
    <x v="0"/>
  </r>
  <r>
    <x v="0"/>
    <x v="0"/>
    <n v="100"/>
    <x v="0"/>
    <x v="26"/>
    <n v="1"/>
    <n v="17.809622000000001"/>
    <n v="10.772227000000001"/>
    <n v="16.398914999999999"/>
    <n v="0.28770000000000001"/>
    <s v="7"/>
    <s v="scale_mpi_thin_job_14135.out "/>
    <s v="scale_mpi_thin_thin007_2023-06-26_11-51-28.csv "/>
    <s v="e1 10000 100 100000 1 58"/>
    <n v="62.056984333333332"/>
    <n v="7.4787741617957302"/>
    <n v="47.099436009741872"/>
    <n v="77.014532656924786"/>
    <x v="0"/>
  </r>
  <r>
    <x v="0"/>
    <x v="0"/>
    <n v="100"/>
    <x v="0"/>
    <x v="23"/>
    <n v="1"/>
    <n v="18.661687000000001"/>
    <n v="12.037176000000001"/>
    <n v="6.932715"/>
    <n v="0.11554499999999999"/>
    <s v="7"/>
    <s v="scale_mpi_thin_job_14135.out "/>
    <s v="scale_mpi_thin_thin007_2023-06-26_11-51-28.csv "/>
    <s v="e1 10000 100 100000 1 61"/>
    <n v="60.546761666666669"/>
    <n v="6.2983613579363924"/>
    <n v="47.950038950793882"/>
    <n v="73.143484382539455"/>
    <x v="0"/>
  </r>
  <r>
    <x v="0"/>
    <x v="0"/>
    <n v="100"/>
    <x v="0"/>
    <x v="20"/>
    <n v="1"/>
    <n v="16.202918"/>
    <n v="9.8916489999999992"/>
    <n v="7.4505189999999999"/>
    <n v="0.11826200000000001"/>
    <s v="7"/>
    <s v="scale_mpi_thin_job_14135.out "/>
    <s v="scale_mpi_thin_thin007_2023-06-26_11-51-28.csv "/>
    <s v="e1 10000 100 100000 1 64"/>
    <n v="55.81539999999999"/>
    <n v="9.1422645499959732"/>
    <n v="37.53087090000804"/>
    <n v="74.09992909999194"/>
    <x v="0"/>
  </r>
  <r>
    <x v="0"/>
    <x v="0"/>
    <n v="100"/>
    <x v="0"/>
    <x v="17"/>
    <n v="1"/>
    <n v="16.427903000000001"/>
    <n v="10.340320999999999"/>
    <n v="10.720544"/>
    <n v="0.16243199999999999"/>
    <s v="7"/>
    <s v="scale_mpi_thin_job_14135.out "/>
    <s v="scale_mpi_thin_thin007_2023-06-26_11-51-28.csv "/>
    <s v="e1 10000 100 100000 1 67"/>
    <e v="#N/A"/>
    <e v="#N/A"/>
    <e v="#N/A"/>
    <e v="#N/A"/>
    <x v="1"/>
  </r>
  <r>
    <x v="0"/>
    <x v="0"/>
    <n v="100"/>
    <x v="0"/>
    <x v="14"/>
    <n v="1"/>
    <n v="18.965439"/>
    <n v="13.006589999999999"/>
    <n v="7.6289509999999998"/>
    <n v="0.110565"/>
    <s v="7"/>
    <s v="scale_mpi_thin_job_14135.out "/>
    <s v="scale_mpi_thin_thin007_2023-06-26_11-51-28.csv "/>
    <s v="e1 10000 100 100000 1 70"/>
    <e v="#N/A"/>
    <e v="#N/A"/>
    <e v="#N/A"/>
    <e v="#N/A"/>
    <x v="1"/>
  </r>
  <r>
    <x v="0"/>
    <x v="0"/>
    <n v="100"/>
    <x v="0"/>
    <x v="71"/>
    <n v="1"/>
    <n v="26.458375"/>
    <n v="0.16087499999999999"/>
    <n v="0.46942800000000001"/>
    <n v="3.9119000000000001E-2"/>
    <s v="7"/>
    <s v="scale_mpi_thin_job_14135.out "/>
    <s v="scale_mpi_thin_thin007_2023-06-26_11-51-28.csv "/>
    <s v="e1 10000 100 100000 1 13"/>
    <n v="161.63524966666668"/>
    <n v="0.26492721131126612"/>
    <n v="161.10539524404416"/>
    <n v="162.1651040892892"/>
    <x v="0"/>
  </r>
  <r>
    <x v="0"/>
    <x v="0"/>
    <n v="100"/>
    <x v="0"/>
    <x v="68"/>
    <n v="1"/>
    <n v="21.820247999999999"/>
    <n v="0.17185400000000001"/>
    <n v="0.69083099999999997"/>
    <n v="4.6054999999999999E-2"/>
    <s v="7"/>
    <s v="scale_mpi_thin_job_14135.out "/>
    <s v="scale_mpi_thin_thin007_2023-06-26_11-51-28.csv "/>
    <s v="e1 10000 100 100000 1 16"/>
    <n v="132.24896166666667"/>
    <n v="3.8100204833406912E-2"/>
    <n v="132.17276125699985"/>
    <n v="132.3251620763335"/>
    <x v="0"/>
  </r>
  <r>
    <x v="0"/>
    <x v="0"/>
    <n v="100"/>
    <x v="0"/>
    <x v="65"/>
    <n v="1"/>
    <n v="18.645779999999998"/>
    <n v="0.17146500000000001"/>
    <n v="0.66959900000000006"/>
    <n v="3.7199999999999997E-2"/>
    <s v="7"/>
    <s v="scale_mpi_thin_job_14135.out "/>
    <s v="scale_mpi_thin_thin007_2023-06-26_11-51-28.csv "/>
    <s v="e1 10000 100 100000 1 19"/>
    <n v="111.81019399999998"/>
    <n v="1.7064358900188037E-2"/>
    <n v="111.77606528219961"/>
    <n v="111.84432271780035"/>
    <x v="0"/>
  </r>
  <r>
    <x v="0"/>
    <x v="0"/>
    <n v="100"/>
    <x v="0"/>
    <x v="62"/>
    <n v="1"/>
    <n v="16.218173"/>
    <n v="0.16993"/>
    <n v="0.92230999999999996"/>
    <n v="4.3920000000000001E-2"/>
    <s v="7"/>
    <s v="scale_mpi_thin_job_14135.out "/>
    <s v="scale_mpi_thin_thin007_2023-06-26_11-51-28.csv "/>
    <s v="e1 10000 100 100000 1 22"/>
    <n v="97.027764666666656"/>
    <n v="0.22581226043032632"/>
    <n v="96.576140145806008"/>
    <n v="97.479389187527303"/>
    <x v="0"/>
  </r>
  <r>
    <x v="0"/>
    <x v="0"/>
    <n v="100"/>
    <x v="0"/>
    <x v="59"/>
    <n v="1"/>
    <n v="15.599434"/>
    <n v="1.060462"/>
    <n v="13.473210999999999"/>
    <n v="0.56138399999999999"/>
    <s v="7"/>
    <s v="scale_mpi_thin_job_14135.out "/>
    <s v="scale_mpi_thin_thin007_2023-06-26_11-51-28.csv "/>
    <s v="e1 10000 100 100000 1 25"/>
    <n v="89.256282333333345"/>
    <n v="0.4857304962901634"/>
    <n v="88.284821340753012"/>
    <n v="90.227743325913679"/>
    <x v="0"/>
  </r>
  <r>
    <x v="0"/>
    <x v="0"/>
    <n v="100"/>
    <x v="0"/>
    <x v="56"/>
    <n v="1"/>
    <n v="14.195345"/>
    <n v="1.1584380000000001"/>
    <n v="4.4040350000000004"/>
    <n v="0.16311200000000001"/>
    <s v="7"/>
    <s v="scale_mpi_thin_job_14135.out "/>
    <s v="scale_mpi_thin_thin007_2023-06-26_11-51-28.csv "/>
    <s v="e1 10000 100 100000 1 28"/>
    <n v="83.338386666666665"/>
    <n v="0.24866602991321096"/>
    <n v="82.841054606840245"/>
    <n v="83.835718726493084"/>
    <x v="0"/>
  </r>
  <r>
    <x v="0"/>
    <x v="0"/>
    <n v="100"/>
    <x v="0"/>
    <x v="53"/>
    <n v="1"/>
    <n v="14.511811"/>
    <n v="2.578049"/>
    <n v="4.2088229999999998"/>
    <n v="0.140294"/>
    <s v="7"/>
    <s v="scale_mpi_thin_job_14135.out "/>
    <s v="scale_mpi_thin_thin007_2023-06-26_11-51-28.csv "/>
    <s v="e1 10000 100 100000 1 31"/>
    <n v="80.903500000000008"/>
    <n v="2.0728889999997979"/>
    <n v="76.757722000000413"/>
    <n v="85.049277999999603"/>
    <x v="0"/>
  </r>
  <r>
    <x v="0"/>
    <x v="0"/>
    <n v="100"/>
    <x v="0"/>
    <x v="50"/>
    <n v="1"/>
    <n v="13.550233"/>
    <n v="2.5669559999999998"/>
    <n v="5.5712130000000002"/>
    <n v="0.168825"/>
    <s v="7"/>
    <s v="scale_mpi_thin_job_14135.out "/>
    <s v="scale_mpi_thin_thin007_2023-06-26_11-51-28.csv "/>
    <s v="e1 10000 100 100000 1 34"/>
    <n v="87.366123000000002"/>
    <n v="3.0477749999998505"/>
    <n v="81.270573000000297"/>
    <n v="93.461672999999706"/>
    <x v="0"/>
  </r>
  <r>
    <x v="0"/>
    <x v="0"/>
    <n v="100"/>
    <x v="0"/>
    <x v="47"/>
    <n v="1"/>
    <n v="15.268990000000001"/>
    <n v="5.0472720000000004"/>
    <n v="7.1293550000000003"/>
    <n v="0.19803799999999999"/>
    <s v="7"/>
    <s v="scale_mpi_thin_job_14135.out "/>
    <s v="scale_mpi_thin_thin007_2023-06-26_11-51-28.csv "/>
    <s v="e1 10000 100 100000 1 37"/>
    <n v="81.949399"/>
    <n v="5.3984252511614423"/>
    <n v="71.152548497677117"/>
    <n v="92.746249502322883"/>
    <x v="0"/>
  </r>
  <r>
    <x v="0"/>
    <x v="0"/>
    <n v="100"/>
    <x v="0"/>
    <x v="44"/>
    <n v="1"/>
    <n v="13.447937"/>
    <n v="3.952007"/>
    <n v="6.9205899999999998"/>
    <n v="0.177451"/>
    <s v="7"/>
    <s v="scale_mpi_thin_job_14135.out "/>
    <s v="scale_mpi_thin_thin007_2023-06-26_11-51-28.csv "/>
    <s v="e1 10000 100 100000 1 40"/>
    <n v="76.617743333333337"/>
    <n v="10.581841719321696"/>
    <n v="55.454059894689948"/>
    <n v="97.781426771976726"/>
    <x v="0"/>
  </r>
  <r>
    <x v="0"/>
    <x v="0"/>
    <n v="100"/>
    <x v="0"/>
    <x v="41"/>
    <n v="1"/>
    <n v="14.258559999999999"/>
    <n v="5.4143160000000004"/>
    <n v="6.4550939999999999"/>
    <n v="0.153693"/>
    <s v="7"/>
    <s v="scale_mpi_thin_job_14135.out "/>
    <s v="scale_mpi_thin_thin007_2023-06-26_11-51-28.csv "/>
    <s v="e1 10000 100 100000 1 43"/>
    <n v="71.895907666666673"/>
    <n v="8.6175543261217591"/>
    <n v="54.660799014423155"/>
    <n v="89.131016318910184"/>
    <x v="0"/>
  </r>
  <r>
    <x v="0"/>
    <x v="0"/>
    <n v="100"/>
    <x v="0"/>
    <x v="38"/>
    <n v="1"/>
    <n v="13.119033999999999"/>
    <n v="4.6648949999999996"/>
    <n v="7.2202739999999999"/>
    <n v="0.16045100000000001"/>
    <s v="7"/>
    <s v="scale_mpi_thin_job_14135.out "/>
    <s v="scale_mpi_thin_thin007_2023-06-26_11-51-28.csv "/>
    <s v="e1 10000 100 100000 1 46"/>
    <n v="72.402682666666678"/>
    <n v="8.6749406518559908"/>
    <n v="55.052801362954696"/>
    <n v="89.75256397037866"/>
    <x v="0"/>
  </r>
  <r>
    <x v="0"/>
    <x v="0"/>
    <n v="100"/>
    <x v="0"/>
    <x v="35"/>
    <n v="1"/>
    <n v="13.979543"/>
    <n v="5.893122"/>
    <n v="7.9893359999999998"/>
    <n v="0.16644500000000001"/>
    <s v="7"/>
    <s v="scale_mpi_thin_job_14135.out "/>
    <s v="scale_mpi_thin_thin007_2023-06-26_11-51-28.csv "/>
    <s v="e1 10000 100 100000 1 49"/>
    <n v="76.552641666666659"/>
    <n v="0.24086220050867616"/>
    <n v="76.070917265649314"/>
    <n v="77.034366067684005"/>
    <x v="0"/>
  </r>
  <r>
    <x v="0"/>
    <x v="0"/>
    <n v="100"/>
    <x v="0"/>
    <x v="32"/>
    <n v="1"/>
    <n v="12.896884"/>
    <n v="5.2250160000000001"/>
    <n v="12.349878"/>
    <n v="0.24215400000000001"/>
    <s v="7"/>
    <s v="scale_mpi_thin_job_14135.out "/>
    <s v="scale_mpi_thin_thin007_2023-06-26_11-51-28.csv "/>
    <s v="e1 10000 100 100000 1 52"/>
    <n v="65.309149000000005"/>
    <n v="7.8481203231082199"/>
    <n v="49.612908353783567"/>
    <n v="81.005389646216443"/>
    <x v="0"/>
  </r>
  <r>
    <x v="0"/>
    <x v="0"/>
    <n v="100"/>
    <x v="0"/>
    <x v="29"/>
    <n v="1"/>
    <n v="26.491036999999999"/>
    <n v="19.217998000000001"/>
    <n v="9.1788129999999999"/>
    <n v="0.16997799999999999"/>
    <s v="7"/>
    <s v="scale_mpi_thin_job_14135.out "/>
    <s v="scale_mpi_thin_thin007_2023-06-26_11-51-28.csv "/>
    <s v="e1 10000 100 100000 1 55"/>
    <n v="69.724812"/>
    <n v="4.9939833811518328"/>
    <n v="59.736845237696336"/>
    <n v="79.712778762303671"/>
    <x v="0"/>
  </r>
  <r>
    <x v="0"/>
    <x v="0"/>
    <n v="100"/>
    <x v="0"/>
    <x v="26"/>
    <n v="1"/>
    <n v="19.440815000000001"/>
    <n v="12.397204"/>
    <n v="22.139699"/>
    <n v="0.38841599999999998"/>
    <s v="7"/>
    <s v="scale_mpi_thin_job_14135.out "/>
    <s v="scale_mpi_thin_thin007_2023-06-26_11-51-28.csv "/>
    <s v="e1 10000 100 100000 1 58"/>
    <n v="62.056984333333332"/>
    <n v="7.4787741617957302"/>
    <n v="47.099436009741872"/>
    <n v="77.014532656924786"/>
    <x v="0"/>
  </r>
  <r>
    <x v="0"/>
    <x v="0"/>
    <n v="100"/>
    <x v="0"/>
    <x v="23"/>
    <n v="1"/>
    <n v="20.830437"/>
    <n v="14.279547000000001"/>
    <n v="7.7933050000000001"/>
    <n v="0.129888"/>
    <s v="7"/>
    <s v="scale_mpi_thin_job_14135.out "/>
    <s v="scale_mpi_thin_thin007_2023-06-26_11-51-28.csv "/>
    <s v="e1 10000 100 100000 1 61"/>
    <n v="60.546761666666669"/>
    <n v="6.2983613579363924"/>
    <n v="47.950038950793882"/>
    <n v="73.143484382539455"/>
    <x v="0"/>
  </r>
  <r>
    <x v="0"/>
    <x v="0"/>
    <n v="100"/>
    <x v="0"/>
    <x v="20"/>
    <n v="1"/>
    <n v="12.824377"/>
    <n v="6.5213549999999998"/>
    <n v="8.514424"/>
    <n v="0.13514999999999999"/>
    <s v="7"/>
    <s v="scale_mpi_thin_job_14135.out "/>
    <s v="scale_mpi_thin_thin007_2023-06-26_11-51-28.csv "/>
    <s v="e1 10000 100 100000 1 64"/>
    <n v="55.81539999999999"/>
    <n v="9.1422645499959732"/>
    <n v="37.53087090000804"/>
    <n v="74.09992909999194"/>
    <x v="0"/>
  </r>
  <r>
    <x v="0"/>
    <x v="0"/>
    <n v="100"/>
    <x v="0"/>
    <x v="17"/>
    <n v="1"/>
    <n v="18.12266"/>
    <n v="11.970469"/>
    <n v="7.9717370000000001"/>
    <n v="0.120784"/>
    <s v="7"/>
    <s v="scale_mpi_thin_job_14135.out "/>
    <s v="scale_mpi_thin_thin007_2023-06-26_11-51-28.csv "/>
    <s v="e1 10000 100 100000 1 67"/>
    <e v="#N/A"/>
    <e v="#N/A"/>
    <e v="#N/A"/>
    <e v="#N/A"/>
    <x v="1"/>
  </r>
  <r>
    <x v="0"/>
    <x v="0"/>
    <n v="100"/>
    <x v="0"/>
    <x v="14"/>
    <n v="1"/>
    <n v="24.886099000000002"/>
    <n v="19.040780999999999"/>
    <n v="19.737193999999999"/>
    <n v="0.28604600000000002"/>
    <s v="7"/>
    <s v="scale_mpi_thin_job_14135.out "/>
    <s v="scale_mpi_thin_thin007_2023-06-26_11-51-28.csv "/>
    <s v="e1 10000 100 100000 1 70"/>
    <e v="#N/A"/>
    <e v="#N/A"/>
    <e v="#N/A"/>
    <e v="#N/A"/>
    <x v="1"/>
  </r>
  <r>
    <x v="0"/>
    <x v="0"/>
    <n v="100"/>
    <x v="0"/>
    <x v="71"/>
    <n v="1"/>
    <n v="26.556069999999998"/>
    <n v="0.298176"/>
    <n v="2.147119"/>
    <n v="0.178927"/>
    <s v="7"/>
    <s v="scale_mpi_thin_job_14135.out "/>
    <s v="scale_mpi_thin_thin007_2023-06-26_11-51-28.csv "/>
    <s v="e1 10000 100 100000 1 13"/>
    <n v="161.63524966666668"/>
    <n v="0.26492721131126612"/>
    <n v="161.10539524404416"/>
    <n v="162.1651040892892"/>
    <x v="0"/>
  </r>
  <r>
    <x v="0"/>
    <x v="0"/>
    <n v="100"/>
    <x v="0"/>
    <x v="68"/>
    <n v="1"/>
    <n v="21.906479000000001"/>
    <n v="0.24443000000000001"/>
    <n v="1.7108859999999999"/>
    <n v="0.11405899999999999"/>
    <s v="7"/>
    <s v="scale_mpi_thin_job_14135.out "/>
    <s v="scale_mpi_thin_thin007_2023-06-26_11-51-28.csv "/>
    <s v="e1 10000 100 100000 1 16"/>
    <n v="132.24896166666667"/>
    <n v="3.8100204833406912E-2"/>
    <n v="132.17276125699985"/>
    <n v="132.3251620763335"/>
    <x v="0"/>
  </r>
  <r>
    <x v="0"/>
    <x v="0"/>
    <n v="100"/>
    <x v="0"/>
    <x v="65"/>
    <n v="1"/>
    <n v="18.685124999999999"/>
    <n v="0.20924799999999999"/>
    <n v="1.3990119999999999"/>
    <n v="7.7723E-2"/>
    <s v="7"/>
    <s v="scale_mpi_thin_job_14135.out "/>
    <s v="scale_mpi_thin_thin007_2023-06-26_11-51-28.csv "/>
    <s v="e1 10000 100 100000 1 19"/>
    <n v="111.81019399999998"/>
    <n v="1.7064358900188037E-2"/>
    <n v="111.77606528219961"/>
    <n v="111.84432271780035"/>
    <x v="0"/>
  </r>
  <r>
    <x v="0"/>
    <x v="0"/>
    <n v="100"/>
    <x v="0"/>
    <x v="62"/>
    <n v="1"/>
    <n v="17.076702000000001"/>
    <n v="0.98448500000000005"/>
    <n v="1.3221810000000001"/>
    <n v="6.2961000000000003E-2"/>
    <s v="7"/>
    <s v="scale_mpi_thin_job_14135.out "/>
    <s v="scale_mpi_thin_thin007_2023-06-26_11-51-28.csv "/>
    <s v="e1 10000 100 100000 1 22"/>
    <n v="97.027764666666656"/>
    <n v="0.22581226043032632"/>
    <n v="96.576140145806008"/>
    <n v="97.479389187527303"/>
    <x v="0"/>
  </r>
  <r>
    <x v="0"/>
    <x v="0"/>
    <n v="100"/>
    <x v="0"/>
    <x v="59"/>
    <n v="1"/>
    <n v="15.868107999999999"/>
    <n v="1.3244199999999999"/>
    <n v="8.6287909999999997"/>
    <n v="0.35953299999999999"/>
    <s v="7"/>
    <s v="scale_mpi_thin_job_14135.out "/>
    <s v="scale_mpi_thin_thin007_2023-06-26_11-51-28.csv "/>
    <s v="e1 10000 100 100000 1 25"/>
    <n v="89.256282333333345"/>
    <n v="0.4857304962901634"/>
    <n v="88.284821340753012"/>
    <n v="90.227743325913679"/>
    <x v="0"/>
  </r>
  <r>
    <x v="0"/>
    <x v="0"/>
    <n v="100"/>
    <x v="0"/>
    <x v="56"/>
    <n v="1"/>
    <n v="14.518829999999999"/>
    <n v="1.4472970000000001"/>
    <n v="5.2718780000000001"/>
    <n v="0.19525500000000001"/>
    <s v="7"/>
    <s v="scale_mpi_thin_job_14135.out "/>
    <s v="scale_mpi_thin_thin007_2023-06-26_11-51-28.csv "/>
    <s v="e1 10000 100 100000 1 28"/>
    <n v="83.338386666666665"/>
    <n v="0.24866602991321096"/>
    <n v="82.841054606840245"/>
    <n v="83.835718726493084"/>
    <x v="0"/>
  </r>
  <r>
    <x v="0"/>
    <x v="0"/>
    <n v="100"/>
    <x v="0"/>
    <x v="53"/>
    <n v="1"/>
    <n v="14.626893000000001"/>
    <n v="2.630226"/>
    <n v="6.106827"/>
    <n v="0.20356099999999999"/>
    <s v="7"/>
    <s v="scale_mpi_thin_job_14135.out "/>
    <s v="scale_mpi_thin_thin007_2023-06-26_11-51-28.csv "/>
    <s v="e1 10000 100 100000 1 31"/>
    <n v="80.903500000000008"/>
    <n v="2.0728889999997979"/>
    <n v="76.757722000000413"/>
    <n v="85.049277999999603"/>
    <x v="0"/>
  </r>
  <r>
    <x v="0"/>
    <x v="0"/>
    <n v="100"/>
    <x v="0"/>
    <x v="50"/>
    <n v="1"/>
    <n v="13.974748"/>
    <n v="3.046675"/>
    <n v="6.8412769999999998"/>
    <n v="0.207311"/>
    <s v="7"/>
    <s v="scale_mpi_thin_job_14135.out "/>
    <s v="scale_mpi_thin_thin007_2023-06-26_11-51-28.csv "/>
    <s v="e1 10000 100 100000 1 34"/>
    <n v="87.366123000000002"/>
    <n v="3.0477749999998505"/>
    <n v="81.270573000000297"/>
    <n v="93.461672999999706"/>
    <x v="0"/>
  </r>
  <r>
    <x v="0"/>
    <x v="0"/>
    <n v="100"/>
    <x v="0"/>
    <x v="47"/>
    <n v="1"/>
    <n v="13.274763999999999"/>
    <n v="3.1585190000000001"/>
    <n v="6.4093850000000003"/>
    <n v="0.178038"/>
    <s v="7"/>
    <s v="scale_mpi_thin_job_14135.out "/>
    <s v="scale_mpi_thin_thin007_2023-06-26_11-51-28.csv "/>
    <s v="e1 10000 100 100000 1 37"/>
    <n v="81.949399"/>
    <n v="5.3984252511614423"/>
    <n v="71.152548497677117"/>
    <n v="92.746249502322883"/>
    <x v="0"/>
  </r>
  <r>
    <x v="0"/>
    <x v="0"/>
    <n v="100"/>
    <x v="0"/>
    <x v="44"/>
    <n v="1"/>
    <n v="14.606286000000001"/>
    <n v="5.0390329999999999"/>
    <n v="7.4107669999999999"/>
    <n v="0.19001999999999999"/>
    <s v="7"/>
    <s v="scale_mpi_thin_job_14135.out "/>
    <s v="scale_mpi_thin_thin007_2023-06-26_11-51-28.csv "/>
    <s v="e1 10000 100 100000 1 40"/>
    <n v="76.617743333333337"/>
    <n v="10.581841719321696"/>
    <n v="55.454059894689948"/>
    <n v="97.781426771976726"/>
    <x v="0"/>
  </r>
  <r>
    <x v="0"/>
    <x v="0"/>
    <n v="100"/>
    <x v="0"/>
    <x v="41"/>
    <n v="1"/>
    <n v="13.970613"/>
    <n v="4.9430750000000003"/>
    <n v="6.6376369999999998"/>
    <n v="0.15803900000000001"/>
    <s v="7"/>
    <s v="scale_mpi_thin_job_14135.out "/>
    <s v="scale_mpi_thin_thin007_2023-06-26_11-51-28.csv "/>
    <s v="e1 10000 100 100000 1 43"/>
    <n v="71.895907666666673"/>
    <n v="8.6175543261217591"/>
    <n v="54.660799014423155"/>
    <n v="89.131016318910184"/>
    <x v="0"/>
  </r>
  <r>
    <x v="0"/>
    <x v="0"/>
    <n v="100"/>
    <x v="0"/>
    <x v="38"/>
    <n v="1"/>
    <n v="13.516829"/>
    <n v="5.1658590000000002"/>
    <n v="10.310616"/>
    <n v="0.229125"/>
    <s v="7"/>
    <s v="scale_mpi_thin_job_14135.out "/>
    <s v="scale_mpi_thin_thin007_2023-06-26_11-51-28.csv "/>
    <s v="e1 10000 100 100000 1 46"/>
    <n v="72.402682666666678"/>
    <n v="8.6749406518559908"/>
    <n v="55.052801362954696"/>
    <n v="89.75256397037866"/>
    <x v="0"/>
  </r>
  <r>
    <x v="0"/>
    <x v="0"/>
    <n v="100"/>
    <x v="0"/>
    <x v="35"/>
    <n v="1"/>
    <n v="13.282177000000001"/>
    <n v="5.0145600000000004"/>
    <n v="15.644275"/>
    <n v="0.32592199999999999"/>
    <s v="7"/>
    <s v="scale_mpi_thin_job_14135.out "/>
    <s v="scale_mpi_thin_thin007_2023-06-26_11-51-28.csv "/>
    <s v="e1 10000 100 100000 1 49"/>
    <n v="76.552641666666659"/>
    <n v="0.24086220050867616"/>
    <n v="76.070917265649314"/>
    <n v="77.034366067684005"/>
    <x v="0"/>
  </r>
  <r>
    <x v="0"/>
    <x v="0"/>
    <n v="100"/>
    <x v="0"/>
    <x v="32"/>
    <n v="1"/>
    <n v="12.736079"/>
    <n v="5.1200390000000002"/>
    <n v="11.50515"/>
    <n v="0.22559100000000001"/>
    <s v="7"/>
    <s v="scale_mpi_thin_job_14135.out "/>
    <s v="scale_mpi_thin_thin007_2023-06-26_11-51-28.csv "/>
    <s v="e1 10000 100 100000 1 52"/>
    <n v="65.309149000000005"/>
    <n v="7.8481203231082199"/>
    <n v="49.612908353783567"/>
    <n v="81.005389646216443"/>
    <x v="0"/>
  </r>
  <r>
    <x v="0"/>
    <x v="0"/>
    <n v="100"/>
    <x v="0"/>
    <x v="29"/>
    <n v="1"/>
    <n v="16.196066999999999"/>
    <n v="8.7200469999999992"/>
    <n v="15.032797"/>
    <n v="0.27838499999999999"/>
    <s v="7"/>
    <s v="scale_mpi_thin_job_14135.out "/>
    <s v="scale_mpi_thin_thin007_2023-06-26_11-51-28.csv "/>
    <s v="e1 10000 100 100000 1 55"/>
    <n v="69.724812"/>
    <n v="4.9939833811518328"/>
    <n v="59.736845237696336"/>
    <n v="79.712778762303671"/>
    <x v="0"/>
  </r>
  <r>
    <x v="0"/>
    <x v="0"/>
    <n v="100"/>
    <x v="0"/>
    <x v="26"/>
    <n v="1"/>
    <n v="13.252278"/>
    <n v="6.2338930000000001"/>
    <n v="31.170726999999999"/>
    <n v="0.54685499999999998"/>
    <s v="7"/>
    <s v="scale_mpi_thin_job_14135.out "/>
    <s v="scale_mpi_thin_thin007_2023-06-26_11-51-28.csv "/>
    <s v="e1 10000 100 100000 1 58"/>
    <n v="62.056984333333332"/>
    <n v="7.4787741617957302"/>
    <n v="47.099436009741872"/>
    <n v="77.014532656924786"/>
    <x v="0"/>
  </r>
  <r>
    <x v="0"/>
    <x v="0"/>
    <n v="100"/>
    <x v="0"/>
    <x v="23"/>
    <n v="1"/>
    <n v="18.109072000000001"/>
    <n v="11.461715"/>
    <n v="9.6049729999999993"/>
    <n v="0.160083"/>
    <s v="7"/>
    <s v="scale_mpi_thin_job_14135.out "/>
    <s v="scale_mpi_thin_thin007_2023-06-26_11-51-28.csv "/>
    <s v="e1 10000 100 100000 1 61"/>
    <n v="60.546761666666669"/>
    <n v="6.2983613579363924"/>
    <n v="47.950038950793882"/>
    <n v="73.143484382539455"/>
    <x v="0"/>
  </r>
  <r>
    <x v="0"/>
    <x v="0"/>
    <n v="100"/>
    <x v="0"/>
    <x v="20"/>
    <n v="1"/>
    <n v="19.541823000000001"/>
    <n v="13.246024"/>
    <n v="14.028392"/>
    <n v="0.22267300000000001"/>
    <s v="7"/>
    <s v="scale_mpi_thin_job_14135.out "/>
    <s v="scale_mpi_thin_thin007_2023-06-26_11-51-28.csv "/>
    <s v="e1 10000 100 100000 1 64"/>
    <n v="55.81539999999999"/>
    <n v="9.1422645499959732"/>
    <n v="37.53087090000804"/>
    <n v="74.09992909999194"/>
    <x v="0"/>
  </r>
  <r>
    <x v="0"/>
    <x v="0"/>
    <n v="100"/>
    <x v="0"/>
    <x v="17"/>
    <n v="1"/>
    <n v="19.802009999999999"/>
    <n v="13.76192"/>
    <n v="14.322855000000001"/>
    <n v="0.21701300000000001"/>
    <s v="7"/>
    <s v="scale_mpi_thin_job_14135.out "/>
    <s v="scale_mpi_thin_thin007_2023-06-26_11-51-28.csv "/>
    <s v="e1 10000 100 100000 1 67"/>
    <e v="#N/A"/>
    <e v="#N/A"/>
    <e v="#N/A"/>
    <e v="#N/A"/>
    <x v="1"/>
  </r>
  <r>
    <x v="0"/>
    <x v="0"/>
    <n v="100"/>
    <x v="0"/>
    <x v="14"/>
    <n v="1"/>
    <n v="13.577207"/>
    <n v="7.706798"/>
    <n v="10.147981"/>
    <n v="0.14707200000000001"/>
    <s v="7"/>
    <s v="scale_mpi_thin_job_14135.out "/>
    <s v="scale_mpi_thin_thin007_2023-06-26_11-51-28.csv "/>
    <s v="e1 10000 100 100000 1 70"/>
    <e v="#N/A"/>
    <e v="#N/A"/>
    <e v="#N/A"/>
    <e v="#N/A"/>
    <x v="1"/>
  </r>
  <r>
    <x v="0"/>
    <x v="0"/>
    <n v="100"/>
    <x v="0"/>
    <x v="71"/>
    <n v="1"/>
    <n v="26.596001000000001"/>
    <n v="0.36670999999999998"/>
    <n v="2.8138420000000002"/>
    <n v="0.234487"/>
    <s v="7"/>
    <s v="scale_mpi_thin_job_14135.out "/>
    <s v="scale_mpi_thin_thin007_2023-06-26_11-51-28.csv "/>
    <s v="e1 10000 100 100000 1 13"/>
    <n v="161.63524966666668"/>
    <n v="0.26492721131126612"/>
    <n v="161.10539524404416"/>
    <n v="162.1651040892892"/>
    <x v="0"/>
  </r>
  <r>
    <x v="0"/>
    <x v="0"/>
    <n v="100"/>
    <x v="0"/>
    <x v="68"/>
    <n v="1"/>
    <n v="21.874395"/>
    <n v="0.172346"/>
    <n v="0.71737600000000001"/>
    <n v="4.7824999999999999E-2"/>
    <s v="7"/>
    <s v="scale_mpi_thin_job_14135.out "/>
    <s v="scale_mpi_thin_thin007_2023-06-26_11-51-28.csv "/>
    <s v="e1 10000 100 100000 1 16"/>
    <n v="132.24896166666667"/>
    <n v="3.8100204833406912E-2"/>
    <n v="132.17276125699985"/>
    <n v="132.3251620763335"/>
    <x v="0"/>
  </r>
  <r>
    <x v="0"/>
    <x v="0"/>
    <n v="100"/>
    <x v="0"/>
    <x v="65"/>
    <n v="1"/>
    <n v="18.656499"/>
    <n v="0.186142"/>
    <n v="1.0867420000000001"/>
    <n v="6.0374999999999998E-2"/>
    <s v="7"/>
    <s v="scale_mpi_thin_job_14135.out "/>
    <s v="scale_mpi_thin_thin007_2023-06-26_11-51-28.csv "/>
    <s v="e1 10000 100 100000 1 19"/>
    <n v="111.81019399999998"/>
    <n v="1.7064358900188037E-2"/>
    <n v="111.77606528219961"/>
    <n v="111.84432271780035"/>
    <x v="0"/>
  </r>
  <r>
    <x v="0"/>
    <x v="0"/>
    <n v="100"/>
    <x v="0"/>
    <x v="62"/>
    <n v="1"/>
    <n v="16.488786999999999"/>
    <n v="0.328403"/>
    <n v="1.5851569999999999"/>
    <n v="7.5483999999999996E-2"/>
    <s v="7"/>
    <s v="scale_mpi_thin_job_14135.out "/>
    <s v="scale_mpi_thin_thin007_2023-06-26_11-51-28.csv "/>
    <s v="e1 10000 100 100000 1 22"/>
    <n v="97.027764666666656"/>
    <n v="0.22581226043032632"/>
    <n v="96.576140145806008"/>
    <n v="97.479389187527303"/>
    <x v="0"/>
  </r>
  <r>
    <x v="0"/>
    <x v="0"/>
    <n v="100"/>
    <x v="0"/>
    <x v="59"/>
    <n v="1"/>
    <n v="15.144874"/>
    <n v="0.68071000000000004"/>
    <n v="4.7753119999999996"/>
    <n v="0.19897100000000001"/>
    <s v="7"/>
    <s v="scale_mpi_thin_job_14135.out "/>
    <s v="scale_mpi_thin_thin007_2023-06-26_11-51-28.csv "/>
    <s v="e1 10000 100 100000 1 25"/>
    <n v="89.256282333333345"/>
    <n v="0.4857304962901634"/>
    <n v="88.284821340753012"/>
    <n v="90.227743325913679"/>
    <x v="0"/>
  </r>
  <r>
    <x v="0"/>
    <x v="0"/>
    <n v="100"/>
    <x v="0"/>
    <x v="56"/>
    <n v="1"/>
    <n v="15.130786000000001"/>
    <n v="1.9807790000000001"/>
    <n v="5.0180129999999998"/>
    <n v="0.18585199999999999"/>
    <s v="7"/>
    <s v="scale_mpi_thin_job_14135.out "/>
    <s v="scale_mpi_thin_thin007_2023-06-26_11-51-28.csv "/>
    <s v="e1 10000 100 100000 1 28"/>
    <n v="83.338386666666665"/>
    <n v="0.24866602991321096"/>
    <n v="82.841054606840245"/>
    <n v="83.835718726493084"/>
    <x v="0"/>
  </r>
  <r>
    <x v="0"/>
    <x v="0"/>
    <n v="100"/>
    <x v="0"/>
    <x v="53"/>
    <n v="1"/>
    <n v="14.247864999999999"/>
    <n v="2.258092"/>
    <n v="5.545617"/>
    <n v="0.18485399999999999"/>
    <s v="7"/>
    <s v="scale_mpi_thin_job_14135.out "/>
    <s v="scale_mpi_thin_thin007_2023-06-26_11-51-28.csv "/>
    <s v="e1 10000 100 100000 1 31"/>
    <n v="80.903500000000008"/>
    <n v="2.0728889999997979"/>
    <n v="76.757722000000413"/>
    <n v="85.049277999999603"/>
    <x v="0"/>
  </r>
  <r>
    <x v="0"/>
    <x v="0"/>
    <n v="100"/>
    <x v="0"/>
    <x v="50"/>
    <n v="1"/>
    <n v="13.612183999999999"/>
    <n v="2.6612749999999998"/>
    <n v="6.2535340000000001"/>
    <n v="0.189501"/>
    <s v="7"/>
    <s v="scale_mpi_thin_job_14135.out "/>
    <s v="scale_mpi_thin_thin007_2023-06-26_11-51-28.csv "/>
    <s v="e1 10000 100 100000 1 34"/>
    <n v="87.366123000000002"/>
    <n v="3.0477749999998505"/>
    <n v="81.270573000000297"/>
    <n v="93.461672999999706"/>
    <x v="0"/>
  </r>
  <r>
    <x v="0"/>
    <x v="0"/>
    <n v="100"/>
    <x v="0"/>
    <x v="47"/>
    <n v="1"/>
    <n v="18.291837000000001"/>
    <n v="8.0980039999999995"/>
    <n v="18.406227000000001"/>
    <n v="0.51128399999999996"/>
    <s v="7"/>
    <s v="scale_mpi_thin_job_14135.out "/>
    <s v="scale_mpi_thin_thin007_2023-06-26_11-51-28.csv "/>
    <s v="e1 10000 100 100000 1 37"/>
    <n v="81.949399"/>
    <n v="5.3984252511614423"/>
    <n v="71.152548497677117"/>
    <n v="92.746249502322883"/>
    <x v="0"/>
  </r>
  <r>
    <x v="0"/>
    <x v="0"/>
    <n v="100"/>
    <x v="0"/>
    <x v="44"/>
    <n v="1"/>
    <n v="14.612151000000001"/>
    <n v="5.0512509999999997"/>
    <n v="10.147319"/>
    <n v="0.26018799999999997"/>
    <s v="7"/>
    <s v="scale_mpi_thin_job_14135.out "/>
    <s v="scale_mpi_thin_thin007_2023-06-26_11-51-28.csv "/>
    <s v="e1 10000 100 100000 1 40"/>
    <n v="76.617743333333337"/>
    <n v="10.581841719321696"/>
    <n v="55.454059894689948"/>
    <n v="97.781426771976726"/>
    <x v="0"/>
  </r>
  <r>
    <x v="0"/>
    <x v="0"/>
    <n v="100"/>
    <x v="0"/>
    <x v="41"/>
    <n v="1"/>
    <n v="13.585966000000001"/>
    <n v="4.5405810000000004"/>
    <n v="8.1376329999999992"/>
    <n v="0.19375300000000001"/>
    <s v="7"/>
    <s v="scale_mpi_thin_job_14135.out "/>
    <s v="scale_mpi_thin_thin007_2023-06-26_11-51-28.csv "/>
    <s v="e1 10000 100 100000 1 43"/>
    <n v="71.895907666666673"/>
    <n v="8.6175543261217591"/>
    <n v="54.660799014423155"/>
    <n v="89.131016318910184"/>
    <x v="0"/>
  </r>
  <r>
    <x v="0"/>
    <x v="0"/>
    <n v="100"/>
    <x v="0"/>
    <x v="38"/>
    <n v="1"/>
    <n v="15.817043"/>
    <n v="7.3773590000000002"/>
    <n v="6.8743499999999997"/>
    <n v="0.15276300000000001"/>
    <s v="7"/>
    <s v="scale_mpi_thin_job_14135.out "/>
    <s v="scale_mpi_thin_thin007_2023-06-26_11-51-28.csv "/>
    <s v="e1 10000 100 100000 1 46"/>
    <n v="72.402682666666678"/>
    <n v="8.6749406518559908"/>
    <n v="55.052801362954696"/>
    <n v="89.75256397037866"/>
    <x v="0"/>
  </r>
  <r>
    <x v="0"/>
    <x v="0"/>
    <n v="100"/>
    <x v="0"/>
    <x v="35"/>
    <n v="1"/>
    <n v="16.206265999999999"/>
    <n v="8.0054669999999994"/>
    <n v="10.239172"/>
    <n v="0.21331600000000001"/>
    <s v="7"/>
    <s v="scale_mpi_thin_job_14135.out "/>
    <s v="scale_mpi_thin_thin007_2023-06-26_11-51-28.csv "/>
    <s v="e1 10000 100 100000 1 49"/>
    <n v="76.552641666666659"/>
    <n v="0.24086220050867616"/>
    <n v="76.070917265649314"/>
    <n v="77.034366067684005"/>
    <x v="0"/>
  </r>
  <r>
    <x v="0"/>
    <x v="0"/>
    <n v="100"/>
    <x v="0"/>
    <x v="32"/>
    <n v="1"/>
    <n v="16.403741"/>
    <n v="8.6495599999999992"/>
    <n v="14.447469999999999"/>
    <n v="0.28328399999999998"/>
    <s v="7"/>
    <s v="scale_mpi_thin_job_14135.out "/>
    <s v="scale_mpi_thin_thin007_2023-06-26_11-51-28.csv "/>
    <s v="e1 10000 100 100000 1 52"/>
    <n v="65.309149000000005"/>
    <n v="7.8481203231082199"/>
    <n v="49.612908353783567"/>
    <n v="81.005389646216443"/>
    <x v="0"/>
  </r>
  <r>
    <x v="0"/>
    <x v="0"/>
    <n v="100"/>
    <x v="0"/>
    <x v="29"/>
    <n v="1"/>
    <n v="15.11199"/>
    <n v="7.6960129999999998"/>
    <n v="11.162490999999999"/>
    <n v="0.20671300000000001"/>
    <s v="7"/>
    <s v="scale_mpi_thin_job_14135.out "/>
    <s v="scale_mpi_thin_thin007_2023-06-26_11-51-28.csv "/>
    <s v="e1 10000 100 100000 1 55"/>
    <n v="69.724812"/>
    <n v="4.9939833811518328"/>
    <n v="59.736845237696336"/>
    <n v="79.712778762303671"/>
    <x v="0"/>
  </r>
  <r>
    <x v="0"/>
    <x v="0"/>
    <n v="100"/>
    <x v="0"/>
    <x v="26"/>
    <n v="1"/>
    <n v="17.965233999999999"/>
    <n v="10.849009000000001"/>
    <n v="12.330503"/>
    <n v="0.21632499999999999"/>
    <s v="7"/>
    <s v="scale_mpi_thin_job_14135.out "/>
    <s v="scale_mpi_thin_thin007_2023-06-26_11-51-28.csv "/>
    <s v="e1 10000 100 100000 1 58"/>
    <n v="62.056984333333332"/>
    <n v="7.4787741617957302"/>
    <n v="47.099436009741872"/>
    <n v="77.014532656924786"/>
    <x v="0"/>
  </r>
  <r>
    <x v="0"/>
    <x v="0"/>
    <n v="100"/>
    <x v="0"/>
    <x v="23"/>
    <n v="1"/>
    <n v="17.125229999999998"/>
    <n v="10.603738999999999"/>
    <n v="7.670668"/>
    <n v="0.12784400000000001"/>
    <s v="7"/>
    <s v="scale_mpi_thin_job_14135.out "/>
    <s v="scale_mpi_thin_thin007_2023-06-26_11-51-28.csv "/>
    <s v="e1 10000 100 100000 1 61"/>
    <n v="60.546761666666669"/>
    <n v="6.2983613579363924"/>
    <n v="47.950038950793882"/>
    <n v="73.143484382539455"/>
    <x v="0"/>
  </r>
  <r>
    <x v="0"/>
    <x v="0"/>
    <n v="100"/>
    <x v="0"/>
    <x v="20"/>
    <n v="1"/>
    <n v="12.129875"/>
    <n v="5.7636390000000004"/>
    <n v="11.799403999999999"/>
    <n v="0.18729199999999999"/>
    <s v="7"/>
    <s v="scale_mpi_thin_job_14135.out "/>
    <s v="scale_mpi_thin_thin007_2023-06-26_11-51-28.csv "/>
    <s v="e1 10000 100 100000 1 64"/>
    <n v="55.81539999999999"/>
    <n v="9.1422645499959732"/>
    <n v="37.53087090000804"/>
    <n v="74.09992909999194"/>
    <x v="0"/>
  </r>
  <r>
    <x v="0"/>
    <x v="0"/>
    <n v="100"/>
    <x v="0"/>
    <x v="17"/>
    <n v="1"/>
    <n v="12.971055"/>
    <n v="6.8586660000000004"/>
    <n v="6.0610860000000004"/>
    <n v="9.1835E-2"/>
    <s v="7"/>
    <s v="scale_mpi_thin_job_14135.out "/>
    <s v="scale_mpi_thin_thin007_2023-06-26_11-51-28.csv "/>
    <s v="e1 10000 100 100000 1 67"/>
    <e v="#N/A"/>
    <e v="#N/A"/>
    <e v="#N/A"/>
    <e v="#N/A"/>
    <x v="1"/>
  </r>
  <r>
    <x v="0"/>
    <x v="0"/>
    <n v="100"/>
    <x v="0"/>
    <x v="14"/>
    <n v="1"/>
    <n v="16.380669000000001"/>
    <n v="10.546457999999999"/>
    <n v="10.183365"/>
    <n v="0.14758499999999999"/>
    <s v="7"/>
    <s v="scale_mpi_thin_job_14135.out "/>
    <s v="scale_mpi_thin_thin007_2023-06-26_11-51-28.csv "/>
    <s v="e1 10000 100 100000 1 70"/>
    <e v="#N/A"/>
    <e v="#N/A"/>
    <e v="#N/A"/>
    <e v="#N/A"/>
    <x v="1"/>
  </r>
  <r>
    <x v="0"/>
    <x v="0"/>
    <n v="100"/>
    <x v="0"/>
    <x v="71"/>
    <n v="1"/>
    <n v="26.640900999999999"/>
    <n v="0.16595099999999999"/>
    <n v="0.53298599999999996"/>
    <n v="4.4415000000000003E-2"/>
    <s v="7"/>
    <s v="scale_mpi_thin_job_14135.out "/>
    <s v="scale_mpi_thin_thin007_2023-06-26_11-51-28.csv "/>
    <s v="e1 10000 100 100000 1 13"/>
    <n v="161.63524966666668"/>
    <n v="0.26492721131126612"/>
    <n v="161.10539524404416"/>
    <n v="162.1651040892892"/>
    <x v="0"/>
  </r>
  <r>
    <x v="0"/>
    <x v="0"/>
    <n v="100"/>
    <x v="0"/>
    <x v="68"/>
    <n v="1"/>
    <n v="21.792414999999998"/>
    <n v="0.15609200000000001"/>
    <n v="0.50062499999999999"/>
    <n v="3.3375000000000002E-2"/>
    <s v="7"/>
    <s v="scale_mpi_thin_job_14135.out "/>
    <s v="scale_mpi_thin_thin007_2023-06-26_11-51-28.csv "/>
    <s v="e1 10000 100 100000 1 16"/>
    <n v="132.24896166666667"/>
    <n v="3.8100204833406912E-2"/>
    <n v="132.17276125699985"/>
    <n v="132.3251620763335"/>
    <x v="0"/>
  </r>
  <r>
    <x v="0"/>
    <x v="0"/>
    <n v="100"/>
    <x v="0"/>
    <x v="65"/>
    <n v="1"/>
    <n v="18.496962"/>
    <n v="0.16110099999999999"/>
    <n v="0.69260200000000005"/>
    <n v="3.8477999999999998E-2"/>
    <s v="7"/>
    <s v="scale_mpi_thin_job_14135.out "/>
    <s v="scale_mpi_thin_thin007_2023-06-26_11-51-28.csv "/>
    <s v="e1 10000 100 100000 1 19"/>
    <n v="111.81019399999998"/>
    <n v="1.7064358900188037E-2"/>
    <n v="111.77606528219961"/>
    <n v="111.84432271780035"/>
    <x v="0"/>
  </r>
  <r>
    <x v="0"/>
    <x v="0"/>
    <n v="100"/>
    <x v="0"/>
    <x v="62"/>
    <n v="1"/>
    <n v="16.458845"/>
    <n v="0.177061"/>
    <n v="1.0904"/>
    <n v="5.1923999999999998E-2"/>
    <s v="7"/>
    <s v="scale_mpi_thin_job_14135.out "/>
    <s v="scale_mpi_thin_thin007_2023-06-26_11-51-28.csv "/>
    <s v="e1 10000 100 100000 1 22"/>
    <n v="97.027764666666656"/>
    <n v="0.22581226043032632"/>
    <n v="96.576140145806008"/>
    <n v="97.479389187527303"/>
    <x v="0"/>
  </r>
  <r>
    <x v="0"/>
    <x v="0"/>
    <n v="100"/>
    <x v="0"/>
    <x v="59"/>
    <n v="1"/>
    <n v="15.347117000000001"/>
    <n v="0.77131000000000005"/>
    <n v="5.307976"/>
    <n v="0.221166"/>
    <s v="7"/>
    <s v="scale_mpi_thin_job_14135.out "/>
    <s v="scale_mpi_thin_thin007_2023-06-26_11-51-28.csv "/>
    <s v="e1 10000 100 100000 1 25"/>
    <n v="89.256282333333345"/>
    <n v="0.4857304962901634"/>
    <n v="88.284821340753012"/>
    <n v="90.227743325913679"/>
    <x v="0"/>
  </r>
  <r>
    <x v="0"/>
    <x v="0"/>
    <n v="100"/>
    <x v="0"/>
    <x v="56"/>
    <n v="1"/>
    <n v="15.183248000000001"/>
    <n v="2.145019"/>
    <n v="7.0102549999999999"/>
    <n v="0.25963900000000001"/>
    <s v="7"/>
    <s v="scale_mpi_thin_job_14135.out "/>
    <s v="scale_mpi_thin_thin007_2023-06-26_11-51-28.csv "/>
    <s v="e1 10000 100 100000 1 28"/>
    <n v="83.338386666666665"/>
    <n v="0.24866602991321096"/>
    <n v="82.841054606840245"/>
    <n v="83.835718726493084"/>
    <x v="0"/>
  </r>
  <r>
    <x v="0"/>
    <x v="0"/>
    <n v="100"/>
    <x v="0"/>
    <x v="53"/>
    <n v="1"/>
    <n v="14.065526999999999"/>
    <n v="2.153591"/>
    <n v="8.4939070000000001"/>
    <n v="0.28312999999999999"/>
    <s v="7"/>
    <s v="scale_mpi_thin_job_14135.out "/>
    <s v="scale_mpi_thin_thin007_2023-06-26_11-51-28.csv "/>
    <s v="e1 10000 100 100000 1 31"/>
    <n v="80.903500000000008"/>
    <n v="2.0728889999997979"/>
    <n v="76.757722000000413"/>
    <n v="85.049277999999603"/>
    <x v="0"/>
  </r>
  <r>
    <x v="0"/>
    <x v="0"/>
    <n v="100"/>
    <x v="0"/>
    <x v="50"/>
    <n v="1"/>
    <n v="13.938707000000001"/>
    <n v="2.9506679999999998"/>
    <n v="6.613442"/>
    <n v="0.200407"/>
    <s v="7"/>
    <s v="scale_mpi_thin_job_14135.out "/>
    <s v="scale_mpi_thin_thin007_2023-06-26_11-51-28.csv "/>
    <s v="e1 10000 100 100000 1 34"/>
    <n v="87.366123000000002"/>
    <n v="3.0477749999998505"/>
    <n v="81.270573000000297"/>
    <n v="93.461672999999706"/>
    <x v="0"/>
  </r>
  <r>
    <x v="0"/>
    <x v="0"/>
    <n v="100"/>
    <x v="0"/>
    <x v="47"/>
    <n v="1"/>
    <n v="14.015889"/>
    <n v="3.9298540000000002"/>
    <n v="5.5002409999999999"/>
    <n v="0.152784"/>
    <s v="7"/>
    <s v="scale_mpi_thin_job_14135.out "/>
    <s v="scale_mpi_thin_thin007_2023-06-26_11-51-28.csv "/>
    <s v="e1 10000 100 100000 1 37"/>
    <n v="81.949399"/>
    <n v="5.3984252511614423"/>
    <n v="71.152548497677117"/>
    <n v="92.746249502322883"/>
    <x v="0"/>
  </r>
  <r>
    <x v="0"/>
    <x v="0"/>
    <n v="100"/>
    <x v="0"/>
    <x v="44"/>
    <n v="1"/>
    <n v="13.089517000000001"/>
    <n v="3.568257"/>
    <n v="7.2099789999999997"/>
    <n v="0.18487100000000001"/>
    <s v="7"/>
    <s v="scale_mpi_thin_job_14135.out "/>
    <s v="scale_mpi_thin_thin007_2023-06-26_11-51-28.csv "/>
    <s v="e1 10000 100 100000 1 40"/>
    <n v="76.617743333333337"/>
    <n v="10.581841719321696"/>
    <n v="55.454059894689948"/>
    <n v="97.781426771976726"/>
    <x v="0"/>
  </r>
  <r>
    <x v="0"/>
    <x v="0"/>
    <n v="100"/>
    <x v="0"/>
    <x v="41"/>
    <n v="1"/>
    <n v="14.357970999999999"/>
    <n v="5.5066139999999999"/>
    <n v="10.690865000000001"/>
    <n v="0.25454399999999999"/>
    <s v="7"/>
    <s v="scale_mpi_thin_job_14135.out "/>
    <s v="scale_mpi_thin_thin007_2023-06-26_11-51-28.csv "/>
    <s v="e1 10000 100 100000 1 43"/>
    <n v="71.895907666666673"/>
    <n v="8.6175543261217591"/>
    <n v="54.660799014423155"/>
    <n v="89.131016318910184"/>
    <x v="0"/>
  </r>
  <r>
    <x v="0"/>
    <x v="0"/>
    <n v="100"/>
    <x v="0"/>
    <x v="38"/>
    <n v="1"/>
    <n v="16.980411"/>
    <n v="8.5482899999999997"/>
    <n v="6.9924369999999998"/>
    <n v="0.155387"/>
    <s v="7"/>
    <s v="scale_mpi_thin_job_14135.out "/>
    <s v="scale_mpi_thin_thin007_2023-06-26_11-51-28.csv "/>
    <s v="e1 10000 100 100000 1 46"/>
    <n v="72.402682666666678"/>
    <n v="8.6749406518559908"/>
    <n v="55.052801362954696"/>
    <n v="89.75256397037866"/>
    <x v="0"/>
  </r>
  <r>
    <x v="0"/>
    <x v="0"/>
    <n v="100"/>
    <x v="0"/>
    <x v="35"/>
    <n v="1"/>
    <n v="12.832575"/>
    <n v="4.6779849999999996"/>
    <n v="10.619941000000001"/>
    <n v="0.221249"/>
    <s v="7"/>
    <s v="scale_mpi_thin_job_14135.out "/>
    <s v="scale_mpi_thin_thin007_2023-06-26_11-51-28.csv "/>
    <s v="e1 10000 100 100000 1 49"/>
    <n v="76.552641666666659"/>
    <n v="0.24086220050867616"/>
    <n v="76.070917265649314"/>
    <n v="77.034366067684005"/>
    <x v="0"/>
  </r>
  <r>
    <x v="0"/>
    <x v="0"/>
    <n v="100"/>
    <x v="0"/>
    <x v="32"/>
    <n v="1"/>
    <n v="14.228555"/>
    <n v="6.5118130000000001"/>
    <n v="9.8624310000000008"/>
    <n v="0.193381"/>
    <s v="7"/>
    <s v="scale_mpi_thin_job_14135.out "/>
    <s v="scale_mpi_thin_thin007_2023-06-26_11-51-28.csv "/>
    <s v="e1 10000 100 100000 1 52"/>
    <n v="65.309149000000005"/>
    <n v="7.8481203231082199"/>
    <n v="49.612908353783567"/>
    <n v="81.005389646216443"/>
    <x v="0"/>
  </r>
  <r>
    <x v="0"/>
    <x v="0"/>
    <n v="100"/>
    <x v="0"/>
    <x v="29"/>
    <n v="1"/>
    <n v="16.486523999999999"/>
    <n v="9.0081070000000008"/>
    <n v="10.663792000000001"/>
    <n v="0.19747799999999999"/>
    <s v="7"/>
    <s v="scale_mpi_thin_job_14135.out "/>
    <s v="scale_mpi_thin_thin007_2023-06-26_11-51-28.csv "/>
    <s v="e1 10000 100 100000 1 55"/>
    <n v="69.724812"/>
    <n v="4.9939833811518328"/>
    <n v="59.736845237696336"/>
    <n v="79.712778762303671"/>
    <x v="0"/>
  </r>
  <r>
    <x v="0"/>
    <x v="0"/>
    <n v="100"/>
    <x v="0"/>
    <x v="26"/>
    <n v="1"/>
    <n v="17.349525"/>
    <n v="10.208558"/>
    <n v="9.4058810000000008"/>
    <n v="0.165015"/>
    <s v="7"/>
    <s v="scale_mpi_thin_job_14135.out "/>
    <s v="scale_mpi_thin_thin007_2023-06-26_11-51-28.csv "/>
    <s v="e1 10000 100 100000 1 58"/>
    <n v="62.056984333333332"/>
    <n v="7.4787741617957302"/>
    <n v="47.099436009741872"/>
    <n v="77.014532656924786"/>
    <x v="0"/>
  </r>
  <r>
    <x v="0"/>
    <x v="0"/>
    <n v="100"/>
    <x v="0"/>
    <x v="23"/>
    <n v="1"/>
    <n v="12.879605"/>
    <n v="6.2140510000000004"/>
    <n v="7.3816170000000003"/>
    <n v="0.123027"/>
    <s v="7"/>
    <s v="scale_mpi_thin_job_14135.out "/>
    <s v="scale_mpi_thin_thin007_2023-06-26_11-51-28.csv "/>
    <s v="e1 10000 100 100000 1 61"/>
    <n v="60.546761666666669"/>
    <n v="6.2983613579363924"/>
    <n v="47.950038950793882"/>
    <n v="73.143484382539455"/>
    <x v="0"/>
  </r>
  <r>
    <x v="0"/>
    <x v="0"/>
    <n v="100"/>
    <x v="0"/>
    <x v="20"/>
    <n v="1"/>
    <n v="19.087389999999999"/>
    <n v="12.71557"/>
    <n v="7.7457060000000002"/>
    <n v="0.122948"/>
    <s v="7"/>
    <s v="scale_mpi_thin_job_14135.out "/>
    <s v="scale_mpi_thin_thin007_2023-06-26_11-51-28.csv "/>
    <s v="e1 10000 100 100000 1 64"/>
    <n v="55.81539999999999"/>
    <n v="9.1422645499959732"/>
    <n v="37.53087090000804"/>
    <n v="74.09992909999194"/>
    <x v="0"/>
  </r>
  <r>
    <x v="0"/>
    <x v="0"/>
    <n v="100"/>
    <x v="0"/>
    <x v="17"/>
    <n v="1"/>
    <n v="15.162442"/>
    <n v="8.9865150000000007"/>
    <n v="17.00318"/>
    <n v="0.25762400000000002"/>
    <s v="7"/>
    <s v="scale_mpi_thin_job_14135.out "/>
    <s v="scale_mpi_thin_thin007_2023-06-26_11-51-28.csv "/>
    <s v="e1 10000 100 100000 1 67"/>
    <e v="#N/A"/>
    <e v="#N/A"/>
    <e v="#N/A"/>
    <e v="#N/A"/>
    <x v="1"/>
  </r>
  <r>
    <x v="0"/>
    <x v="0"/>
    <n v="100"/>
    <x v="0"/>
    <x v="14"/>
    <n v="1"/>
    <n v="14.465384"/>
    <n v="8.5357330000000005"/>
    <n v="10.240375"/>
    <n v="0.14841099999999999"/>
    <s v="7"/>
    <s v="scale_mpi_thin_job_14135.out "/>
    <s v="scale_mpi_thin_thin007_2023-06-26_11-51-28.csv "/>
    <s v="e1 10000 100 100000 1 70"/>
    <e v="#N/A"/>
    <e v="#N/A"/>
    <e v="#N/A"/>
    <e v="#N/A"/>
    <x v="1"/>
  </r>
  <r>
    <x v="0"/>
    <x v="0"/>
    <n v="100"/>
    <x v="0"/>
    <x v="71"/>
    <n v="1"/>
    <n v="27.002407000000002"/>
    <n v="0.60903700000000005"/>
    <n v="0.48766300000000001"/>
    <n v="4.0639000000000002E-2"/>
    <s v="7"/>
    <s v="scale_mpi_thin_job_14135.out "/>
    <s v="scale_mpi_thin_thin007_2023-06-26_11-51-28.csv "/>
    <s v="e1 10000 100 100000 1 13"/>
    <n v="161.63524966666668"/>
    <n v="0.26492721131126612"/>
    <n v="161.10539524404416"/>
    <n v="162.1651040892892"/>
    <x v="0"/>
  </r>
  <r>
    <x v="0"/>
    <x v="0"/>
    <n v="100"/>
    <x v="0"/>
    <x v="68"/>
    <n v="1"/>
    <n v="21.926994000000001"/>
    <n v="0.23333899999999999"/>
    <n v="1.6415200000000001"/>
    <n v="0.109435"/>
    <s v="7"/>
    <s v="scale_mpi_thin_job_14135.out "/>
    <s v="scale_mpi_thin_thin007_2023-06-26_11-51-28.csv "/>
    <s v="e1 10000 100 100000 1 16"/>
    <n v="132.24896166666667"/>
    <n v="3.8100204833406912E-2"/>
    <n v="132.17276125699985"/>
    <n v="132.3251620763335"/>
    <x v="0"/>
  </r>
  <r>
    <x v="0"/>
    <x v="0"/>
    <n v="100"/>
    <x v="0"/>
    <x v="65"/>
    <n v="1"/>
    <n v="18.509063000000001"/>
    <n v="0.16033500000000001"/>
    <n v="0.70464000000000004"/>
    <n v="3.9147000000000001E-2"/>
    <s v="7"/>
    <s v="scale_mpi_thin_job_14135.out "/>
    <s v="scale_mpi_thin_thin007_2023-06-26_11-51-28.csv "/>
    <s v="e1 10000 100 100000 1 19"/>
    <n v="111.81019399999998"/>
    <n v="1.7064358900188037E-2"/>
    <n v="111.77606528219961"/>
    <n v="111.84432271780035"/>
    <x v="0"/>
  </r>
  <r>
    <x v="0"/>
    <x v="0"/>
    <n v="100"/>
    <x v="0"/>
    <x v="62"/>
    <n v="1"/>
    <n v="16.411663000000001"/>
    <n v="0.168516"/>
    <n v="0.85629999999999995"/>
    <n v="4.0776E-2"/>
    <s v="7"/>
    <s v="scale_mpi_thin_job_14135.out "/>
    <s v="scale_mpi_thin_thin007_2023-06-26_11-51-28.csv "/>
    <s v="e1 10000 100 100000 1 22"/>
    <n v="97.027764666666656"/>
    <n v="0.22581226043032632"/>
    <n v="96.576140145806008"/>
    <n v="97.479389187527303"/>
    <x v="0"/>
  </r>
  <r>
    <x v="0"/>
    <x v="0"/>
    <n v="100"/>
    <x v="0"/>
    <x v="59"/>
    <n v="1"/>
    <n v="15.14259"/>
    <n v="0.60340199999999999"/>
    <n v="4.7377859999999998"/>
    <n v="0.197408"/>
    <s v="7"/>
    <s v="scale_mpi_thin_job_14135.out "/>
    <s v="scale_mpi_thin_thin007_2023-06-26_11-51-28.csv "/>
    <s v="e1 10000 100 100000 1 25"/>
    <n v="89.256282333333345"/>
    <n v="0.4857304962901634"/>
    <n v="88.284821340753012"/>
    <n v="90.227743325913679"/>
    <x v="0"/>
  </r>
  <r>
    <x v="0"/>
    <x v="0"/>
    <n v="100"/>
    <x v="0"/>
    <x v="56"/>
    <n v="1"/>
    <n v="16.013415999999999"/>
    <n v="3.0940020000000001"/>
    <n v="3.8924089999999998"/>
    <n v="0.14416300000000001"/>
    <s v="7"/>
    <s v="scale_mpi_thin_job_14135.out "/>
    <s v="scale_mpi_thin_thin007_2023-06-26_11-51-28.csv "/>
    <s v="e1 10000 100 100000 1 28"/>
    <n v="83.338386666666665"/>
    <n v="0.24866602991321096"/>
    <n v="82.841054606840245"/>
    <n v="83.835718726493084"/>
    <x v="0"/>
  </r>
  <r>
    <x v="0"/>
    <x v="0"/>
    <n v="100"/>
    <x v="0"/>
    <x v="53"/>
    <n v="1"/>
    <n v="14.751725"/>
    <n v="2.7399"/>
    <n v="5.2120759999999997"/>
    <n v="0.173736"/>
    <s v="7"/>
    <s v="scale_mpi_thin_job_14135.out "/>
    <s v="scale_mpi_thin_thin007_2023-06-26_11-51-28.csv "/>
    <s v="e1 10000 100 100000 1 31"/>
    <n v="80.903500000000008"/>
    <n v="2.0728889999997979"/>
    <n v="76.757722000000413"/>
    <n v="85.049277999999603"/>
    <x v="0"/>
  </r>
  <r>
    <x v="0"/>
    <x v="0"/>
    <n v="100"/>
    <x v="0"/>
    <x v="50"/>
    <n v="1"/>
    <n v="13.462835999999999"/>
    <n v="2.3997790000000001"/>
    <n v="5.0065210000000002"/>
    <n v="0.15171299999999999"/>
    <s v="7"/>
    <s v="scale_mpi_thin_job_14135.out "/>
    <s v="scale_mpi_thin_thin007_2023-06-26_11-51-28.csv "/>
    <s v="e1 10000 100 100000 1 34"/>
    <n v="87.366123000000002"/>
    <n v="3.0477749999998505"/>
    <n v="81.270573000000297"/>
    <n v="93.461672999999706"/>
    <x v="0"/>
  </r>
  <r>
    <x v="0"/>
    <x v="0"/>
    <n v="100"/>
    <x v="0"/>
    <x v="47"/>
    <n v="1"/>
    <n v="14.466027"/>
    <n v="4.3546230000000001"/>
    <n v="5.3064999999999998"/>
    <n v="0.14740300000000001"/>
    <s v="7"/>
    <s v="scale_mpi_thin_job_14135.out "/>
    <s v="scale_mpi_thin_thin007_2023-06-26_11-51-28.csv "/>
    <s v="e1 10000 100 100000 1 37"/>
    <n v="81.949399"/>
    <n v="5.3984252511614423"/>
    <n v="71.152548497677117"/>
    <n v="92.746249502322883"/>
    <x v="0"/>
  </r>
  <r>
    <x v="0"/>
    <x v="0"/>
    <n v="100"/>
    <x v="0"/>
    <x v="44"/>
    <n v="1"/>
    <n v="13.562821"/>
    <n v="3.9364949999999999"/>
    <n v="7.8762160000000003"/>
    <n v="0.20195399999999999"/>
    <s v="7"/>
    <s v="scale_mpi_thin_job_14135.out "/>
    <s v="scale_mpi_thin_thin007_2023-06-26_11-51-28.csv "/>
    <s v="e1 10000 100 100000 1 40"/>
    <n v="76.617743333333337"/>
    <n v="10.581841719321696"/>
    <n v="55.454059894689948"/>
    <n v="97.781426771976726"/>
    <x v="0"/>
  </r>
  <r>
    <x v="0"/>
    <x v="0"/>
    <n v="100"/>
    <x v="0"/>
    <x v="41"/>
    <n v="1"/>
    <n v="18.281324000000001"/>
    <n v="9.3551629999999992"/>
    <n v="7.7839510000000001"/>
    <n v="0.185332"/>
    <s v="7"/>
    <s v="scale_mpi_thin_job_14135.out "/>
    <s v="scale_mpi_thin_thin007_2023-06-26_11-51-28.csv "/>
    <s v="e1 10000 100 100000 1 43"/>
    <n v="71.895907666666673"/>
    <n v="8.6175543261217591"/>
    <n v="54.660799014423155"/>
    <n v="89.131016318910184"/>
    <x v="0"/>
  </r>
  <r>
    <x v="0"/>
    <x v="0"/>
    <n v="100"/>
    <x v="0"/>
    <x v="38"/>
    <n v="1"/>
    <n v="17.401102000000002"/>
    <n v="8.9012539999999998"/>
    <n v="6.9158330000000001"/>
    <n v="0.15368499999999999"/>
    <s v="7"/>
    <s v="scale_mpi_thin_job_14135.out "/>
    <s v="scale_mpi_thin_thin007_2023-06-26_11-51-28.csv "/>
    <s v="e1 10000 100 100000 1 46"/>
    <n v="72.402682666666678"/>
    <n v="8.6749406518559908"/>
    <n v="55.052801362954696"/>
    <n v="89.75256397037866"/>
    <x v="0"/>
  </r>
  <r>
    <x v="0"/>
    <x v="0"/>
    <n v="100"/>
    <x v="0"/>
    <x v="35"/>
    <n v="1"/>
    <n v="13.526142999999999"/>
    <n v="5.4790369999999999"/>
    <n v="8.5932220000000008"/>
    <n v="0.17902499999999999"/>
    <s v="7"/>
    <s v="scale_mpi_thin_job_14135.out "/>
    <s v="scale_mpi_thin_thin007_2023-06-26_11-51-28.csv "/>
    <s v="e1 10000 100 100000 1 49"/>
    <n v="76.552641666666659"/>
    <n v="0.24086220050867616"/>
    <n v="76.070917265649314"/>
    <n v="77.034366067684005"/>
    <x v="0"/>
  </r>
  <r>
    <x v="0"/>
    <x v="0"/>
    <n v="100"/>
    <x v="0"/>
    <x v="32"/>
    <n v="1"/>
    <n v="14.973825"/>
    <n v="7.1554599999999997"/>
    <n v="12.485404000000001"/>
    <n v="0.244812"/>
    <s v="7"/>
    <s v="scale_mpi_thin_job_14135.out "/>
    <s v="scale_mpi_thin_thin007_2023-06-26_11-51-28.csv "/>
    <s v="e1 10000 100 100000 1 52"/>
    <n v="65.309149000000005"/>
    <n v="7.8481203231082199"/>
    <n v="49.612908353783567"/>
    <n v="81.005389646216443"/>
    <x v="0"/>
  </r>
  <r>
    <x v="0"/>
    <x v="0"/>
    <n v="100"/>
    <x v="0"/>
    <x v="29"/>
    <n v="1"/>
    <n v="17.212896000000001"/>
    <n v="9.8544640000000001"/>
    <n v="11.168666"/>
    <n v="0.20682700000000001"/>
    <s v="7"/>
    <s v="scale_mpi_thin_job_14135.out "/>
    <s v="scale_mpi_thin_thin007_2023-06-26_11-51-28.csv "/>
    <s v="e1 10000 100 100000 1 55"/>
    <n v="69.724812"/>
    <n v="4.9939833811518328"/>
    <n v="59.736845237696336"/>
    <n v="79.712778762303671"/>
    <x v="0"/>
  </r>
  <r>
    <x v="0"/>
    <x v="0"/>
    <n v="100"/>
    <x v="0"/>
    <x v="26"/>
    <n v="1"/>
    <n v="14.814365"/>
    <n v="7.7115910000000003"/>
    <n v="11.930016999999999"/>
    <n v="0.20929900000000001"/>
    <s v="7"/>
    <s v="scale_mpi_thin_job_14135.out "/>
    <s v="scale_mpi_thin_thin007_2023-06-26_11-51-28.csv "/>
    <s v="e1 10000 100 100000 1 58"/>
    <n v="62.056984333333332"/>
    <n v="7.4787741617957302"/>
    <n v="47.099436009741872"/>
    <n v="77.014532656924786"/>
    <x v="0"/>
  </r>
  <r>
    <x v="0"/>
    <x v="0"/>
    <n v="100"/>
    <x v="0"/>
    <x v="23"/>
    <n v="1"/>
    <n v="14.756640000000001"/>
    <n v="8.1272529999999996"/>
    <n v="9.4335950000000004"/>
    <n v="0.15722700000000001"/>
    <s v="7"/>
    <s v="scale_mpi_thin_job_14135.out "/>
    <s v="scale_mpi_thin_thin007_2023-06-26_11-51-28.csv "/>
    <s v="e1 10000 100 100000 1 61"/>
    <n v="60.546761666666669"/>
    <n v="6.2983613579363924"/>
    <n v="47.950038950793882"/>
    <n v="73.143484382539455"/>
    <x v="0"/>
  </r>
  <r>
    <x v="0"/>
    <x v="0"/>
    <n v="100"/>
    <x v="0"/>
    <x v="20"/>
    <n v="1"/>
    <n v="21.108180999999998"/>
    <n v="14.809502"/>
    <n v="17.166036999999999"/>
    <n v="0.27247700000000002"/>
    <s v="7"/>
    <s v="scale_mpi_thin_job_14135.out "/>
    <s v="scale_mpi_thin_thin007_2023-06-26_11-51-28.csv "/>
    <s v="e1 10000 100 100000 1 64"/>
    <n v="55.81539999999999"/>
    <n v="9.1422645499959732"/>
    <n v="37.53087090000804"/>
    <n v="74.09992909999194"/>
    <x v="0"/>
  </r>
  <r>
    <x v="0"/>
    <x v="0"/>
    <n v="100"/>
    <x v="0"/>
    <x v="17"/>
    <n v="1"/>
    <n v="14.893096999999999"/>
    <n v="8.8429090000000006"/>
    <n v="3.3495170000000001"/>
    <n v="5.0750000000000003E-2"/>
    <s v="7"/>
    <s v="scale_mpi_thin_job_14135.out "/>
    <s v="scale_mpi_thin_thin007_2023-06-26_11-51-28.csv "/>
    <s v="e1 10000 100 100000 1 67"/>
    <e v="#N/A"/>
    <e v="#N/A"/>
    <e v="#N/A"/>
    <e v="#N/A"/>
    <x v="1"/>
  </r>
  <r>
    <x v="0"/>
    <x v="0"/>
    <n v="100"/>
    <x v="0"/>
    <x v="14"/>
    <n v="1"/>
    <n v="22.134187000000001"/>
    <n v="16.279036999999999"/>
    <n v="8.7040780000000009"/>
    <n v="0.12614600000000001"/>
    <s v="7"/>
    <s v="scale_mpi_thin_job_14135.out "/>
    <s v="scale_mpi_thin_thin007_2023-06-26_11-51-28.csv "/>
    <s v="e1 10000 100 100000 1 70"/>
    <e v="#N/A"/>
    <e v="#N/A"/>
    <e v="#N/A"/>
    <e v="#N/A"/>
    <x v="1"/>
  </r>
  <r>
    <x v="0"/>
    <x v="0"/>
    <n v="100"/>
    <x v="0"/>
    <x v="71"/>
    <n v="1"/>
    <n v="26.474383"/>
    <n v="0.155142"/>
    <n v="0.38972099999999998"/>
    <n v="3.2476999999999999E-2"/>
    <s v="7"/>
    <s v="scale_mpi_thin_job_14135.out "/>
    <s v="scale_mpi_thin_thin007_2023-06-26_11-51-28.csv "/>
    <s v="e1 10000 100 100000 1 13"/>
    <n v="161.63524966666668"/>
    <n v="0.26492721131126612"/>
    <n v="161.10539524404416"/>
    <n v="162.1651040892892"/>
    <x v="0"/>
  </r>
  <r>
    <x v="0"/>
    <x v="0"/>
    <n v="100"/>
    <x v="0"/>
    <x v="68"/>
    <n v="1"/>
    <n v="21.839865"/>
    <n v="0.16047800000000001"/>
    <n v="0.57823999999999998"/>
    <n v="3.8549E-2"/>
    <s v="7"/>
    <s v="scale_mpi_thin_job_14135.out "/>
    <s v="scale_mpi_thin_thin007_2023-06-26_11-51-28.csv "/>
    <s v="e1 10000 100 100000 1 16"/>
    <n v="132.24896166666667"/>
    <n v="3.8100204833406912E-2"/>
    <n v="132.17276125699985"/>
    <n v="132.3251620763335"/>
    <x v="0"/>
  </r>
  <r>
    <x v="0"/>
    <x v="0"/>
    <n v="100"/>
    <x v="0"/>
    <x v="65"/>
    <n v="1"/>
    <n v="18.656067"/>
    <n v="0.169715"/>
    <n v="0.74783100000000002"/>
    <n v="4.1546E-2"/>
    <s v="7"/>
    <s v="scale_mpi_thin_job_14135.out "/>
    <s v="scale_mpi_thin_thin007_2023-06-26_11-51-28.csv "/>
    <s v="e1 10000 100 100000 1 19"/>
    <n v="111.81019399999998"/>
    <n v="1.7064358900188037E-2"/>
    <n v="111.77606528219961"/>
    <n v="111.84432271780035"/>
    <x v="0"/>
  </r>
  <r>
    <x v="0"/>
    <x v="0"/>
    <n v="100"/>
    <x v="0"/>
    <x v="62"/>
    <n v="1"/>
    <n v="16.248290000000001"/>
    <n v="0.16472600000000001"/>
    <n v="0.83475299999999997"/>
    <n v="3.9750000000000001E-2"/>
    <s v="7"/>
    <s v="scale_mpi_thin_job_14135.out "/>
    <s v="scale_mpi_thin_thin007_2023-06-26_11-51-28.csv "/>
    <s v="e1 10000 100 100000 1 22"/>
    <n v="97.027764666666656"/>
    <n v="0.22581226043032632"/>
    <n v="96.576140145806008"/>
    <n v="97.479389187527303"/>
    <x v="0"/>
  </r>
  <r>
    <x v="0"/>
    <x v="0"/>
    <n v="100"/>
    <x v="0"/>
    <x v="59"/>
    <n v="1"/>
    <n v="15.179335999999999"/>
    <n v="0.54208299999999998"/>
    <n v="4.3656050000000004"/>
    <n v="0.18190000000000001"/>
    <s v="7"/>
    <s v="scale_mpi_thin_job_14135.out "/>
    <s v="scale_mpi_thin_thin007_2023-06-26_11-51-28.csv "/>
    <s v="e1 10000 100 100000 1 25"/>
    <n v="89.256282333333345"/>
    <n v="0.4857304962901634"/>
    <n v="88.284821340753012"/>
    <n v="90.227743325913679"/>
    <x v="0"/>
  </r>
  <r>
    <x v="0"/>
    <x v="0"/>
    <n v="100"/>
    <x v="0"/>
    <x v="56"/>
    <n v="1"/>
    <n v="15.290239"/>
    <n v="2.3348019999999998"/>
    <n v="4.7227290000000002"/>
    <n v="0.17491599999999999"/>
    <s v="7"/>
    <s v="scale_mpi_thin_job_14135.out "/>
    <s v="scale_mpi_thin_thin007_2023-06-26_11-51-28.csv "/>
    <s v="e1 10000 100 100000 1 28"/>
    <n v="83.338386666666665"/>
    <n v="0.24866602991321096"/>
    <n v="82.841054606840245"/>
    <n v="83.835718726493084"/>
    <x v="0"/>
  </r>
  <r>
    <x v="0"/>
    <x v="0"/>
    <n v="100"/>
    <x v="0"/>
    <x v="53"/>
    <n v="1"/>
    <n v="13.88836"/>
    <n v="2.0911949999999999"/>
    <n v="6.3426450000000001"/>
    <n v="0.211422"/>
    <s v="7"/>
    <s v="scale_mpi_thin_job_14135.out "/>
    <s v="scale_mpi_thin_thin007_2023-06-26_11-51-28.csv "/>
    <s v="e1 10000 100 100000 1 31"/>
    <n v="80.903500000000008"/>
    <n v="2.0728889999997979"/>
    <n v="76.757722000000413"/>
    <n v="85.049277999999603"/>
    <x v="0"/>
  </r>
  <r>
    <x v="0"/>
    <x v="0"/>
    <n v="100"/>
    <x v="0"/>
    <x v="50"/>
    <n v="1"/>
    <n v="13.933400000000001"/>
    <n v="2.9751340000000002"/>
    <n v="9.3573559999999993"/>
    <n v="0.28355599999999997"/>
    <s v="7"/>
    <s v="scale_mpi_thin_job_14135.out "/>
    <s v="scale_mpi_thin_thin007_2023-06-26_11-51-28.csv "/>
    <s v="e1 10000 100 100000 1 34"/>
    <n v="87.366123000000002"/>
    <n v="3.0477749999998505"/>
    <n v="81.270573000000297"/>
    <n v="93.461672999999706"/>
    <x v="0"/>
  </r>
  <r>
    <x v="0"/>
    <x v="0"/>
    <n v="100"/>
    <x v="0"/>
    <x v="47"/>
    <n v="1"/>
    <n v="16.392026999999999"/>
    <n v="6.1981849999999996"/>
    <n v="7.0761969999999996"/>
    <n v="0.19656100000000001"/>
    <s v="7"/>
    <s v="scale_mpi_thin_job_14135.out "/>
    <s v="scale_mpi_thin_thin007_2023-06-26_11-51-28.csv "/>
    <s v="e1 10000 100 100000 1 37"/>
    <n v="81.949399"/>
    <n v="5.3984252511614423"/>
    <n v="71.152548497677117"/>
    <n v="92.746249502322883"/>
    <x v="0"/>
  </r>
  <r>
    <x v="0"/>
    <x v="0"/>
    <n v="100"/>
    <x v="0"/>
    <x v="44"/>
    <n v="1"/>
    <n v="13.512172"/>
    <n v="3.9308239999999999"/>
    <n v="7.0826549999999999"/>
    <n v="0.18160699999999999"/>
    <s v="7"/>
    <s v="scale_mpi_thin_job_14135.out "/>
    <s v="scale_mpi_thin_thin007_2023-06-26_11-51-28.csv "/>
    <s v="e1 10000 100 100000 1 40"/>
    <n v="76.617743333333337"/>
    <n v="10.581841719321696"/>
    <n v="55.454059894689948"/>
    <n v="97.781426771976726"/>
    <x v="0"/>
  </r>
  <r>
    <x v="0"/>
    <x v="0"/>
    <n v="100"/>
    <x v="0"/>
    <x v="41"/>
    <n v="1"/>
    <n v="12.810886"/>
    <n v="3.8517399999999999"/>
    <n v="5.9302320000000002"/>
    <n v="0.14119599999999999"/>
    <s v="7"/>
    <s v="scale_mpi_thin_job_14135.out "/>
    <s v="scale_mpi_thin_thin007_2023-06-26_11-51-28.csv "/>
    <s v="e1 10000 100 100000 1 43"/>
    <n v="71.895907666666673"/>
    <n v="8.6175543261217591"/>
    <n v="54.660799014423155"/>
    <n v="89.131016318910184"/>
    <x v="0"/>
  </r>
  <r>
    <x v="0"/>
    <x v="0"/>
    <n v="100"/>
    <x v="0"/>
    <x v="38"/>
    <n v="1"/>
    <n v="14.751619"/>
    <n v="6.3779620000000001"/>
    <n v="11.256962"/>
    <n v="0.25015500000000002"/>
    <s v="7"/>
    <s v="scale_mpi_thin_job_14135.out "/>
    <s v="scale_mpi_thin_thin007_2023-06-26_11-51-28.csv "/>
    <s v="e1 10000 100 100000 1 46"/>
    <n v="72.402682666666678"/>
    <n v="8.6749406518559908"/>
    <n v="55.052801362954696"/>
    <n v="89.75256397037866"/>
    <x v="0"/>
  </r>
  <r>
    <x v="0"/>
    <x v="0"/>
    <n v="100"/>
    <x v="0"/>
    <x v="35"/>
    <n v="1"/>
    <n v="14.282323"/>
    <n v="5.9498280000000001"/>
    <n v="10.134757"/>
    <n v="0.211141"/>
    <s v="7"/>
    <s v="scale_mpi_thin_job_14135.out "/>
    <s v="scale_mpi_thin_thin007_2023-06-26_11-51-28.csv "/>
    <s v="e1 10000 100 100000 1 49"/>
    <n v="76.552641666666659"/>
    <n v="0.24086220050867616"/>
    <n v="76.070917265649314"/>
    <n v="77.034366067684005"/>
    <x v="0"/>
  </r>
  <r>
    <x v="0"/>
    <x v="0"/>
    <n v="100"/>
    <x v="0"/>
    <x v="32"/>
    <n v="1"/>
    <n v="15.675564"/>
    <n v="7.9151210000000001"/>
    <n v="39.116410000000002"/>
    <n v="0.766988"/>
    <s v="7"/>
    <s v="scale_mpi_thin_job_14135.out "/>
    <s v="scale_mpi_thin_thin007_2023-06-26_11-51-28.csv "/>
    <s v="e1 10000 100 100000 1 52"/>
    <n v="65.309149000000005"/>
    <n v="7.8481203231082199"/>
    <n v="49.612908353783567"/>
    <n v="81.005389646216443"/>
    <x v="0"/>
  </r>
  <r>
    <x v="0"/>
    <x v="0"/>
    <n v="100"/>
    <x v="0"/>
    <x v="29"/>
    <n v="1"/>
    <n v="17.259246999999998"/>
    <n v="9.9586319999999997"/>
    <n v="8.3160240000000005"/>
    <n v="0.154"/>
    <s v="7"/>
    <s v="scale_mpi_thin_job_14135.out "/>
    <s v="scale_mpi_thin_thin007_2023-06-26_11-51-28.csv "/>
    <s v="e1 10000 100 100000 1 55"/>
    <n v="69.724812"/>
    <n v="4.9939833811518328"/>
    <n v="59.736845237696336"/>
    <n v="79.712778762303671"/>
    <x v="0"/>
  </r>
  <r>
    <x v="0"/>
    <x v="0"/>
    <n v="100"/>
    <x v="0"/>
    <x v="26"/>
    <n v="1"/>
    <n v="13.274456000000001"/>
    <n v="6.1924429999999999"/>
    <n v="9.7758319999999994"/>
    <n v="0.17150599999999999"/>
    <s v="7"/>
    <s v="scale_mpi_thin_job_14135.out "/>
    <s v="scale_mpi_thin_thin007_2023-06-26_11-51-28.csv "/>
    <s v="e1 10000 100 100000 1 58"/>
    <n v="62.056984333333332"/>
    <n v="7.4787741617957302"/>
    <n v="47.099436009741872"/>
    <n v="77.014532656924786"/>
    <x v="0"/>
  </r>
  <r>
    <x v="0"/>
    <x v="0"/>
    <n v="100"/>
    <x v="0"/>
    <x v="23"/>
    <n v="1"/>
    <n v="12.201336"/>
    <n v="5.5571039999999998"/>
    <n v="7.2191400000000003"/>
    <n v="0.120319"/>
    <s v="7"/>
    <s v="scale_mpi_thin_job_14135.out "/>
    <s v="scale_mpi_thin_thin007_2023-06-26_11-51-28.csv "/>
    <s v="e1 10000 100 100000 1 61"/>
    <n v="60.546761666666669"/>
    <n v="6.2983613579363924"/>
    <n v="47.950038950793882"/>
    <n v="73.143484382539455"/>
    <x v="0"/>
  </r>
  <r>
    <x v="0"/>
    <x v="0"/>
    <n v="100"/>
    <x v="0"/>
    <x v="20"/>
    <n v="1"/>
    <n v="15.291672999999999"/>
    <n v="9.0114230000000006"/>
    <n v="14.334603"/>
    <n v="0.22753300000000001"/>
    <s v="7"/>
    <s v="scale_mpi_thin_job_14135.out "/>
    <s v="scale_mpi_thin_thin007_2023-06-26_11-51-28.csv "/>
    <s v="e1 10000 100 100000 1 64"/>
    <n v="55.81539999999999"/>
    <n v="9.1422645499959732"/>
    <n v="37.53087090000804"/>
    <n v="74.09992909999194"/>
    <x v="0"/>
  </r>
  <r>
    <x v="0"/>
    <x v="0"/>
    <n v="100"/>
    <x v="0"/>
    <x v="17"/>
    <n v="1"/>
    <n v="20.716135999999999"/>
    <n v="14.557245"/>
    <n v="17.580248000000001"/>
    <n v="0.26636700000000002"/>
    <s v="7"/>
    <s v="scale_mpi_thin_job_14135.out "/>
    <s v="scale_mpi_thin_thin007_2023-06-26_11-51-28.csv "/>
    <s v="e1 10000 100 100000 1 67"/>
    <e v="#N/A"/>
    <e v="#N/A"/>
    <e v="#N/A"/>
    <e v="#N/A"/>
    <x v="1"/>
  </r>
  <r>
    <x v="0"/>
    <x v="0"/>
    <n v="100"/>
    <x v="0"/>
    <x v="14"/>
    <n v="1"/>
    <n v="14.711093999999999"/>
    <n v="8.8779029999999999"/>
    <n v="12.416506"/>
    <n v="0.179949"/>
    <s v="7"/>
    <s v="scale_mpi_thin_job_14135.out "/>
    <s v="scale_mpi_thin_thin007_2023-06-26_11-51-28.csv "/>
    <s v="e1 10000 100 100000 1 70"/>
    <e v="#N/A"/>
    <e v="#N/A"/>
    <e v="#N/A"/>
    <e v="#N/A"/>
    <x v="1"/>
  </r>
  <r>
    <x v="0"/>
    <x v="4"/>
    <n v="100"/>
    <x v="0"/>
    <x v="71"/>
    <n v="1"/>
    <n v="59.174458999999999"/>
    <n v="0.93635599999999997"/>
    <n v="7.3386630000000004"/>
    <n v="0.61155499999999996"/>
    <s v="7"/>
    <s v="scale_mpi_thin_job_14136.out "/>
    <s v="scale_mpi_thin_thin007_2023-06-26_12-55-09.csv "/>
    <s v="e1 15000 100 100000 1 13"/>
    <e v="#N/A"/>
    <e v="#N/A"/>
    <e v="#N/A"/>
    <e v="#N/A"/>
    <x v="1"/>
  </r>
  <r>
    <x v="0"/>
    <x v="4"/>
    <n v="100"/>
    <x v="0"/>
    <x v="68"/>
    <n v="1"/>
    <n v="48.104598000000003"/>
    <n v="0.74416899999999997"/>
    <n v="6.5071219999999999"/>
    <n v="0.43380800000000003"/>
    <s v="7"/>
    <s v="scale_mpi_thin_job_14136.out "/>
    <s v="scale_mpi_thin_thin007_2023-06-26_12-55-09.csv "/>
    <s v="e1 15000 100 100000 1 16"/>
    <e v="#N/A"/>
    <e v="#N/A"/>
    <e v="#N/A"/>
    <e v="#N/A"/>
    <x v="1"/>
  </r>
  <r>
    <x v="0"/>
    <x v="4"/>
    <n v="100"/>
    <x v="0"/>
    <x v="65"/>
    <n v="1"/>
    <n v="40.971440000000001"/>
    <n v="0.78360799999999997"/>
    <n v="8.4498119999999997"/>
    <n v="0.46943400000000002"/>
    <s v="7"/>
    <s v="scale_mpi_thin_job_14136.out "/>
    <s v="scale_mpi_thin_thin007_2023-06-26_12-55-09.csv "/>
    <s v="e1 15000 100 100000 1 19"/>
    <e v="#N/A"/>
    <e v="#N/A"/>
    <e v="#N/A"/>
    <e v="#N/A"/>
    <x v="1"/>
  </r>
  <r>
    <x v="0"/>
    <x v="4"/>
    <n v="100"/>
    <x v="0"/>
    <x v="62"/>
    <n v="1"/>
    <n v="35.706069999999997"/>
    <n v="0.80317099999999997"/>
    <n v="10.345803999999999"/>
    <n v="0.49265700000000001"/>
    <s v="7"/>
    <s v="scale_mpi_thin_job_14136.out "/>
    <s v="scale_mpi_thin_thin007_2023-06-26_12-55-09.csv "/>
    <s v="e1 15000 100 100000 1 22"/>
    <e v="#N/A"/>
    <e v="#N/A"/>
    <e v="#N/A"/>
    <e v="#N/A"/>
    <x v="1"/>
  </r>
  <r>
    <x v="0"/>
    <x v="4"/>
    <n v="100"/>
    <x v="0"/>
    <x v="59"/>
    <n v="1"/>
    <n v="33.052605999999997"/>
    <n v="1.7295959999999999"/>
    <n v="16.219004000000002"/>
    <n v="0.67579199999999995"/>
    <s v="7"/>
    <s v="scale_mpi_thin_job_14136.out "/>
    <s v="scale_mpi_thin_thin007_2023-06-26_12-55-09.csv "/>
    <s v="e1 15000 100 100000 1 25"/>
    <e v="#N/A"/>
    <e v="#N/A"/>
    <e v="#N/A"/>
    <e v="#N/A"/>
    <x v="1"/>
  </r>
  <r>
    <x v="0"/>
    <x v="4"/>
    <n v="100"/>
    <x v="0"/>
    <x v="56"/>
    <n v="1"/>
    <n v="31.398561999999998"/>
    <n v="3.3091499999999998"/>
    <n v="26.303290000000001"/>
    <n v="0.97419599999999995"/>
    <s v="7"/>
    <s v="scale_mpi_thin_job_14136.out "/>
    <s v="scale_mpi_thin_thin007_2023-06-26_12-55-09.csv "/>
    <s v="e1 15000 100 100000 1 28"/>
    <e v="#N/A"/>
    <e v="#N/A"/>
    <e v="#N/A"/>
    <e v="#N/A"/>
    <x v="1"/>
  </r>
  <r>
    <x v="0"/>
    <x v="4"/>
    <n v="100"/>
    <x v="0"/>
    <x v="53"/>
    <n v="1"/>
    <n v="29.827809999999999"/>
    <n v="4.3468039999999997"/>
    <n v="5.9318289999999996"/>
    <n v="0.19772799999999999"/>
    <s v="7"/>
    <s v="scale_mpi_thin_job_14136.out "/>
    <s v="scale_mpi_thin_thin007_2023-06-26_12-55-09.csv "/>
    <s v="e1 15000 100 100000 1 31"/>
    <e v="#N/A"/>
    <e v="#N/A"/>
    <e v="#N/A"/>
    <e v="#N/A"/>
    <x v="1"/>
  </r>
  <r>
    <x v="0"/>
    <x v="4"/>
    <n v="100"/>
    <x v="0"/>
    <x v="50"/>
    <n v="1"/>
    <n v="30.687345000000001"/>
    <n v="7.7032579999999999"/>
    <n v="8.2554119999999998"/>
    <n v="0.250164"/>
    <s v="7"/>
    <s v="scale_mpi_thin_job_14136.out "/>
    <s v="scale_mpi_thin_thin007_2023-06-26_12-55-09.csv "/>
    <s v="e1 15000 100 100000 1 34"/>
    <e v="#N/A"/>
    <e v="#N/A"/>
    <e v="#N/A"/>
    <e v="#N/A"/>
    <x v="1"/>
  </r>
  <r>
    <x v="0"/>
    <x v="4"/>
    <n v="100"/>
    <x v="0"/>
    <x v="47"/>
    <n v="1"/>
    <n v="28.010915000000001"/>
    <n v="6.8360880000000002"/>
    <n v="7.2503630000000001"/>
    <n v="0.20139899999999999"/>
    <s v="7"/>
    <s v="scale_mpi_thin_job_14136.out "/>
    <s v="scale_mpi_thin_thin007_2023-06-26_12-55-09.csv "/>
    <s v="e1 15000 100 100000 1 37"/>
    <e v="#N/A"/>
    <e v="#N/A"/>
    <e v="#N/A"/>
    <e v="#N/A"/>
    <x v="1"/>
  </r>
  <r>
    <x v="0"/>
    <x v="4"/>
    <n v="100"/>
    <x v="0"/>
    <x v="44"/>
    <n v="1"/>
    <n v="29.397638000000001"/>
    <n v="9.3721910000000008"/>
    <n v="6.5204599999999999"/>
    <n v="0.16719100000000001"/>
    <s v="7"/>
    <s v="scale_mpi_thin_job_14136.out "/>
    <s v="scale_mpi_thin_thin007_2023-06-26_12-55-09.csv "/>
    <s v="e1 15000 100 100000 1 40"/>
    <e v="#N/A"/>
    <e v="#N/A"/>
    <e v="#N/A"/>
    <e v="#N/A"/>
    <x v="1"/>
  </r>
  <r>
    <x v="0"/>
    <x v="4"/>
    <n v="100"/>
    <x v="0"/>
    <x v="41"/>
    <n v="1"/>
    <n v="30.358665999999999"/>
    <n v="11.75652"/>
    <n v="9.1213890000000006"/>
    <n v="0.21717600000000001"/>
    <s v="7"/>
    <s v="scale_mpi_thin_job_14136.out "/>
    <s v="scale_mpi_thin_thin007_2023-06-26_12-55-09.csv "/>
    <s v="e1 15000 100 100000 1 43"/>
    <e v="#N/A"/>
    <e v="#N/A"/>
    <e v="#N/A"/>
    <e v="#N/A"/>
    <x v="1"/>
  </r>
  <r>
    <x v="0"/>
    <x v="4"/>
    <n v="100"/>
    <x v="0"/>
    <x v="38"/>
    <n v="1"/>
    <n v="28.192350999999999"/>
    <n v="10.770910000000001"/>
    <n v="9.3257019999999997"/>
    <n v="0.20723800000000001"/>
    <s v="7"/>
    <s v="scale_mpi_thin_job_14136.out "/>
    <s v="scale_mpi_thin_thin007_2023-06-26_12-55-09.csv "/>
    <s v="e1 15000 100 100000 1 46"/>
    <e v="#N/A"/>
    <e v="#N/A"/>
    <e v="#N/A"/>
    <e v="#N/A"/>
    <x v="1"/>
  </r>
  <r>
    <x v="0"/>
    <x v="4"/>
    <n v="100"/>
    <x v="0"/>
    <x v="35"/>
    <n v="1"/>
    <n v="33.671269000000002"/>
    <n v="17.148306000000002"/>
    <n v="27.108937999999998"/>
    <n v="0.56476999999999999"/>
    <s v="7"/>
    <s v="scale_mpi_thin_job_14136.out "/>
    <s v="scale_mpi_thin_thin007_2023-06-26_12-55-09.csv "/>
    <s v="e1 15000 100 100000 1 49"/>
    <e v="#N/A"/>
    <e v="#N/A"/>
    <e v="#N/A"/>
    <e v="#N/A"/>
    <x v="1"/>
  </r>
  <r>
    <x v="0"/>
    <x v="4"/>
    <n v="100"/>
    <x v="0"/>
    <x v="32"/>
    <n v="1"/>
    <n v="31.780576"/>
    <n v="15.999772999999999"/>
    <n v="28.848859999999998"/>
    <n v="0.56566399999999994"/>
    <s v="7"/>
    <s v="scale_mpi_thin_job_14136.out "/>
    <s v="scale_mpi_thin_thin007_2023-06-26_12-55-09.csv "/>
    <s v="e1 15000 100 100000 1 52"/>
    <e v="#N/A"/>
    <e v="#N/A"/>
    <e v="#N/A"/>
    <e v="#N/A"/>
    <x v="1"/>
  </r>
  <r>
    <x v="0"/>
    <x v="4"/>
    <n v="100"/>
    <x v="0"/>
    <x v="29"/>
    <n v="1"/>
    <n v="27.235316999999998"/>
    <n v="12.354793000000001"/>
    <n v="23.416398999999998"/>
    <n v="0.43363699999999999"/>
    <s v="7"/>
    <s v="scale_mpi_thin_job_14136.out "/>
    <s v="scale_mpi_thin_thin007_2023-06-26_12-55-09.csv "/>
    <s v="e1 15000 100 100000 1 55"/>
    <e v="#N/A"/>
    <e v="#N/A"/>
    <e v="#N/A"/>
    <e v="#N/A"/>
    <x v="1"/>
  </r>
  <r>
    <x v="0"/>
    <x v="4"/>
    <n v="100"/>
    <x v="0"/>
    <x v="26"/>
    <n v="1"/>
    <n v="27.803687"/>
    <n v="13.591146999999999"/>
    <n v="22.206966000000001"/>
    <n v="0.389596"/>
    <s v="7"/>
    <s v="scale_mpi_thin_job_14136.out "/>
    <s v="scale_mpi_thin_thin007_2023-06-26_12-55-09.csv "/>
    <s v="e1 15000 100 100000 1 58"/>
    <e v="#N/A"/>
    <e v="#N/A"/>
    <e v="#N/A"/>
    <e v="#N/A"/>
    <x v="1"/>
  </r>
  <r>
    <x v="0"/>
    <x v="4"/>
    <n v="100"/>
    <x v="0"/>
    <x v="23"/>
    <n v="1"/>
    <n v="28.135525000000001"/>
    <n v="14.726758999999999"/>
    <n v="28.411792999999999"/>
    <n v="0.47353000000000001"/>
    <s v="7"/>
    <s v="scale_mpi_thin_job_14136.out "/>
    <s v="scale_mpi_thin_thin007_2023-06-26_12-55-09.csv "/>
    <s v="e1 15000 100 100000 1 61"/>
    <e v="#N/A"/>
    <e v="#N/A"/>
    <e v="#N/A"/>
    <e v="#N/A"/>
    <x v="1"/>
  </r>
  <r>
    <x v="0"/>
    <x v="4"/>
    <n v="100"/>
    <x v="0"/>
    <x v="20"/>
    <n v="1"/>
    <n v="28.448274999999999"/>
    <n v="15.523993000000001"/>
    <n v="15.208126"/>
    <n v="0.241399"/>
    <s v="7"/>
    <s v="scale_mpi_thin_job_14136.out "/>
    <s v="scale_mpi_thin_thin007_2023-06-26_12-55-09.csv "/>
    <s v="e1 15000 100 100000 1 64"/>
    <e v="#N/A"/>
    <e v="#N/A"/>
    <e v="#N/A"/>
    <e v="#N/A"/>
    <x v="1"/>
  </r>
  <r>
    <x v="0"/>
    <x v="4"/>
    <n v="100"/>
    <x v="0"/>
    <x v="17"/>
    <n v="1"/>
    <n v="23.994992"/>
    <n v="11.635654000000001"/>
    <n v="10.784591000000001"/>
    <n v="0.16340299999999999"/>
    <s v="7"/>
    <s v="scale_mpi_thin_job_14136.out "/>
    <s v="scale_mpi_thin_thin007_2023-06-26_12-55-09.csv "/>
    <s v="e1 15000 100 100000 1 67"/>
    <e v="#N/A"/>
    <e v="#N/A"/>
    <e v="#N/A"/>
    <e v="#N/A"/>
    <x v="1"/>
  </r>
  <r>
    <x v="0"/>
    <x v="4"/>
    <n v="100"/>
    <x v="0"/>
    <x v="14"/>
    <n v="1"/>
    <n v="29.021305000000002"/>
    <n v="17.301589"/>
    <n v="19.623487000000001"/>
    <n v="0.28439799999999998"/>
    <s v="7"/>
    <s v="scale_mpi_thin_job_14136.out "/>
    <s v="scale_mpi_thin_thin007_2023-06-26_12-55-09.csv "/>
    <s v="e1 15000 100 100000 1 70"/>
    <e v="#N/A"/>
    <e v="#N/A"/>
    <e v="#N/A"/>
    <e v="#N/A"/>
    <x v="1"/>
  </r>
  <r>
    <x v="0"/>
    <x v="4"/>
    <n v="100"/>
    <x v="0"/>
    <x v="71"/>
    <n v="1"/>
    <n v="58.707788999999998"/>
    <n v="0.45550000000000002"/>
    <n v="2.2516020000000001"/>
    <n v="0.187634"/>
    <s v="7"/>
    <s v="scale_mpi_thin_job_14136.out "/>
    <s v="scale_mpi_thin_thin007_2023-06-26_12-55-09.csv "/>
    <s v="e1 15000 100 100000 1 13"/>
    <e v="#N/A"/>
    <e v="#N/A"/>
    <e v="#N/A"/>
    <e v="#N/A"/>
    <x v="1"/>
  </r>
  <r>
    <x v="0"/>
    <x v="4"/>
    <n v="100"/>
    <x v="0"/>
    <x v="68"/>
    <n v="1"/>
    <n v="47.896890999999997"/>
    <n v="0.64132199999999995"/>
    <n v="5.0051860000000001"/>
    <n v="0.333679"/>
    <s v="7"/>
    <s v="scale_mpi_thin_job_14136.out "/>
    <s v="scale_mpi_thin_thin007_2023-06-26_12-55-09.csv "/>
    <s v="e1 15000 100 100000 1 16"/>
    <e v="#N/A"/>
    <e v="#N/A"/>
    <e v="#N/A"/>
    <e v="#N/A"/>
    <x v="1"/>
  </r>
  <r>
    <x v="0"/>
    <x v="4"/>
    <n v="100"/>
    <x v="0"/>
    <x v="65"/>
    <n v="1"/>
    <n v="40.932406999999998"/>
    <n v="0.71318899999999996"/>
    <n v="7.2866010000000001"/>
    <n v="0.40481099999999998"/>
    <s v="7"/>
    <s v="scale_mpi_thin_job_14136.out "/>
    <s v="scale_mpi_thin_thin007_2023-06-26_12-55-09.csv "/>
    <s v="e1 15000 100 100000 1 19"/>
    <e v="#N/A"/>
    <e v="#N/A"/>
    <e v="#N/A"/>
    <e v="#N/A"/>
    <x v="1"/>
  </r>
  <r>
    <x v="0"/>
    <x v="4"/>
    <n v="100"/>
    <x v="0"/>
    <x v="62"/>
    <n v="1"/>
    <n v="35.716377000000001"/>
    <n v="0.81439300000000003"/>
    <n v="9.9623740000000005"/>
    <n v="0.47439900000000002"/>
    <s v="7"/>
    <s v="scale_mpi_thin_job_14136.out "/>
    <s v="scale_mpi_thin_thin007_2023-06-26_12-55-09.csv "/>
    <s v="e1 15000 100 100000 1 22"/>
    <e v="#N/A"/>
    <e v="#N/A"/>
    <e v="#N/A"/>
    <e v="#N/A"/>
    <x v="1"/>
  </r>
  <r>
    <x v="0"/>
    <x v="4"/>
    <n v="100"/>
    <x v="0"/>
    <x v="59"/>
    <n v="1"/>
    <n v="33.096642000000003"/>
    <n v="1.868414"/>
    <n v="17.722664000000002"/>
    <n v="0.73844399999999999"/>
    <s v="7"/>
    <s v="scale_mpi_thin_job_14136.out "/>
    <s v="scale_mpi_thin_thin007_2023-06-26_12-55-09.csv "/>
    <s v="e1 15000 100 100000 1 25"/>
    <e v="#N/A"/>
    <e v="#N/A"/>
    <e v="#N/A"/>
    <e v="#N/A"/>
    <x v="1"/>
  </r>
  <r>
    <x v="0"/>
    <x v="4"/>
    <n v="100"/>
    <x v="0"/>
    <x v="56"/>
    <n v="1"/>
    <n v="30.679905999999999"/>
    <n v="2.8530060000000002"/>
    <n v="12.205548"/>
    <n v="0.45205699999999999"/>
    <s v="7"/>
    <s v="scale_mpi_thin_job_14136.out "/>
    <s v="scale_mpi_thin_thin007_2023-06-26_12-55-09.csv "/>
    <s v="e1 15000 100 100000 1 28"/>
    <e v="#N/A"/>
    <e v="#N/A"/>
    <e v="#N/A"/>
    <e v="#N/A"/>
    <x v="1"/>
  </r>
  <r>
    <x v="0"/>
    <x v="4"/>
    <n v="100"/>
    <x v="0"/>
    <x v="53"/>
    <n v="1"/>
    <n v="29.721250000000001"/>
    <n v="4.2842760000000002"/>
    <n v="8.6691939999999992"/>
    <n v="0.28897299999999998"/>
    <s v="7"/>
    <s v="scale_mpi_thin_job_14136.out "/>
    <s v="scale_mpi_thin_thin007_2023-06-26_12-55-09.csv "/>
    <s v="e1 15000 100 100000 1 31"/>
    <e v="#N/A"/>
    <e v="#N/A"/>
    <e v="#N/A"/>
    <e v="#N/A"/>
    <x v="1"/>
  </r>
  <r>
    <x v="0"/>
    <x v="4"/>
    <n v="100"/>
    <x v="0"/>
    <x v="50"/>
    <n v="1"/>
    <n v="29.864288999999999"/>
    <n v="6.6588500000000002"/>
    <n v="6.988067"/>
    <n v="0.21176"/>
    <s v="7"/>
    <s v="scale_mpi_thin_job_14136.out "/>
    <s v="scale_mpi_thin_thin007_2023-06-26_12-55-09.csv "/>
    <s v="e1 15000 100 100000 1 34"/>
    <e v="#N/A"/>
    <e v="#N/A"/>
    <e v="#N/A"/>
    <e v="#N/A"/>
    <x v="1"/>
  </r>
  <r>
    <x v="0"/>
    <x v="4"/>
    <n v="100"/>
    <x v="0"/>
    <x v="47"/>
    <n v="1"/>
    <n v="28.976706"/>
    <n v="7.7640969999999996"/>
    <n v="10.430085"/>
    <n v="0.28972500000000001"/>
    <s v="7"/>
    <s v="scale_mpi_thin_job_14136.out "/>
    <s v="scale_mpi_thin_thin007_2023-06-26_12-55-09.csv "/>
    <s v="e1 15000 100 100000 1 37"/>
    <e v="#N/A"/>
    <e v="#N/A"/>
    <e v="#N/A"/>
    <e v="#N/A"/>
    <x v="1"/>
  </r>
  <r>
    <x v="0"/>
    <x v="4"/>
    <n v="100"/>
    <x v="0"/>
    <x v="44"/>
    <n v="1"/>
    <n v="27.904774"/>
    <n v="7.8248680000000004"/>
    <n v="8.7374729999999996"/>
    <n v="0.22403799999999999"/>
    <s v="7"/>
    <s v="scale_mpi_thin_job_14136.out "/>
    <s v="scale_mpi_thin_thin007_2023-06-26_12-55-09.csv "/>
    <s v="e1 15000 100 100000 1 40"/>
    <e v="#N/A"/>
    <e v="#N/A"/>
    <e v="#N/A"/>
    <e v="#N/A"/>
    <x v="1"/>
  </r>
  <r>
    <x v="0"/>
    <x v="4"/>
    <n v="100"/>
    <x v="0"/>
    <x v="41"/>
    <n v="1"/>
    <n v="40.450840999999997"/>
    <n v="22.079253000000001"/>
    <n v="7.2248469999999996"/>
    <n v="0.17202000000000001"/>
    <s v="7"/>
    <s v="scale_mpi_thin_job_14136.out "/>
    <s v="scale_mpi_thin_thin007_2023-06-26_12-55-09.csv "/>
    <s v="e1 15000 100 100000 1 43"/>
    <e v="#N/A"/>
    <e v="#N/A"/>
    <e v="#N/A"/>
    <e v="#N/A"/>
    <x v="1"/>
  </r>
  <r>
    <x v="0"/>
    <x v="4"/>
    <n v="100"/>
    <x v="0"/>
    <x v="38"/>
    <n v="1"/>
    <n v="27.327584000000002"/>
    <n v="9.8093409999999999"/>
    <n v="21.199372"/>
    <n v="0.47109699999999999"/>
    <s v="7"/>
    <s v="scale_mpi_thin_job_14136.out "/>
    <s v="scale_mpi_thin_thin007_2023-06-26_12-55-09.csv "/>
    <s v="e1 15000 100 100000 1 46"/>
    <e v="#N/A"/>
    <e v="#N/A"/>
    <e v="#N/A"/>
    <e v="#N/A"/>
    <x v="1"/>
  </r>
  <r>
    <x v="0"/>
    <x v="4"/>
    <n v="100"/>
    <x v="0"/>
    <x v="35"/>
    <n v="1"/>
    <n v="24.885083000000002"/>
    <n v="8.1641460000000006"/>
    <n v="10.281737"/>
    <n v="0.214203"/>
    <s v="7"/>
    <s v="scale_mpi_thin_job_14136.out "/>
    <s v="scale_mpi_thin_thin007_2023-06-26_12-55-09.csv "/>
    <s v="e1 15000 100 100000 1 49"/>
    <e v="#N/A"/>
    <e v="#N/A"/>
    <e v="#N/A"/>
    <e v="#N/A"/>
    <x v="1"/>
  </r>
  <r>
    <x v="0"/>
    <x v="4"/>
    <n v="100"/>
    <x v="0"/>
    <x v="32"/>
    <n v="1"/>
    <n v="28.515215000000001"/>
    <n v="13.039626999999999"/>
    <n v="10.395553"/>
    <n v="0.20383399999999999"/>
    <s v="7"/>
    <s v="scale_mpi_thin_job_14136.out "/>
    <s v="scale_mpi_thin_thin007_2023-06-26_12-55-09.csv "/>
    <s v="e1 15000 100 100000 1 52"/>
    <e v="#N/A"/>
    <e v="#N/A"/>
    <e v="#N/A"/>
    <e v="#N/A"/>
    <x v="1"/>
  </r>
  <r>
    <x v="0"/>
    <x v="4"/>
    <n v="100"/>
    <x v="0"/>
    <x v="29"/>
    <n v="1"/>
    <n v="27.530487999999998"/>
    <n v="12.607116"/>
    <n v="27.960684000000001"/>
    <n v="0.51778999999999997"/>
    <s v="7"/>
    <s v="scale_mpi_thin_job_14136.out "/>
    <s v="scale_mpi_thin_thin007_2023-06-26_12-55-09.csv "/>
    <s v="e1 15000 100 100000 1 55"/>
    <e v="#N/A"/>
    <e v="#N/A"/>
    <e v="#N/A"/>
    <e v="#N/A"/>
    <x v="1"/>
  </r>
  <r>
    <x v="0"/>
    <x v="4"/>
    <n v="100"/>
    <x v="0"/>
    <x v="26"/>
    <n v="1"/>
    <n v="25.277540999999999"/>
    <n v="11.121903"/>
    <n v="10.768696"/>
    <n v="0.18892400000000001"/>
    <s v="7"/>
    <s v="scale_mpi_thin_job_14136.out "/>
    <s v="scale_mpi_thin_thin007_2023-06-26_12-55-09.csv "/>
    <s v="e1 15000 100 100000 1 58"/>
    <e v="#N/A"/>
    <e v="#N/A"/>
    <e v="#N/A"/>
    <e v="#N/A"/>
    <x v="1"/>
  </r>
  <r>
    <x v="0"/>
    <x v="4"/>
    <n v="100"/>
    <x v="0"/>
    <x v="23"/>
    <n v="1"/>
    <n v="24.223907000000001"/>
    <n v="10.943465"/>
    <n v="7.369383"/>
    <n v="0.122823"/>
    <s v="7"/>
    <s v="scale_mpi_thin_job_14136.out "/>
    <s v="scale_mpi_thin_thin007_2023-06-26_12-55-09.csv "/>
    <s v="e1 15000 100 100000 1 61"/>
    <e v="#N/A"/>
    <e v="#N/A"/>
    <e v="#N/A"/>
    <e v="#N/A"/>
    <x v="1"/>
  </r>
  <r>
    <x v="0"/>
    <x v="4"/>
    <n v="100"/>
    <x v="0"/>
    <x v="20"/>
    <n v="1"/>
    <n v="28.208455000000001"/>
    <n v="15.486314"/>
    <n v="9.3235170000000007"/>
    <n v="0.14799200000000001"/>
    <s v="7"/>
    <s v="scale_mpi_thin_job_14136.out "/>
    <s v="scale_mpi_thin_thin007_2023-06-26_12-55-09.csv "/>
    <s v="e1 15000 100 100000 1 64"/>
    <e v="#N/A"/>
    <e v="#N/A"/>
    <e v="#N/A"/>
    <e v="#N/A"/>
    <x v="1"/>
  </r>
  <r>
    <x v="0"/>
    <x v="4"/>
    <n v="100"/>
    <x v="0"/>
    <x v="17"/>
    <n v="1"/>
    <n v="27.377122"/>
    <n v="15.103403999999999"/>
    <n v="14.733216000000001"/>
    <n v="0.22323100000000001"/>
    <s v="7"/>
    <s v="scale_mpi_thin_job_14136.out "/>
    <s v="scale_mpi_thin_thin007_2023-06-26_12-55-09.csv "/>
    <s v="e1 15000 100 100000 1 67"/>
    <e v="#N/A"/>
    <e v="#N/A"/>
    <e v="#N/A"/>
    <e v="#N/A"/>
    <x v="1"/>
  </r>
  <r>
    <x v="0"/>
    <x v="4"/>
    <n v="100"/>
    <x v="0"/>
    <x v="14"/>
    <n v="1"/>
    <n v="25.462786000000001"/>
    <n v="13.755893"/>
    <n v="9.8176959999999998"/>
    <n v="0.14228499999999999"/>
    <s v="7"/>
    <s v="scale_mpi_thin_job_14136.out "/>
    <s v="scale_mpi_thin_thin007_2023-06-26_12-55-09.csv "/>
    <s v="e1 15000 100 100000 1 70"/>
    <e v="#N/A"/>
    <e v="#N/A"/>
    <e v="#N/A"/>
    <e v="#N/A"/>
    <x v="1"/>
  </r>
  <r>
    <x v="0"/>
    <x v="4"/>
    <n v="100"/>
    <x v="0"/>
    <x v="71"/>
    <n v="1"/>
    <n v="58.928282000000003"/>
    <n v="0.54902899999999999"/>
    <n v="3.3825509999999999"/>
    <n v="0.28187899999999999"/>
    <s v="7"/>
    <s v="scale_mpi_thin_job_14136.out "/>
    <s v="scale_mpi_thin_thin007_2023-06-26_12-55-09.csv "/>
    <s v="e1 15000 100 100000 1 13"/>
    <e v="#N/A"/>
    <e v="#N/A"/>
    <e v="#N/A"/>
    <e v="#N/A"/>
    <x v="1"/>
  </r>
  <r>
    <x v="0"/>
    <x v="4"/>
    <n v="100"/>
    <x v="0"/>
    <x v="68"/>
    <n v="1"/>
    <n v="48.092872999999997"/>
    <n v="0.75849599999999995"/>
    <n v="6.4553390000000004"/>
    <n v="0.43035600000000002"/>
    <s v="7"/>
    <s v="scale_mpi_thin_job_14136.out "/>
    <s v="scale_mpi_thin_thin007_2023-06-26_12-55-09.csv "/>
    <s v="e1 15000 100 100000 1 16"/>
    <e v="#N/A"/>
    <e v="#N/A"/>
    <e v="#N/A"/>
    <e v="#N/A"/>
    <x v="1"/>
  </r>
  <r>
    <x v="0"/>
    <x v="4"/>
    <n v="100"/>
    <x v="0"/>
    <x v="65"/>
    <n v="1"/>
    <n v="40.918916000000003"/>
    <n v="0.76240399999999997"/>
    <n v="8.158296"/>
    <n v="0.453239"/>
    <s v="7"/>
    <s v="scale_mpi_thin_job_14136.out "/>
    <s v="scale_mpi_thin_thin007_2023-06-26_12-55-09.csv "/>
    <s v="e1 15000 100 100000 1 19"/>
    <e v="#N/A"/>
    <e v="#N/A"/>
    <e v="#N/A"/>
    <e v="#N/A"/>
    <x v="1"/>
  </r>
  <r>
    <x v="0"/>
    <x v="4"/>
    <n v="100"/>
    <x v="0"/>
    <x v="62"/>
    <n v="1"/>
    <n v="35.497827999999998"/>
    <n v="0.79356199999999999"/>
    <n v="10.078208"/>
    <n v="0.47991499999999998"/>
    <s v="7"/>
    <s v="scale_mpi_thin_job_14136.out "/>
    <s v="scale_mpi_thin_thin007_2023-06-26_12-55-09.csv "/>
    <s v="e1 15000 100 100000 1 22"/>
    <e v="#N/A"/>
    <e v="#N/A"/>
    <e v="#N/A"/>
    <e v="#N/A"/>
    <x v="1"/>
  </r>
  <r>
    <x v="0"/>
    <x v="4"/>
    <n v="100"/>
    <x v="0"/>
    <x v="59"/>
    <n v="1"/>
    <n v="33.490443999999997"/>
    <n v="2.1813820000000002"/>
    <n v="17.144960000000001"/>
    <n v="0.71437300000000004"/>
    <s v="7"/>
    <s v="scale_mpi_thin_job_14136.out "/>
    <s v="scale_mpi_thin_thin007_2023-06-26_12-55-09.csv "/>
    <s v="e1 15000 100 100000 1 25"/>
    <e v="#N/A"/>
    <e v="#N/A"/>
    <e v="#N/A"/>
    <e v="#N/A"/>
    <x v="1"/>
  </r>
  <r>
    <x v="0"/>
    <x v="4"/>
    <n v="100"/>
    <x v="0"/>
    <x v="56"/>
    <n v="1"/>
    <n v="32.765143000000002"/>
    <n v="4.7638360000000004"/>
    <n v="14.862121999999999"/>
    <n v="0.55044899999999997"/>
    <s v="7"/>
    <s v="scale_mpi_thin_job_14136.out "/>
    <s v="scale_mpi_thin_thin007_2023-06-26_12-55-09.csv "/>
    <s v="e1 15000 100 100000 1 28"/>
    <e v="#N/A"/>
    <e v="#N/A"/>
    <e v="#N/A"/>
    <e v="#N/A"/>
    <x v="1"/>
  </r>
  <r>
    <x v="0"/>
    <x v="4"/>
    <n v="100"/>
    <x v="0"/>
    <x v="53"/>
    <n v="1"/>
    <n v="31.519780999999998"/>
    <n v="6.3281919999999996"/>
    <n v="6.5082360000000001"/>
    <n v="0.21694099999999999"/>
    <s v="7"/>
    <s v="scale_mpi_thin_job_14136.out "/>
    <s v="scale_mpi_thin_thin007_2023-06-26_12-55-09.csv "/>
    <s v="e1 15000 100 100000 1 31"/>
    <e v="#N/A"/>
    <e v="#N/A"/>
    <e v="#N/A"/>
    <e v="#N/A"/>
    <x v="1"/>
  </r>
  <r>
    <x v="0"/>
    <x v="4"/>
    <n v="100"/>
    <x v="0"/>
    <x v="50"/>
    <n v="1"/>
    <n v="29.211196000000001"/>
    <n v="5.7755130000000001"/>
    <n v="8.0275979999999993"/>
    <n v="0.24326100000000001"/>
    <s v="7"/>
    <s v="scale_mpi_thin_job_14136.out "/>
    <s v="scale_mpi_thin_thin007_2023-06-26_12-55-09.csv "/>
    <s v="e1 15000 100 100000 1 34"/>
    <e v="#N/A"/>
    <e v="#N/A"/>
    <e v="#N/A"/>
    <e v="#N/A"/>
    <x v="1"/>
  </r>
  <r>
    <x v="0"/>
    <x v="4"/>
    <n v="100"/>
    <x v="0"/>
    <x v="47"/>
    <n v="1"/>
    <n v="28.439536"/>
    <n v="6.806724"/>
    <n v="6.3104789999999999"/>
    <n v="0.175291"/>
    <s v="7"/>
    <s v="scale_mpi_thin_job_14136.out "/>
    <s v="scale_mpi_thin_thin007_2023-06-26_12-55-09.csv "/>
    <s v="e1 15000 100 100000 1 37"/>
    <e v="#N/A"/>
    <e v="#N/A"/>
    <e v="#N/A"/>
    <e v="#N/A"/>
    <x v="1"/>
  </r>
  <r>
    <x v="0"/>
    <x v="4"/>
    <n v="100"/>
    <x v="0"/>
    <x v="44"/>
    <n v="1"/>
    <n v="27.515716999999999"/>
    <n v="7.6269030000000004"/>
    <n v="6.0776770000000004"/>
    <n v="0.155838"/>
    <s v="7"/>
    <s v="scale_mpi_thin_job_14136.out "/>
    <s v="scale_mpi_thin_thin007_2023-06-26_12-55-09.csv "/>
    <s v="e1 15000 100 100000 1 40"/>
    <e v="#N/A"/>
    <e v="#N/A"/>
    <e v="#N/A"/>
    <e v="#N/A"/>
    <x v="1"/>
  </r>
  <r>
    <x v="0"/>
    <x v="4"/>
    <n v="100"/>
    <x v="0"/>
    <x v="41"/>
    <n v="1"/>
    <n v="27.11721"/>
    <n v="8.4847260000000002"/>
    <n v="8.8022399999999994"/>
    <n v="0.20957700000000001"/>
    <s v="7"/>
    <s v="scale_mpi_thin_job_14136.out "/>
    <s v="scale_mpi_thin_thin007_2023-06-26_12-55-09.csv "/>
    <s v="e1 15000 100 100000 1 43"/>
    <e v="#N/A"/>
    <e v="#N/A"/>
    <e v="#N/A"/>
    <e v="#N/A"/>
    <x v="1"/>
  </r>
  <r>
    <x v="0"/>
    <x v="4"/>
    <n v="100"/>
    <x v="0"/>
    <x v="38"/>
    <n v="1"/>
    <n v="28.316479000000001"/>
    <n v="11.023384"/>
    <n v="8.6857729999999993"/>
    <n v="0.19301699999999999"/>
    <s v="7"/>
    <s v="scale_mpi_thin_job_14136.out "/>
    <s v="scale_mpi_thin_thin007_2023-06-26_12-55-09.csv "/>
    <s v="e1 15000 100 100000 1 46"/>
    <e v="#N/A"/>
    <e v="#N/A"/>
    <e v="#N/A"/>
    <e v="#N/A"/>
    <x v="1"/>
  </r>
  <r>
    <x v="0"/>
    <x v="4"/>
    <n v="100"/>
    <x v="0"/>
    <x v="35"/>
    <n v="1"/>
    <n v="27.708895999999999"/>
    <n v="11.179069"/>
    <n v="13.809944"/>
    <n v="0.28770699999999999"/>
    <s v="7"/>
    <s v="scale_mpi_thin_job_14136.out "/>
    <s v="scale_mpi_thin_thin007_2023-06-26_12-55-09.csv "/>
    <s v="e1 15000 100 100000 1 49"/>
    <e v="#N/A"/>
    <e v="#N/A"/>
    <e v="#N/A"/>
    <e v="#N/A"/>
    <x v="1"/>
  </r>
  <r>
    <x v="0"/>
    <x v="4"/>
    <n v="100"/>
    <x v="0"/>
    <x v="32"/>
    <n v="1"/>
    <n v="27.319302"/>
    <n v="11.696903000000001"/>
    <n v="12.552066"/>
    <n v="0.246119"/>
    <s v="7"/>
    <s v="scale_mpi_thin_job_14136.out "/>
    <s v="scale_mpi_thin_thin007_2023-06-26_12-55-09.csv "/>
    <s v="e1 15000 100 100000 1 52"/>
    <e v="#N/A"/>
    <e v="#N/A"/>
    <e v="#N/A"/>
    <e v="#N/A"/>
    <x v="1"/>
  </r>
  <r>
    <x v="0"/>
    <x v="4"/>
    <n v="100"/>
    <x v="0"/>
    <x v="29"/>
    <n v="1"/>
    <n v="30.272676000000001"/>
    <n v="15.421638"/>
    <n v="13.784915"/>
    <n v="0.255276"/>
    <s v="7"/>
    <s v="scale_mpi_thin_job_14136.out "/>
    <s v="scale_mpi_thin_thin007_2023-06-26_12-55-09.csv "/>
    <s v="e1 15000 100 100000 1 55"/>
    <e v="#N/A"/>
    <e v="#N/A"/>
    <e v="#N/A"/>
    <e v="#N/A"/>
    <x v="1"/>
  </r>
  <r>
    <x v="0"/>
    <x v="4"/>
    <n v="100"/>
    <x v="0"/>
    <x v="26"/>
    <n v="1"/>
    <n v="26.872999"/>
    <n v="12.581243000000001"/>
    <n v="16.182040000000001"/>
    <n v="0.28389500000000001"/>
    <s v="7"/>
    <s v="scale_mpi_thin_job_14136.out "/>
    <s v="scale_mpi_thin_thin007_2023-06-26_12-55-09.csv "/>
    <s v="e1 15000 100 100000 1 58"/>
    <e v="#N/A"/>
    <e v="#N/A"/>
    <e v="#N/A"/>
    <e v="#N/A"/>
    <x v="1"/>
  </r>
  <r>
    <x v="0"/>
    <x v="4"/>
    <n v="100"/>
    <x v="0"/>
    <x v="23"/>
    <n v="1"/>
    <n v="45.482534999999999"/>
    <n v="32.138660999999999"/>
    <n v="14.271188"/>
    <n v="0.23785300000000001"/>
    <s v="7"/>
    <s v="scale_mpi_thin_job_14136.out "/>
    <s v="scale_mpi_thin_thin007_2023-06-26_12-55-09.csv "/>
    <s v="e1 15000 100 100000 1 61"/>
    <e v="#N/A"/>
    <e v="#N/A"/>
    <e v="#N/A"/>
    <e v="#N/A"/>
    <x v="1"/>
  </r>
  <r>
    <x v="0"/>
    <x v="4"/>
    <n v="100"/>
    <x v="0"/>
    <x v="20"/>
    <n v="1"/>
    <n v="43.699838"/>
    <n v="30.975270999999999"/>
    <n v="33.306767999999998"/>
    <n v="0.52867900000000001"/>
    <s v="7"/>
    <s v="scale_mpi_thin_job_14136.out "/>
    <s v="scale_mpi_thin_thin007_2023-06-26_12-55-09.csv "/>
    <s v="e1 15000 100 100000 1 64"/>
    <e v="#N/A"/>
    <e v="#N/A"/>
    <e v="#N/A"/>
    <e v="#N/A"/>
    <x v="1"/>
  </r>
  <r>
    <x v="0"/>
    <x v="4"/>
    <n v="100"/>
    <x v="0"/>
    <x v="17"/>
    <n v="1"/>
    <n v="28.466639000000001"/>
    <n v="16.221322000000001"/>
    <n v="16.456522"/>
    <n v="0.24934100000000001"/>
    <s v="7"/>
    <s v="scale_mpi_thin_job_14136.out "/>
    <s v="scale_mpi_thin_thin007_2023-06-26_12-55-09.csv "/>
    <s v="e1 15000 100 100000 1 67"/>
    <e v="#N/A"/>
    <e v="#N/A"/>
    <e v="#N/A"/>
    <e v="#N/A"/>
    <x v="1"/>
  </r>
  <r>
    <x v="0"/>
    <x v="4"/>
    <n v="100"/>
    <x v="0"/>
    <x v="14"/>
    <n v="1"/>
    <n v="28.680551999999999"/>
    <n v="16.784410999999999"/>
    <n v="10.355776000000001"/>
    <n v="0.150084"/>
    <s v="7"/>
    <s v="scale_mpi_thin_job_14136.out "/>
    <s v="scale_mpi_thin_thin007_2023-06-26_12-55-09.csv "/>
    <s v="e1 15000 100 100000 1 70"/>
    <e v="#N/A"/>
    <e v="#N/A"/>
    <e v="#N/A"/>
    <e v="#N/A"/>
    <x v="1"/>
  </r>
  <r>
    <x v="0"/>
    <x v="4"/>
    <n v="100"/>
    <x v="0"/>
    <x v="71"/>
    <n v="1"/>
    <n v="59.255965000000003"/>
    <n v="0.90882499999999999"/>
    <n v="7.63035"/>
    <n v="0.63586299999999996"/>
    <s v="7"/>
    <s v="scale_mpi_thin_job_14136.out "/>
    <s v="scale_mpi_thin_thin007_2023-06-26_12-55-09.csv "/>
    <s v="e1 15000 100 100000 1 13"/>
    <e v="#N/A"/>
    <e v="#N/A"/>
    <e v="#N/A"/>
    <e v="#N/A"/>
    <x v="1"/>
  </r>
  <r>
    <x v="0"/>
    <x v="4"/>
    <n v="100"/>
    <x v="0"/>
    <x v="68"/>
    <n v="1"/>
    <n v="47.981737000000003"/>
    <n v="0.74078200000000005"/>
    <n v="6.1670249999999998"/>
    <n v="0.41113499999999997"/>
    <s v="7"/>
    <s v="scale_mpi_thin_job_14136.out "/>
    <s v="scale_mpi_thin_thin007_2023-06-26_12-55-09.csv "/>
    <s v="e1 15000 100 100000 1 16"/>
    <e v="#N/A"/>
    <e v="#N/A"/>
    <e v="#N/A"/>
    <e v="#N/A"/>
    <x v="1"/>
  </r>
  <r>
    <x v="0"/>
    <x v="4"/>
    <n v="100"/>
    <x v="0"/>
    <x v="65"/>
    <n v="1"/>
    <n v="41.091433000000002"/>
    <n v="0.954094"/>
    <n v="11.616236000000001"/>
    <n v="0.64534599999999998"/>
    <s v="7"/>
    <s v="scale_mpi_thin_job_14136.out "/>
    <s v="scale_mpi_thin_thin007_2023-06-26_12-55-09.csv "/>
    <s v="e1 15000 100 100000 1 19"/>
    <e v="#N/A"/>
    <e v="#N/A"/>
    <e v="#N/A"/>
    <e v="#N/A"/>
    <x v="1"/>
  </r>
  <r>
    <x v="0"/>
    <x v="4"/>
    <n v="100"/>
    <x v="0"/>
    <x v="62"/>
    <n v="1"/>
    <n v="35.645803000000001"/>
    <n v="0.72027600000000003"/>
    <n v="8.6302970000000006"/>
    <n v="0.41096700000000003"/>
    <s v="7"/>
    <s v="scale_mpi_thin_job_14136.out "/>
    <s v="scale_mpi_thin_thin007_2023-06-26_12-55-09.csv "/>
    <s v="e1 15000 100 100000 1 22"/>
    <e v="#N/A"/>
    <e v="#N/A"/>
    <e v="#N/A"/>
    <e v="#N/A"/>
    <x v="1"/>
  </r>
  <r>
    <x v="0"/>
    <x v="4"/>
    <n v="100"/>
    <x v="0"/>
    <x v="59"/>
    <n v="1"/>
    <n v="33.089447999999997"/>
    <n v="1.742917"/>
    <n v="17.867573"/>
    <n v="0.74448199999999998"/>
    <s v="7"/>
    <s v="scale_mpi_thin_job_14136.out "/>
    <s v="scale_mpi_thin_thin007_2023-06-26_12-55-09.csv "/>
    <s v="e1 15000 100 100000 1 25"/>
    <e v="#N/A"/>
    <e v="#N/A"/>
    <e v="#N/A"/>
    <e v="#N/A"/>
    <x v="1"/>
  </r>
  <r>
    <x v="0"/>
    <x v="4"/>
    <n v="100"/>
    <x v="0"/>
    <x v="56"/>
    <n v="1"/>
    <n v="30.887934999999999"/>
    <n v="2.747058"/>
    <n v="11.125921"/>
    <n v="0.41207100000000002"/>
    <s v="7"/>
    <s v="scale_mpi_thin_job_14136.out "/>
    <s v="scale_mpi_thin_thin007_2023-06-26_12-55-09.csv "/>
    <s v="e1 15000 100 100000 1 28"/>
    <e v="#N/A"/>
    <e v="#N/A"/>
    <e v="#N/A"/>
    <e v="#N/A"/>
    <x v="1"/>
  </r>
  <r>
    <x v="0"/>
    <x v="4"/>
    <n v="100"/>
    <x v="0"/>
    <x v="53"/>
    <n v="1"/>
    <n v="30.281590999999999"/>
    <n v="4.8897589999999997"/>
    <n v="6.2173030000000002"/>
    <n v="0.20724300000000001"/>
    <s v="7"/>
    <s v="scale_mpi_thin_job_14136.out "/>
    <s v="scale_mpi_thin_thin007_2023-06-26_12-55-09.csv "/>
    <s v="e1 15000 100 100000 1 31"/>
    <e v="#N/A"/>
    <e v="#N/A"/>
    <e v="#N/A"/>
    <e v="#N/A"/>
    <x v="1"/>
  </r>
  <r>
    <x v="0"/>
    <x v="4"/>
    <n v="100"/>
    <x v="0"/>
    <x v="50"/>
    <n v="1"/>
    <n v="28.315726000000002"/>
    <n v="4.9770050000000001"/>
    <n v="6.3850170000000004"/>
    <n v="0.19348499999999999"/>
    <s v="7"/>
    <s v="scale_mpi_thin_job_14136.out "/>
    <s v="scale_mpi_thin_thin007_2023-06-26_12-55-09.csv "/>
    <s v="e1 15000 100 100000 1 34"/>
    <e v="#N/A"/>
    <e v="#N/A"/>
    <e v="#N/A"/>
    <e v="#N/A"/>
    <x v="1"/>
  </r>
  <r>
    <x v="0"/>
    <x v="4"/>
    <n v="100"/>
    <x v="0"/>
    <x v="47"/>
    <n v="1"/>
    <n v="28.330672"/>
    <n v="7.1363060000000003"/>
    <n v="8.6300460000000001"/>
    <n v="0.23972399999999999"/>
    <s v="7"/>
    <s v="scale_mpi_thin_job_14136.out "/>
    <s v="scale_mpi_thin_thin007_2023-06-26_12-55-09.csv "/>
    <s v="e1 15000 100 100000 1 37"/>
    <e v="#N/A"/>
    <e v="#N/A"/>
    <e v="#N/A"/>
    <e v="#N/A"/>
    <x v="1"/>
  </r>
  <r>
    <x v="0"/>
    <x v="4"/>
    <n v="100"/>
    <x v="0"/>
    <x v="44"/>
    <n v="1"/>
    <n v="26.769722000000002"/>
    <n v="7.109648"/>
    <n v="7.0568559999999998"/>
    <n v="0.18094499999999999"/>
    <s v="7"/>
    <s v="scale_mpi_thin_job_14136.out "/>
    <s v="scale_mpi_thin_thin007_2023-06-26_12-55-09.csv "/>
    <s v="e1 15000 100 100000 1 40"/>
    <e v="#N/A"/>
    <e v="#N/A"/>
    <e v="#N/A"/>
    <e v="#N/A"/>
    <x v="1"/>
  </r>
  <r>
    <x v="0"/>
    <x v="4"/>
    <n v="100"/>
    <x v="0"/>
    <x v="41"/>
    <n v="1"/>
    <n v="30.154941000000001"/>
    <n v="11.758997000000001"/>
    <n v="8.9538530000000005"/>
    <n v="0.21318699999999999"/>
    <s v="7"/>
    <s v="scale_mpi_thin_job_14136.out "/>
    <s v="scale_mpi_thin_thin007_2023-06-26_12-55-09.csv "/>
    <s v="e1 15000 100 100000 1 43"/>
    <e v="#N/A"/>
    <e v="#N/A"/>
    <e v="#N/A"/>
    <e v="#N/A"/>
    <x v="1"/>
  </r>
  <r>
    <x v="0"/>
    <x v="4"/>
    <n v="100"/>
    <x v="0"/>
    <x v="38"/>
    <n v="1"/>
    <n v="27.514718999999999"/>
    <n v="9.8338029999999996"/>
    <n v="24.085262"/>
    <n v="0.53522800000000004"/>
    <s v="7"/>
    <s v="scale_mpi_thin_job_14136.out "/>
    <s v="scale_mpi_thin_thin007_2023-06-26_12-55-09.csv "/>
    <s v="e1 15000 100 100000 1 46"/>
    <e v="#N/A"/>
    <e v="#N/A"/>
    <e v="#N/A"/>
    <e v="#N/A"/>
    <x v="1"/>
  </r>
  <r>
    <x v="0"/>
    <x v="4"/>
    <n v="100"/>
    <x v="0"/>
    <x v="35"/>
    <n v="1"/>
    <n v="27.824933000000001"/>
    <n v="11.268185000000001"/>
    <n v="9.1394599999999997"/>
    <n v="0.19040499999999999"/>
    <s v="7"/>
    <s v="scale_mpi_thin_job_14136.out "/>
    <s v="scale_mpi_thin_thin007_2023-06-26_12-55-09.csv "/>
    <s v="e1 15000 100 100000 1 49"/>
    <e v="#N/A"/>
    <e v="#N/A"/>
    <e v="#N/A"/>
    <e v="#N/A"/>
    <x v="1"/>
  </r>
  <r>
    <x v="0"/>
    <x v="4"/>
    <n v="100"/>
    <x v="0"/>
    <x v="32"/>
    <n v="1"/>
    <n v="25.124003999999999"/>
    <n v="9.4255630000000004"/>
    <n v="17.828607000000002"/>
    <n v="0.34958099999999998"/>
    <s v="7"/>
    <s v="scale_mpi_thin_job_14136.out "/>
    <s v="scale_mpi_thin_thin007_2023-06-26_12-55-09.csv "/>
    <s v="e1 15000 100 100000 1 52"/>
    <e v="#N/A"/>
    <e v="#N/A"/>
    <e v="#N/A"/>
    <e v="#N/A"/>
    <x v="1"/>
  </r>
  <r>
    <x v="0"/>
    <x v="4"/>
    <n v="100"/>
    <x v="0"/>
    <x v="29"/>
    <n v="1"/>
    <n v="27.596571000000001"/>
    <n v="12.894842000000001"/>
    <n v="48.102128"/>
    <n v="0.89078000000000002"/>
    <s v="7"/>
    <s v="scale_mpi_thin_job_14136.out "/>
    <s v="scale_mpi_thin_thin007_2023-06-26_12-55-09.csv "/>
    <s v="e1 15000 100 100000 1 55"/>
    <e v="#N/A"/>
    <e v="#N/A"/>
    <e v="#N/A"/>
    <e v="#N/A"/>
    <x v="1"/>
  </r>
  <r>
    <x v="0"/>
    <x v="4"/>
    <n v="100"/>
    <x v="0"/>
    <x v="26"/>
    <n v="1"/>
    <n v="28.798418000000002"/>
    <n v="14.621798"/>
    <n v="13.099449"/>
    <n v="0.22981499999999999"/>
    <s v="7"/>
    <s v="scale_mpi_thin_job_14136.out "/>
    <s v="scale_mpi_thin_thin007_2023-06-26_12-55-09.csv "/>
    <s v="e1 15000 100 100000 1 58"/>
    <e v="#N/A"/>
    <e v="#N/A"/>
    <e v="#N/A"/>
    <e v="#N/A"/>
    <x v="1"/>
  </r>
  <r>
    <x v="0"/>
    <x v="4"/>
    <n v="100"/>
    <x v="0"/>
    <x v="23"/>
    <n v="1"/>
    <n v="25.525660999999999"/>
    <n v="12.162041"/>
    <n v="9.6409439999999993"/>
    <n v="0.16068199999999999"/>
    <s v="7"/>
    <s v="scale_mpi_thin_job_14136.out "/>
    <s v="scale_mpi_thin_thin007_2023-06-26_12-55-09.csv "/>
    <s v="e1 15000 100 100000 1 61"/>
    <e v="#N/A"/>
    <e v="#N/A"/>
    <e v="#N/A"/>
    <e v="#N/A"/>
    <x v="1"/>
  </r>
  <r>
    <x v="0"/>
    <x v="4"/>
    <n v="100"/>
    <x v="0"/>
    <x v="20"/>
    <n v="1"/>
    <n v="25.126646000000001"/>
    <n v="12.388078"/>
    <n v="12.778345"/>
    <n v="0.20283100000000001"/>
    <s v="7"/>
    <s v="scale_mpi_thin_job_14136.out "/>
    <s v="scale_mpi_thin_thin007_2023-06-26_12-55-09.csv "/>
    <s v="e1 15000 100 100000 1 64"/>
    <e v="#N/A"/>
    <e v="#N/A"/>
    <e v="#N/A"/>
    <e v="#N/A"/>
    <x v="1"/>
  </r>
  <r>
    <x v="0"/>
    <x v="4"/>
    <n v="100"/>
    <x v="0"/>
    <x v="17"/>
    <n v="1"/>
    <n v="24.904689999999999"/>
    <n v="12.737282"/>
    <n v="24.228166000000002"/>
    <n v="0.367093"/>
    <s v="7"/>
    <s v="scale_mpi_thin_job_14136.out "/>
    <s v="scale_mpi_thin_thin007_2023-06-26_12-55-09.csv "/>
    <s v="e1 15000 100 100000 1 67"/>
    <e v="#N/A"/>
    <e v="#N/A"/>
    <e v="#N/A"/>
    <e v="#N/A"/>
    <x v="1"/>
  </r>
  <r>
    <x v="0"/>
    <x v="4"/>
    <n v="100"/>
    <x v="0"/>
    <x v="14"/>
    <n v="1"/>
    <n v="25.96978"/>
    <n v="14.225756000000001"/>
    <n v="9.7492070000000002"/>
    <n v="0.141293"/>
    <s v="7"/>
    <s v="scale_mpi_thin_job_14136.out "/>
    <s v="scale_mpi_thin_thin007_2023-06-26_12-55-09.csv "/>
    <s v="e1 15000 100 100000 1 70"/>
    <e v="#N/A"/>
    <e v="#N/A"/>
    <e v="#N/A"/>
    <e v="#N/A"/>
    <x v="1"/>
  </r>
  <r>
    <x v="0"/>
    <x v="4"/>
    <n v="100"/>
    <x v="0"/>
    <x v="71"/>
    <n v="1"/>
    <n v="58.859856999999998"/>
    <n v="0.46316200000000002"/>
    <n v="2.2585000000000002"/>
    <n v="0.18820799999999999"/>
    <s v="7"/>
    <s v="scale_mpi_thin_job_14136.out "/>
    <s v="scale_mpi_thin_thin007_2023-06-26_12-55-09.csv "/>
    <s v="e1 15000 100 100000 1 13"/>
    <e v="#N/A"/>
    <e v="#N/A"/>
    <e v="#N/A"/>
    <e v="#N/A"/>
    <x v="1"/>
  </r>
  <r>
    <x v="0"/>
    <x v="4"/>
    <n v="100"/>
    <x v="0"/>
    <x v="68"/>
    <n v="1"/>
    <n v="48.611569000000003"/>
    <n v="1.22343"/>
    <n v="11.943415"/>
    <n v="0.79622800000000005"/>
    <s v="7"/>
    <s v="scale_mpi_thin_job_14136.out "/>
    <s v="scale_mpi_thin_thin007_2023-06-26_12-55-09.csv "/>
    <s v="e1 15000 100 100000 1 16"/>
    <e v="#N/A"/>
    <e v="#N/A"/>
    <e v="#N/A"/>
    <e v="#N/A"/>
    <x v="1"/>
  </r>
  <r>
    <x v="0"/>
    <x v="4"/>
    <n v="100"/>
    <x v="0"/>
    <x v="65"/>
    <n v="1"/>
    <n v="40.986080000000001"/>
    <n v="0.82600300000000004"/>
    <n v="8.1982420000000005"/>
    <n v="0.45545799999999997"/>
    <s v="7"/>
    <s v="scale_mpi_thin_job_14136.out "/>
    <s v="scale_mpi_thin_thin007_2023-06-26_12-55-09.csv "/>
    <s v="e1 15000 100 100000 1 19"/>
    <e v="#N/A"/>
    <e v="#N/A"/>
    <e v="#N/A"/>
    <e v="#N/A"/>
    <x v="1"/>
  </r>
  <r>
    <x v="0"/>
    <x v="4"/>
    <n v="100"/>
    <x v="0"/>
    <x v="62"/>
    <n v="1"/>
    <n v="35.927038000000003"/>
    <n v="0.97395399999999999"/>
    <n v="13.799994"/>
    <n v="0.65714300000000003"/>
    <s v="7"/>
    <s v="scale_mpi_thin_job_14136.out "/>
    <s v="scale_mpi_thin_thin007_2023-06-26_12-55-09.csv "/>
    <s v="e1 15000 100 100000 1 22"/>
    <e v="#N/A"/>
    <e v="#N/A"/>
    <e v="#N/A"/>
    <e v="#N/A"/>
    <x v="1"/>
  </r>
  <r>
    <x v="0"/>
    <x v="4"/>
    <n v="100"/>
    <x v="0"/>
    <x v="59"/>
    <n v="1"/>
    <n v="33.234228999999999"/>
    <n v="1.832578"/>
    <n v="24.217946000000001"/>
    <n v="1.0090809999999999"/>
    <s v="7"/>
    <s v="scale_mpi_thin_job_14136.out "/>
    <s v="scale_mpi_thin_thin007_2023-06-26_12-55-09.csv "/>
    <s v="e1 15000 100 100000 1 25"/>
    <e v="#N/A"/>
    <e v="#N/A"/>
    <e v="#N/A"/>
    <e v="#N/A"/>
    <x v="1"/>
  </r>
  <r>
    <x v="0"/>
    <x v="4"/>
    <n v="100"/>
    <x v="0"/>
    <x v="56"/>
    <n v="1"/>
    <n v="33.336542000000001"/>
    <n v="5.2387980000000001"/>
    <n v="15.096696"/>
    <n v="0.559137"/>
    <s v="7"/>
    <s v="scale_mpi_thin_job_14136.out "/>
    <s v="scale_mpi_thin_thin007_2023-06-26_12-55-09.csv "/>
    <s v="e1 15000 100 100000 1 28"/>
    <e v="#N/A"/>
    <e v="#N/A"/>
    <e v="#N/A"/>
    <e v="#N/A"/>
    <x v="1"/>
  </r>
  <r>
    <x v="0"/>
    <x v="4"/>
    <n v="100"/>
    <x v="0"/>
    <x v="53"/>
    <n v="1"/>
    <n v="29.646104999999999"/>
    <n v="4.4235389999999999"/>
    <n v="5.9571569999999996"/>
    <n v="0.198572"/>
    <s v="7"/>
    <s v="scale_mpi_thin_job_14136.out "/>
    <s v="scale_mpi_thin_thin007_2023-06-26_12-55-09.csv "/>
    <s v="e1 15000 100 100000 1 31"/>
    <e v="#N/A"/>
    <e v="#N/A"/>
    <e v="#N/A"/>
    <e v="#N/A"/>
    <x v="1"/>
  </r>
  <r>
    <x v="0"/>
    <x v="4"/>
    <n v="100"/>
    <x v="0"/>
    <x v="50"/>
    <n v="1"/>
    <n v="30.178169"/>
    <n v="6.870635"/>
    <n v="12.630666"/>
    <n v="0.382747"/>
    <s v="7"/>
    <s v="scale_mpi_thin_job_14136.out "/>
    <s v="scale_mpi_thin_thin007_2023-06-26_12-55-09.csv "/>
    <s v="e1 15000 100 100000 1 34"/>
    <e v="#N/A"/>
    <e v="#N/A"/>
    <e v="#N/A"/>
    <e v="#N/A"/>
    <x v="1"/>
  </r>
  <r>
    <x v="0"/>
    <x v="4"/>
    <n v="100"/>
    <x v="0"/>
    <x v="47"/>
    <n v="1"/>
    <n v="27.327459000000001"/>
    <n v="6.1035269999999997"/>
    <n v="8.5008649999999992"/>
    <n v="0.23613500000000001"/>
    <s v="7"/>
    <s v="scale_mpi_thin_job_14136.out "/>
    <s v="scale_mpi_thin_thin007_2023-06-26_12-55-09.csv "/>
    <s v="e1 15000 100 100000 1 37"/>
    <e v="#N/A"/>
    <e v="#N/A"/>
    <e v="#N/A"/>
    <e v="#N/A"/>
    <x v="1"/>
  </r>
  <r>
    <x v="0"/>
    <x v="4"/>
    <n v="100"/>
    <x v="0"/>
    <x v="44"/>
    <n v="1"/>
    <n v="28.247219999999999"/>
    <n v="8.3600879999999993"/>
    <n v="6.9445769999999998"/>
    <n v="0.178066"/>
    <s v="7"/>
    <s v="scale_mpi_thin_job_14136.out "/>
    <s v="scale_mpi_thin_thin007_2023-06-26_12-55-09.csv "/>
    <s v="e1 15000 100 100000 1 40"/>
    <e v="#N/A"/>
    <e v="#N/A"/>
    <e v="#N/A"/>
    <e v="#N/A"/>
    <x v="1"/>
  </r>
  <r>
    <x v="0"/>
    <x v="4"/>
    <n v="100"/>
    <x v="0"/>
    <x v="41"/>
    <n v="1"/>
    <n v="28.159195"/>
    <n v="9.5342500000000001"/>
    <n v="6.9259399999999998"/>
    <n v="0.16490299999999999"/>
    <s v="7"/>
    <s v="scale_mpi_thin_job_14136.out "/>
    <s v="scale_mpi_thin_thin007_2023-06-26_12-55-09.csv "/>
    <s v="e1 15000 100 100000 1 43"/>
    <e v="#N/A"/>
    <e v="#N/A"/>
    <e v="#N/A"/>
    <e v="#N/A"/>
    <x v="1"/>
  </r>
  <r>
    <x v="0"/>
    <x v="4"/>
    <n v="100"/>
    <x v="0"/>
    <x v="38"/>
    <n v="1"/>
    <n v="28.779411"/>
    <n v="11.300644999999999"/>
    <n v="8.2857160000000007"/>
    <n v="0.18412700000000001"/>
    <s v="7"/>
    <s v="scale_mpi_thin_job_14136.out "/>
    <s v="scale_mpi_thin_thin007_2023-06-26_12-55-09.csv "/>
    <s v="e1 15000 100 100000 1 46"/>
    <e v="#N/A"/>
    <e v="#N/A"/>
    <e v="#N/A"/>
    <e v="#N/A"/>
    <x v="1"/>
  </r>
  <r>
    <x v="0"/>
    <x v="4"/>
    <n v="100"/>
    <x v="0"/>
    <x v="35"/>
    <n v="1"/>
    <n v="29.640554000000002"/>
    <n v="13.099368"/>
    <n v="8.6094469999999994"/>
    <n v="0.17936299999999999"/>
    <s v="7"/>
    <s v="scale_mpi_thin_job_14136.out "/>
    <s v="scale_mpi_thin_thin007_2023-06-26_12-55-09.csv "/>
    <s v="e1 15000 100 100000 1 49"/>
    <e v="#N/A"/>
    <e v="#N/A"/>
    <e v="#N/A"/>
    <e v="#N/A"/>
    <x v="1"/>
  </r>
  <r>
    <x v="0"/>
    <x v="4"/>
    <n v="100"/>
    <x v="0"/>
    <x v="32"/>
    <n v="1"/>
    <n v="29.675774000000001"/>
    <n v="13.883260999999999"/>
    <n v="14.518967"/>
    <n v="0.28468599999999999"/>
    <s v="7"/>
    <s v="scale_mpi_thin_job_14136.out "/>
    <s v="scale_mpi_thin_thin007_2023-06-26_12-55-09.csv "/>
    <s v="e1 15000 100 100000 1 52"/>
    <e v="#N/A"/>
    <e v="#N/A"/>
    <e v="#N/A"/>
    <e v="#N/A"/>
    <x v="1"/>
  </r>
  <r>
    <x v="0"/>
    <x v="4"/>
    <n v="100"/>
    <x v="0"/>
    <x v="29"/>
    <n v="1"/>
    <n v="26.567208000000001"/>
    <n v="11.584936000000001"/>
    <n v="9.2672539999999994"/>
    <n v="0.17161599999999999"/>
    <s v="7"/>
    <s v="scale_mpi_thin_job_14136.out "/>
    <s v="scale_mpi_thin_thin007_2023-06-26_12-55-09.csv "/>
    <s v="e1 15000 100 100000 1 55"/>
    <e v="#N/A"/>
    <e v="#N/A"/>
    <e v="#N/A"/>
    <e v="#N/A"/>
    <x v="1"/>
  </r>
  <r>
    <x v="0"/>
    <x v="4"/>
    <n v="100"/>
    <x v="0"/>
    <x v="26"/>
    <n v="1"/>
    <n v="25.930401"/>
    <n v="11.744788"/>
    <n v="11.255029"/>
    <n v="0.19745699999999999"/>
    <s v="7"/>
    <s v="scale_mpi_thin_job_14136.out "/>
    <s v="scale_mpi_thin_thin007_2023-06-26_12-55-09.csv "/>
    <s v="e1 15000 100 100000 1 58"/>
    <e v="#N/A"/>
    <e v="#N/A"/>
    <e v="#N/A"/>
    <e v="#N/A"/>
    <x v="1"/>
  </r>
  <r>
    <x v="0"/>
    <x v="4"/>
    <n v="100"/>
    <x v="0"/>
    <x v="23"/>
    <n v="1"/>
    <n v="26.525217000000001"/>
    <n v="13.258516"/>
    <n v="13.921752"/>
    <n v="0.23202900000000001"/>
    <s v="7"/>
    <s v="scale_mpi_thin_job_14136.out "/>
    <s v="scale_mpi_thin_thin007_2023-06-26_12-55-09.csv "/>
    <s v="e1 15000 100 100000 1 61"/>
    <e v="#N/A"/>
    <e v="#N/A"/>
    <e v="#N/A"/>
    <e v="#N/A"/>
    <x v="1"/>
  </r>
  <r>
    <x v="0"/>
    <x v="4"/>
    <n v="100"/>
    <x v="0"/>
    <x v="20"/>
    <n v="1"/>
    <n v="24.056594"/>
    <n v="11.360438"/>
    <n v="17.974525"/>
    <n v="0.28531000000000001"/>
    <s v="7"/>
    <s v="scale_mpi_thin_job_14136.out "/>
    <s v="scale_mpi_thin_thin007_2023-06-26_12-55-09.csv "/>
    <s v="e1 15000 100 100000 1 64"/>
    <e v="#N/A"/>
    <e v="#N/A"/>
    <e v="#N/A"/>
    <e v="#N/A"/>
    <x v="1"/>
  </r>
  <r>
    <x v="0"/>
    <x v="4"/>
    <n v="100"/>
    <x v="0"/>
    <x v="17"/>
    <n v="1"/>
    <n v="28.891425000000002"/>
    <n v="16.701332000000001"/>
    <n v="10.500581"/>
    <n v="0.15909999999999999"/>
    <s v="7"/>
    <s v="scale_mpi_thin_job_14136.out "/>
    <s v="scale_mpi_thin_thin007_2023-06-26_12-55-09.csv "/>
    <s v="e1 15000 100 100000 1 67"/>
    <e v="#N/A"/>
    <e v="#N/A"/>
    <e v="#N/A"/>
    <e v="#N/A"/>
    <x v="1"/>
  </r>
  <r>
    <x v="0"/>
    <x v="4"/>
    <n v="100"/>
    <x v="0"/>
    <x v="14"/>
    <n v="1"/>
    <n v="23.356366000000001"/>
    <n v="11.533279"/>
    <n v="8.3282930000000004"/>
    <n v="0.1207"/>
    <s v="7"/>
    <s v="scale_mpi_thin_job_14136.out "/>
    <s v="scale_mpi_thin_thin007_2023-06-26_12-55-09.csv "/>
    <s v="e1 15000 100 100000 1 70"/>
    <e v="#N/A"/>
    <e v="#N/A"/>
    <e v="#N/A"/>
    <e v="#N/A"/>
    <x v="1"/>
  </r>
  <r>
    <x v="0"/>
    <x v="4"/>
    <n v="100"/>
    <x v="0"/>
    <x v="71"/>
    <n v="1"/>
    <n v="58.549784000000002"/>
    <n v="0.38455099999999998"/>
    <n v="1.4507639999999999"/>
    <n v="0.120897"/>
    <s v="7"/>
    <s v="scale_mpi_thin_job_14136.out "/>
    <s v="scale_mpi_thin_thin007_2023-06-26_12-55-09.csv "/>
    <s v="e1 15000 100 100000 1 13"/>
    <e v="#N/A"/>
    <e v="#N/A"/>
    <e v="#N/A"/>
    <e v="#N/A"/>
    <x v="1"/>
  </r>
  <r>
    <x v="0"/>
    <x v="4"/>
    <n v="100"/>
    <x v="0"/>
    <x v="68"/>
    <n v="1"/>
    <n v="48.148004"/>
    <n v="0.79148099999999999"/>
    <n v="7.2059290000000003"/>
    <n v="0.48039500000000002"/>
    <s v="7"/>
    <s v="scale_mpi_thin_job_14136.out "/>
    <s v="scale_mpi_thin_thin007_2023-06-26_12-55-09.csv "/>
    <s v="e1 15000 100 100000 1 16"/>
    <e v="#N/A"/>
    <e v="#N/A"/>
    <e v="#N/A"/>
    <e v="#N/A"/>
    <x v="1"/>
  </r>
  <r>
    <x v="0"/>
    <x v="4"/>
    <n v="100"/>
    <x v="0"/>
    <x v="65"/>
    <n v="1"/>
    <n v="40.826033000000002"/>
    <n v="0.69658100000000001"/>
    <n v="6.8226209999999998"/>
    <n v="0.37903399999999998"/>
    <s v="7"/>
    <s v="scale_mpi_thin_job_14136.out "/>
    <s v="scale_mpi_thin_thin007_2023-06-26_12-55-09.csv "/>
    <s v="e1 15000 100 100000 1 19"/>
    <e v="#N/A"/>
    <e v="#N/A"/>
    <e v="#N/A"/>
    <e v="#N/A"/>
    <x v="1"/>
  </r>
  <r>
    <x v="0"/>
    <x v="4"/>
    <n v="100"/>
    <x v="0"/>
    <x v="62"/>
    <n v="1"/>
    <n v="35.457262"/>
    <n v="0.75209000000000004"/>
    <n v="9.4253769999999992"/>
    <n v="0.44882699999999998"/>
    <s v="7"/>
    <s v="scale_mpi_thin_job_14136.out "/>
    <s v="scale_mpi_thin_thin007_2023-06-26_12-55-09.csv "/>
    <s v="e1 15000 100 100000 1 22"/>
    <e v="#N/A"/>
    <e v="#N/A"/>
    <e v="#N/A"/>
    <e v="#N/A"/>
    <x v="1"/>
  </r>
  <r>
    <x v="0"/>
    <x v="4"/>
    <n v="100"/>
    <x v="0"/>
    <x v="59"/>
    <n v="1"/>
    <n v="35.469814"/>
    <n v="4.2181249999999997"/>
    <n v="12.515737"/>
    <n v="0.52148899999999998"/>
    <s v="7"/>
    <s v="scale_mpi_thin_job_14136.out "/>
    <s v="scale_mpi_thin_thin007_2023-06-26_12-55-09.csv "/>
    <s v="e1 15000 100 100000 1 25"/>
    <e v="#N/A"/>
    <e v="#N/A"/>
    <e v="#N/A"/>
    <e v="#N/A"/>
    <x v="1"/>
  </r>
  <r>
    <x v="0"/>
    <x v="4"/>
    <n v="100"/>
    <x v="0"/>
    <x v="56"/>
    <n v="1"/>
    <n v="32.530453999999999"/>
    <n v="4.4068529999999999"/>
    <n v="15.141387999999999"/>
    <n v="0.56079199999999996"/>
    <s v="7"/>
    <s v="scale_mpi_thin_job_14136.out "/>
    <s v="scale_mpi_thin_thin007_2023-06-26_12-55-09.csv "/>
    <s v="e1 15000 100 100000 1 28"/>
    <e v="#N/A"/>
    <e v="#N/A"/>
    <e v="#N/A"/>
    <e v="#N/A"/>
    <x v="1"/>
  </r>
  <r>
    <x v="0"/>
    <x v="4"/>
    <n v="100"/>
    <x v="0"/>
    <x v="53"/>
    <n v="1"/>
    <n v="30.936532"/>
    <n v="5.4699150000000003"/>
    <n v="5.5761089999999998"/>
    <n v="0.18587000000000001"/>
    <s v="7"/>
    <s v="scale_mpi_thin_job_14136.out "/>
    <s v="scale_mpi_thin_thin007_2023-06-26_12-55-09.csv "/>
    <s v="e1 15000 100 100000 1 31"/>
    <e v="#N/A"/>
    <e v="#N/A"/>
    <e v="#N/A"/>
    <e v="#N/A"/>
    <x v="1"/>
  </r>
  <r>
    <x v="0"/>
    <x v="4"/>
    <n v="100"/>
    <x v="0"/>
    <x v="50"/>
    <n v="1"/>
    <n v="30.160018000000001"/>
    <n v="6.9496599999999997"/>
    <n v="6.7321790000000004"/>
    <n v="0.20400499999999999"/>
    <s v="7"/>
    <s v="scale_mpi_thin_job_14136.out "/>
    <s v="scale_mpi_thin_thin007_2023-06-26_12-55-09.csv "/>
    <s v="e1 15000 100 100000 1 34"/>
    <e v="#N/A"/>
    <e v="#N/A"/>
    <e v="#N/A"/>
    <e v="#N/A"/>
    <x v="1"/>
  </r>
  <r>
    <x v="0"/>
    <x v="4"/>
    <n v="100"/>
    <x v="0"/>
    <x v="47"/>
    <n v="1"/>
    <n v="28.438742000000001"/>
    <n v="7.2855670000000003"/>
    <n v="9.1420729999999999"/>
    <n v="0.25394600000000001"/>
    <s v="7"/>
    <s v="scale_mpi_thin_job_14136.out "/>
    <s v="scale_mpi_thin_thin007_2023-06-26_12-55-09.csv "/>
    <s v="e1 15000 100 100000 1 37"/>
    <e v="#N/A"/>
    <e v="#N/A"/>
    <e v="#N/A"/>
    <e v="#N/A"/>
    <x v="1"/>
  </r>
  <r>
    <x v="0"/>
    <x v="4"/>
    <n v="100"/>
    <x v="0"/>
    <x v="44"/>
    <n v="1"/>
    <n v="27.480346999999998"/>
    <n v="7.5429659999999998"/>
    <n v="6.7797520000000002"/>
    <n v="0.17383999999999999"/>
    <s v="7"/>
    <s v="scale_mpi_thin_job_14136.out "/>
    <s v="scale_mpi_thin_thin007_2023-06-26_12-55-09.csv "/>
    <s v="e1 15000 100 100000 1 40"/>
    <e v="#N/A"/>
    <e v="#N/A"/>
    <e v="#N/A"/>
    <e v="#N/A"/>
    <x v="1"/>
  </r>
  <r>
    <x v="0"/>
    <x v="4"/>
    <n v="100"/>
    <x v="0"/>
    <x v="41"/>
    <n v="1"/>
    <n v="26.992376"/>
    <n v="8.4302519999999994"/>
    <n v="8.3492909999999991"/>
    <n v="0.198793"/>
    <s v="7"/>
    <s v="scale_mpi_thin_job_14136.out "/>
    <s v="scale_mpi_thin_thin007_2023-06-26_12-55-09.csv "/>
    <s v="e1 15000 100 100000 1 43"/>
    <e v="#N/A"/>
    <e v="#N/A"/>
    <e v="#N/A"/>
    <e v="#N/A"/>
    <x v="1"/>
  </r>
  <r>
    <x v="0"/>
    <x v="4"/>
    <n v="100"/>
    <x v="0"/>
    <x v="38"/>
    <n v="1"/>
    <n v="26.678529000000001"/>
    <n v="9.1499799999999993"/>
    <n v="8.1954010000000004"/>
    <n v="0.18212"/>
    <s v="7"/>
    <s v="scale_mpi_thin_job_14136.out "/>
    <s v="scale_mpi_thin_thin007_2023-06-26_12-55-09.csv "/>
    <s v="e1 15000 100 100000 1 46"/>
    <e v="#N/A"/>
    <e v="#N/A"/>
    <e v="#N/A"/>
    <e v="#N/A"/>
    <x v="1"/>
  </r>
  <r>
    <x v="0"/>
    <x v="4"/>
    <n v="100"/>
    <x v="0"/>
    <x v="35"/>
    <n v="1"/>
    <n v="27.117395999999999"/>
    <n v="10.601312999999999"/>
    <n v="7.526224"/>
    <n v="0.15679599999999999"/>
    <s v="7"/>
    <s v="scale_mpi_thin_job_14136.out "/>
    <s v="scale_mpi_thin_thin007_2023-06-26_12-55-09.csv "/>
    <s v="e1 15000 100 100000 1 49"/>
    <e v="#N/A"/>
    <e v="#N/A"/>
    <e v="#N/A"/>
    <e v="#N/A"/>
    <x v="1"/>
  </r>
  <r>
    <x v="0"/>
    <x v="4"/>
    <n v="100"/>
    <x v="0"/>
    <x v="32"/>
    <n v="1"/>
    <n v="25.780971999999998"/>
    <n v="10.125978"/>
    <n v="10.304976999999999"/>
    <n v="0.20205799999999999"/>
    <s v="7"/>
    <s v="scale_mpi_thin_job_14136.out "/>
    <s v="scale_mpi_thin_thin007_2023-06-26_12-55-09.csv "/>
    <s v="e1 15000 100 100000 1 52"/>
    <e v="#N/A"/>
    <e v="#N/A"/>
    <e v="#N/A"/>
    <e v="#N/A"/>
    <x v="1"/>
  </r>
  <r>
    <x v="0"/>
    <x v="4"/>
    <n v="100"/>
    <x v="0"/>
    <x v="29"/>
    <n v="1"/>
    <n v="26.518059999999998"/>
    <n v="11.802842999999999"/>
    <n v="9.803312"/>
    <n v="0.18154300000000001"/>
    <s v="7"/>
    <s v="scale_mpi_thin_job_14136.out "/>
    <s v="scale_mpi_thin_thin007_2023-06-26_12-55-09.csv "/>
    <s v="e1 15000 100 100000 1 55"/>
    <e v="#N/A"/>
    <e v="#N/A"/>
    <e v="#N/A"/>
    <e v="#N/A"/>
    <x v="1"/>
  </r>
  <r>
    <x v="0"/>
    <x v="4"/>
    <n v="100"/>
    <x v="0"/>
    <x v="26"/>
    <n v="1"/>
    <n v="26.600560999999999"/>
    <n v="12.370651000000001"/>
    <n v="8.9759890000000002"/>
    <n v="0.157473"/>
    <s v="7"/>
    <s v="scale_mpi_thin_job_14136.out "/>
    <s v="scale_mpi_thin_thin007_2023-06-26_12-55-09.csv "/>
    <s v="e1 15000 100 100000 1 58"/>
    <e v="#N/A"/>
    <e v="#N/A"/>
    <e v="#N/A"/>
    <e v="#N/A"/>
    <x v="1"/>
  </r>
  <r>
    <x v="0"/>
    <x v="4"/>
    <n v="100"/>
    <x v="0"/>
    <x v="23"/>
    <n v="1"/>
    <n v="26.961995999999999"/>
    <n v="13.687522"/>
    <n v="8.4630849999999995"/>
    <n v="0.14105100000000001"/>
    <s v="7"/>
    <s v="scale_mpi_thin_job_14136.out "/>
    <s v="scale_mpi_thin_thin007_2023-06-26_12-55-09.csv "/>
    <s v="e1 15000 100 100000 1 61"/>
    <e v="#N/A"/>
    <e v="#N/A"/>
    <e v="#N/A"/>
    <e v="#N/A"/>
    <x v="1"/>
  </r>
  <r>
    <x v="0"/>
    <x v="4"/>
    <n v="100"/>
    <x v="0"/>
    <x v="20"/>
    <n v="1"/>
    <n v="27.257577000000001"/>
    <n v="14.538964999999999"/>
    <n v="7.7497829999999999"/>
    <n v="0.123012"/>
    <s v="7"/>
    <s v="scale_mpi_thin_job_14136.out "/>
    <s v="scale_mpi_thin_thin007_2023-06-26_12-55-09.csv "/>
    <s v="e1 15000 100 100000 1 64"/>
    <e v="#N/A"/>
    <e v="#N/A"/>
    <e v="#N/A"/>
    <e v="#N/A"/>
    <x v="1"/>
  </r>
  <r>
    <x v="0"/>
    <x v="4"/>
    <n v="100"/>
    <x v="0"/>
    <x v="17"/>
    <n v="1"/>
    <n v="26.445632"/>
    <n v="14.253494999999999"/>
    <n v="10.472647"/>
    <n v="0.15867600000000001"/>
    <s v="7"/>
    <s v="scale_mpi_thin_job_14136.out "/>
    <s v="scale_mpi_thin_thin007_2023-06-26_12-55-09.csv "/>
    <s v="e1 15000 100 100000 1 67"/>
    <e v="#N/A"/>
    <e v="#N/A"/>
    <e v="#N/A"/>
    <e v="#N/A"/>
    <x v="1"/>
  </r>
  <r>
    <x v="0"/>
    <x v="4"/>
    <n v="100"/>
    <x v="0"/>
    <x v="14"/>
    <n v="1"/>
    <n v="28.404237999999999"/>
    <n v="16.714948"/>
    <n v="10.221769999999999"/>
    <n v="0.148142"/>
    <s v="7"/>
    <s v="scale_mpi_thin_job_14136.out "/>
    <s v="scale_mpi_thin_thin007_2023-06-26_12-55-09.csv "/>
    <s v="e1 15000 100 100000 1 70"/>
    <e v="#N/A"/>
    <e v="#N/A"/>
    <e v="#N/A"/>
    <e v="#N/A"/>
    <x v="1"/>
  </r>
  <r>
    <x v="0"/>
    <x v="4"/>
    <n v="100"/>
    <x v="0"/>
    <x v="71"/>
    <n v="1"/>
    <n v="59.019257000000003"/>
    <n v="0.39938099999999999"/>
    <n v="1.5695509999999999"/>
    <n v="0.130796"/>
    <s v="7"/>
    <s v="scale_mpi_thin_job_14136.out "/>
    <s v="scale_mpi_thin_thin007_2023-06-26_12-55-09.csv "/>
    <s v="e1 15000 100 100000 1 13"/>
    <e v="#N/A"/>
    <e v="#N/A"/>
    <e v="#N/A"/>
    <e v="#N/A"/>
    <x v="1"/>
  </r>
  <r>
    <x v="0"/>
    <x v="4"/>
    <n v="100"/>
    <x v="0"/>
    <x v="68"/>
    <n v="1"/>
    <n v="48.088096"/>
    <n v="0.74039200000000005"/>
    <n v="6.2297190000000002"/>
    <n v="0.41531499999999999"/>
    <s v="7"/>
    <s v="scale_mpi_thin_job_14136.out "/>
    <s v="scale_mpi_thin_thin007_2023-06-26_12-55-09.csv "/>
    <s v="e1 15000 100 100000 1 16"/>
    <e v="#N/A"/>
    <e v="#N/A"/>
    <e v="#N/A"/>
    <e v="#N/A"/>
    <x v="1"/>
  </r>
  <r>
    <x v="0"/>
    <x v="4"/>
    <n v="100"/>
    <x v="0"/>
    <x v="65"/>
    <n v="1"/>
    <n v="41.042003000000001"/>
    <n v="0.9153"/>
    <n v="10.743739"/>
    <n v="0.59687400000000002"/>
    <s v="7"/>
    <s v="scale_mpi_thin_job_14136.out "/>
    <s v="scale_mpi_thin_thin007_2023-06-26_12-55-09.csv "/>
    <s v="e1 15000 100 100000 1 19"/>
    <e v="#N/A"/>
    <e v="#N/A"/>
    <e v="#N/A"/>
    <e v="#N/A"/>
    <x v="1"/>
  </r>
  <r>
    <x v="0"/>
    <x v="4"/>
    <n v="100"/>
    <x v="0"/>
    <x v="62"/>
    <n v="1"/>
    <n v="35.806899999999999"/>
    <n v="0.86949500000000002"/>
    <n v="11.091862000000001"/>
    <n v="0.52818399999999999"/>
    <s v="7"/>
    <s v="scale_mpi_thin_job_14136.out "/>
    <s v="scale_mpi_thin_thin007_2023-06-26_12-55-09.csv "/>
    <s v="e1 15000 100 100000 1 22"/>
    <e v="#N/A"/>
    <e v="#N/A"/>
    <e v="#N/A"/>
    <e v="#N/A"/>
    <x v="1"/>
  </r>
  <r>
    <x v="0"/>
    <x v="4"/>
    <n v="100"/>
    <x v="0"/>
    <x v="59"/>
    <n v="1"/>
    <n v="32.766269000000001"/>
    <n v="1.4797659999999999"/>
    <n v="13.783434"/>
    <n v="0.57430999999999999"/>
    <s v="7"/>
    <s v="scale_mpi_thin_job_14136.out "/>
    <s v="scale_mpi_thin_thin007_2023-06-26_12-55-09.csv "/>
    <s v="e1 15000 100 100000 1 25"/>
    <e v="#N/A"/>
    <e v="#N/A"/>
    <e v="#N/A"/>
    <e v="#N/A"/>
    <x v="1"/>
  </r>
  <r>
    <x v="0"/>
    <x v="4"/>
    <n v="100"/>
    <x v="0"/>
    <x v="56"/>
    <n v="1"/>
    <n v="32.051065000000001"/>
    <n v="4.2664499999999999"/>
    <n v="13.141233"/>
    <n v="0.48671199999999998"/>
    <s v="7"/>
    <s v="scale_mpi_thin_job_14136.out "/>
    <s v="scale_mpi_thin_thin007_2023-06-26_12-55-09.csv "/>
    <s v="e1 15000 100 100000 1 28"/>
    <e v="#N/A"/>
    <e v="#N/A"/>
    <e v="#N/A"/>
    <e v="#N/A"/>
    <x v="1"/>
  </r>
  <r>
    <x v="0"/>
    <x v="4"/>
    <n v="100"/>
    <x v="0"/>
    <x v="53"/>
    <n v="1"/>
    <n v="30.924803000000001"/>
    <n v="5.4895630000000004"/>
    <n v="6.7210179999999999"/>
    <n v="0.22403400000000001"/>
    <s v="7"/>
    <s v="scale_mpi_thin_job_14136.out "/>
    <s v="scale_mpi_thin_thin007_2023-06-26_12-55-09.csv "/>
    <s v="e1 15000 100 100000 1 31"/>
    <e v="#N/A"/>
    <e v="#N/A"/>
    <e v="#N/A"/>
    <e v="#N/A"/>
    <x v="1"/>
  </r>
  <r>
    <x v="0"/>
    <x v="4"/>
    <n v="100"/>
    <x v="0"/>
    <x v="50"/>
    <n v="1"/>
    <n v="28.495156000000001"/>
    <n v="5.2999720000000003"/>
    <n v="6.1710190000000003"/>
    <n v="0.187001"/>
    <s v="7"/>
    <s v="scale_mpi_thin_job_14136.out "/>
    <s v="scale_mpi_thin_thin007_2023-06-26_12-55-09.csv "/>
    <s v="e1 15000 100 100000 1 34"/>
    <e v="#N/A"/>
    <e v="#N/A"/>
    <e v="#N/A"/>
    <e v="#N/A"/>
    <x v="1"/>
  </r>
  <r>
    <x v="0"/>
    <x v="4"/>
    <n v="100"/>
    <x v="0"/>
    <x v="47"/>
    <n v="1"/>
    <n v="29.035088999999999"/>
    <n v="7.4553149999999997"/>
    <n v="6.6810090000000004"/>
    <n v="0.185584"/>
    <s v="7"/>
    <s v="scale_mpi_thin_job_14136.out "/>
    <s v="scale_mpi_thin_thin007_2023-06-26_12-55-09.csv "/>
    <s v="e1 15000 100 100000 1 37"/>
    <e v="#N/A"/>
    <e v="#N/A"/>
    <e v="#N/A"/>
    <e v="#N/A"/>
    <x v="1"/>
  </r>
  <r>
    <x v="0"/>
    <x v="4"/>
    <n v="100"/>
    <x v="0"/>
    <x v="44"/>
    <n v="1"/>
    <n v="28.957968999999999"/>
    <n v="9.0679160000000003"/>
    <n v="6.087529"/>
    <n v="0.15609000000000001"/>
    <s v="7"/>
    <s v="scale_mpi_thin_job_14136.out "/>
    <s v="scale_mpi_thin_thin007_2023-06-26_12-55-09.csv "/>
    <s v="e1 15000 100 100000 1 40"/>
    <e v="#N/A"/>
    <e v="#N/A"/>
    <e v="#N/A"/>
    <e v="#N/A"/>
    <x v="1"/>
  </r>
  <r>
    <x v="0"/>
    <x v="4"/>
    <n v="100"/>
    <x v="0"/>
    <x v="41"/>
    <n v="1"/>
    <n v="26.747235"/>
    <n v="8.1415070000000007"/>
    <n v="8.3953399999999991"/>
    <n v="0.19988900000000001"/>
    <s v="7"/>
    <s v="scale_mpi_thin_job_14136.out "/>
    <s v="scale_mpi_thin_thin007_2023-06-26_12-55-09.csv "/>
    <s v="e1 15000 100 100000 1 43"/>
    <e v="#N/A"/>
    <e v="#N/A"/>
    <e v="#N/A"/>
    <e v="#N/A"/>
    <x v="1"/>
  </r>
  <r>
    <x v="0"/>
    <x v="4"/>
    <n v="100"/>
    <x v="0"/>
    <x v="38"/>
    <n v="1"/>
    <n v="35.539962000000003"/>
    <n v="18.08642"/>
    <n v="8.0739190000000001"/>
    <n v="0.17942"/>
    <s v="7"/>
    <s v="scale_mpi_thin_job_14136.out "/>
    <s v="scale_mpi_thin_thin007_2023-06-26_12-55-09.csv "/>
    <s v="e1 15000 100 100000 1 46"/>
    <e v="#N/A"/>
    <e v="#N/A"/>
    <e v="#N/A"/>
    <e v="#N/A"/>
    <x v="1"/>
  </r>
  <r>
    <x v="0"/>
    <x v="4"/>
    <n v="100"/>
    <x v="0"/>
    <x v="35"/>
    <n v="1"/>
    <n v="28.311378000000001"/>
    <n v="11.605256000000001"/>
    <n v="22.121562000000001"/>
    <n v="0.460866"/>
    <s v="7"/>
    <s v="scale_mpi_thin_job_14136.out "/>
    <s v="scale_mpi_thin_thin007_2023-06-26_12-55-09.csv "/>
    <s v="e1 15000 100 100000 1 49"/>
    <e v="#N/A"/>
    <e v="#N/A"/>
    <e v="#N/A"/>
    <e v="#N/A"/>
    <x v="1"/>
  </r>
  <r>
    <x v="0"/>
    <x v="4"/>
    <n v="100"/>
    <x v="0"/>
    <x v="32"/>
    <n v="1"/>
    <n v="29.210132999999999"/>
    <n v="13.339945999999999"/>
    <n v="10.290286"/>
    <n v="0.20177"/>
    <s v="7"/>
    <s v="scale_mpi_thin_job_14136.out "/>
    <s v="scale_mpi_thin_thin007_2023-06-26_12-55-09.csv "/>
    <s v="e1 15000 100 100000 1 52"/>
    <e v="#N/A"/>
    <e v="#N/A"/>
    <e v="#N/A"/>
    <e v="#N/A"/>
    <x v="1"/>
  </r>
  <r>
    <x v="0"/>
    <x v="4"/>
    <n v="100"/>
    <x v="0"/>
    <x v="29"/>
    <n v="1"/>
    <n v="26.111260000000001"/>
    <n v="11.287496000000001"/>
    <n v="10.124281"/>
    <n v="0.18748699999999999"/>
    <s v="7"/>
    <s v="scale_mpi_thin_job_14136.out "/>
    <s v="scale_mpi_thin_thin007_2023-06-26_12-55-09.csv "/>
    <s v="e1 15000 100 100000 1 55"/>
    <e v="#N/A"/>
    <e v="#N/A"/>
    <e v="#N/A"/>
    <e v="#N/A"/>
    <x v="1"/>
  </r>
  <r>
    <x v="0"/>
    <x v="4"/>
    <n v="100"/>
    <x v="0"/>
    <x v="26"/>
    <n v="1"/>
    <n v="30.265179"/>
    <n v="16.089231999999999"/>
    <n v="9.6522290000000002"/>
    <n v="0.16933699999999999"/>
    <s v="7"/>
    <s v="scale_mpi_thin_job_14136.out "/>
    <s v="scale_mpi_thin_thin007_2023-06-26_12-55-09.csv "/>
    <s v="e1 15000 100 100000 1 58"/>
    <e v="#N/A"/>
    <e v="#N/A"/>
    <e v="#N/A"/>
    <e v="#N/A"/>
    <x v="1"/>
  </r>
  <r>
    <x v="0"/>
    <x v="4"/>
    <n v="100"/>
    <x v="0"/>
    <x v="23"/>
    <n v="1"/>
    <n v="26.274746"/>
    <n v="13.011397000000001"/>
    <n v="19.814026999999999"/>
    <n v="0.33023400000000003"/>
    <s v="7"/>
    <s v="scale_mpi_thin_job_14136.out "/>
    <s v="scale_mpi_thin_thin007_2023-06-26_12-55-09.csv "/>
    <s v="e1 15000 100 100000 1 61"/>
    <e v="#N/A"/>
    <e v="#N/A"/>
    <e v="#N/A"/>
    <e v="#N/A"/>
    <x v="1"/>
  </r>
  <r>
    <x v="0"/>
    <x v="4"/>
    <n v="100"/>
    <x v="0"/>
    <x v="20"/>
    <n v="1"/>
    <n v="27.680638999999999"/>
    <n v="14.983387"/>
    <n v="8.2437349999999991"/>
    <n v="0.130853"/>
    <s v="7"/>
    <s v="scale_mpi_thin_job_14136.out "/>
    <s v="scale_mpi_thin_thin007_2023-06-26_12-55-09.csv "/>
    <s v="e1 15000 100 100000 1 64"/>
    <e v="#N/A"/>
    <e v="#N/A"/>
    <e v="#N/A"/>
    <e v="#N/A"/>
    <x v="1"/>
  </r>
  <r>
    <x v="0"/>
    <x v="4"/>
    <n v="100"/>
    <x v="0"/>
    <x v="17"/>
    <n v="1"/>
    <n v="27.012674000000001"/>
    <n v="14.810243"/>
    <n v="14.089382000000001"/>
    <n v="0.213475"/>
    <s v="7"/>
    <s v="scale_mpi_thin_job_14136.out "/>
    <s v="scale_mpi_thin_thin007_2023-06-26_12-55-09.csv "/>
    <s v="e1 15000 100 100000 1 67"/>
    <e v="#N/A"/>
    <e v="#N/A"/>
    <e v="#N/A"/>
    <e v="#N/A"/>
    <x v="1"/>
  </r>
  <r>
    <x v="0"/>
    <x v="4"/>
    <n v="100"/>
    <x v="0"/>
    <x v="14"/>
    <n v="1"/>
    <n v="28.869648000000002"/>
    <n v="17.148824999999999"/>
    <n v="7.9234479999999996"/>
    <n v="0.114833"/>
    <s v="7"/>
    <s v="scale_mpi_thin_job_14136.out "/>
    <s v="scale_mpi_thin_thin007_2023-06-26_12-55-09.csv "/>
    <s v="e1 15000 100 100000 1 70"/>
    <e v="#N/A"/>
    <e v="#N/A"/>
    <e v="#N/A"/>
    <e v="#N/A"/>
    <x v="1"/>
  </r>
  <r>
    <x v="0"/>
    <x v="4"/>
    <n v="100"/>
    <x v="0"/>
    <x v="71"/>
    <n v="1"/>
    <n v="58.782420999999999"/>
    <n v="0.48418800000000001"/>
    <n v="2.5799449999999999"/>
    <n v="0.21499499999999999"/>
    <s v="7"/>
    <s v="scale_mpi_thin_job_14136.out "/>
    <s v="scale_mpi_thin_thin007_2023-06-26_12-55-09.csv "/>
    <s v="e1 15000 100 100000 1 13"/>
    <e v="#N/A"/>
    <e v="#N/A"/>
    <e v="#N/A"/>
    <e v="#N/A"/>
    <x v="1"/>
  </r>
  <r>
    <x v="0"/>
    <x v="4"/>
    <n v="100"/>
    <x v="0"/>
    <x v="68"/>
    <n v="1"/>
    <n v="47.993198"/>
    <n v="0.63926899999999998"/>
    <n v="4.976566"/>
    <n v="0.33177099999999998"/>
    <s v="7"/>
    <s v="scale_mpi_thin_job_14136.out "/>
    <s v="scale_mpi_thin_thin007_2023-06-26_12-55-09.csv "/>
    <s v="e1 15000 100 100000 1 16"/>
    <e v="#N/A"/>
    <e v="#N/A"/>
    <e v="#N/A"/>
    <e v="#N/A"/>
    <x v="1"/>
  </r>
  <r>
    <x v="0"/>
    <x v="4"/>
    <n v="100"/>
    <x v="0"/>
    <x v="65"/>
    <n v="1"/>
    <n v="40.836264"/>
    <n v="0.68052800000000002"/>
    <n v="6.7440639999999998"/>
    <n v="0.37467"/>
    <s v="7"/>
    <s v="scale_mpi_thin_job_14136.out "/>
    <s v="scale_mpi_thin_thin007_2023-06-26_12-55-09.csv "/>
    <s v="e1 15000 100 100000 1 19"/>
    <e v="#N/A"/>
    <e v="#N/A"/>
    <e v="#N/A"/>
    <e v="#N/A"/>
    <x v="1"/>
  </r>
  <r>
    <x v="0"/>
    <x v="4"/>
    <n v="100"/>
    <x v="0"/>
    <x v="62"/>
    <n v="1"/>
    <n v="35.724082000000003"/>
    <n v="0.83127899999999999"/>
    <n v="10.595708"/>
    <n v="0.50455799999999995"/>
    <s v="7"/>
    <s v="scale_mpi_thin_job_14136.out "/>
    <s v="scale_mpi_thin_thin007_2023-06-26_12-55-09.csv "/>
    <s v="e1 15000 100 100000 1 22"/>
    <e v="#N/A"/>
    <e v="#N/A"/>
    <e v="#N/A"/>
    <e v="#N/A"/>
    <x v="1"/>
  </r>
  <r>
    <x v="0"/>
    <x v="4"/>
    <n v="100"/>
    <x v="0"/>
    <x v="59"/>
    <n v="1"/>
    <n v="32.848179999999999"/>
    <n v="1.55827"/>
    <n v="14.40925"/>
    <n v="0.60038499999999995"/>
    <s v="7"/>
    <s v="scale_mpi_thin_job_14136.out "/>
    <s v="scale_mpi_thin_thin007_2023-06-26_12-55-09.csv "/>
    <s v="e1 15000 100 100000 1 25"/>
    <e v="#N/A"/>
    <e v="#N/A"/>
    <e v="#N/A"/>
    <e v="#N/A"/>
    <x v="1"/>
  </r>
  <r>
    <x v="0"/>
    <x v="4"/>
    <n v="100"/>
    <x v="0"/>
    <x v="56"/>
    <n v="1"/>
    <n v="30.990680000000001"/>
    <n v="2.9596429999999998"/>
    <n v="13.221640000000001"/>
    <n v="0.48969000000000001"/>
    <s v="7"/>
    <s v="scale_mpi_thin_job_14136.out "/>
    <s v="scale_mpi_thin_thin007_2023-06-26_12-55-09.csv "/>
    <s v="e1 15000 100 100000 1 28"/>
    <e v="#N/A"/>
    <e v="#N/A"/>
    <e v="#N/A"/>
    <e v="#N/A"/>
    <x v="1"/>
  </r>
  <r>
    <x v="0"/>
    <x v="4"/>
    <n v="100"/>
    <x v="0"/>
    <x v="53"/>
    <n v="1"/>
    <n v="30.100351"/>
    <n v="4.6211390000000003"/>
    <n v="5.8826489999999998"/>
    <n v="0.19608800000000001"/>
    <s v="7"/>
    <s v="scale_mpi_thin_job_14136.out "/>
    <s v="scale_mpi_thin_thin007_2023-06-26_12-55-09.csv "/>
    <s v="e1 15000 100 100000 1 31"/>
    <e v="#N/A"/>
    <e v="#N/A"/>
    <e v="#N/A"/>
    <e v="#N/A"/>
    <x v="1"/>
  </r>
  <r>
    <x v="0"/>
    <x v="4"/>
    <n v="100"/>
    <x v="0"/>
    <x v="50"/>
    <n v="1"/>
    <n v="29.451407"/>
    <n v="6.2641280000000004"/>
    <n v="6.4280200000000001"/>
    <n v="0.19478799999999999"/>
    <s v="7"/>
    <s v="scale_mpi_thin_job_14136.out "/>
    <s v="scale_mpi_thin_thin007_2023-06-26_12-55-09.csv "/>
    <s v="e1 15000 100 100000 1 34"/>
    <e v="#N/A"/>
    <e v="#N/A"/>
    <e v="#N/A"/>
    <e v="#N/A"/>
    <x v="1"/>
  </r>
  <r>
    <x v="0"/>
    <x v="4"/>
    <n v="100"/>
    <x v="0"/>
    <x v="47"/>
    <n v="1"/>
    <n v="31.041457999999999"/>
    <n v="9.6150859999999998"/>
    <n v="6.791652"/>
    <n v="0.18865699999999999"/>
    <s v="7"/>
    <s v="scale_mpi_thin_job_14136.out "/>
    <s v="scale_mpi_thin_thin007_2023-06-26_12-55-09.csv "/>
    <s v="e1 15000 100 100000 1 37"/>
    <e v="#N/A"/>
    <e v="#N/A"/>
    <e v="#N/A"/>
    <e v="#N/A"/>
    <x v="1"/>
  </r>
  <r>
    <x v="0"/>
    <x v="4"/>
    <n v="100"/>
    <x v="0"/>
    <x v="44"/>
    <n v="1"/>
    <n v="27.421281"/>
    <n v="7.3581019999999997"/>
    <n v="13.189830000000001"/>
    <n v="0.33820099999999997"/>
    <s v="7"/>
    <s v="scale_mpi_thin_job_14136.out "/>
    <s v="scale_mpi_thin_thin007_2023-06-26_12-55-09.csv "/>
    <s v="e1 15000 100 100000 1 40"/>
    <e v="#N/A"/>
    <e v="#N/A"/>
    <e v="#N/A"/>
    <e v="#N/A"/>
    <x v="1"/>
  </r>
  <r>
    <x v="0"/>
    <x v="4"/>
    <n v="100"/>
    <x v="0"/>
    <x v="41"/>
    <n v="1"/>
    <n v="30.840029000000001"/>
    <n v="12.234088"/>
    <n v="14.342893999999999"/>
    <n v="0.341497"/>
    <s v="7"/>
    <s v="scale_mpi_thin_job_14136.out "/>
    <s v="scale_mpi_thin_thin007_2023-06-26_12-55-09.csv "/>
    <s v="e1 15000 100 100000 1 43"/>
    <e v="#N/A"/>
    <e v="#N/A"/>
    <e v="#N/A"/>
    <e v="#N/A"/>
    <x v="1"/>
  </r>
  <r>
    <x v="0"/>
    <x v="4"/>
    <n v="100"/>
    <x v="0"/>
    <x v="38"/>
    <n v="1"/>
    <n v="27.678729000000001"/>
    <n v="10.025506999999999"/>
    <n v="30.853521000000001"/>
    <n v="0.68563399999999997"/>
    <s v="7"/>
    <s v="scale_mpi_thin_job_14136.out "/>
    <s v="scale_mpi_thin_thin007_2023-06-26_12-55-09.csv "/>
    <s v="e1 15000 100 100000 1 46"/>
    <e v="#N/A"/>
    <e v="#N/A"/>
    <e v="#N/A"/>
    <e v="#N/A"/>
    <x v="1"/>
  </r>
  <r>
    <x v="0"/>
    <x v="4"/>
    <n v="100"/>
    <x v="0"/>
    <x v="35"/>
    <n v="1"/>
    <n v="26.800626999999999"/>
    <n v="10.085633"/>
    <n v="12.759185"/>
    <n v="0.265816"/>
    <s v="7"/>
    <s v="scale_mpi_thin_job_14136.out "/>
    <s v="scale_mpi_thin_thin007_2023-06-26_12-55-09.csv "/>
    <s v="e1 15000 100 100000 1 49"/>
    <e v="#N/A"/>
    <e v="#N/A"/>
    <e v="#N/A"/>
    <e v="#N/A"/>
    <x v="1"/>
  </r>
  <r>
    <x v="0"/>
    <x v="4"/>
    <n v="100"/>
    <x v="0"/>
    <x v="32"/>
    <n v="1"/>
    <n v="28.863852999999999"/>
    <n v="13.338562"/>
    <n v="19.023133000000001"/>
    <n v="0.37300299999999997"/>
    <s v="7"/>
    <s v="scale_mpi_thin_job_14136.out "/>
    <s v="scale_mpi_thin_thin007_2023-06-26_12-55-09.csv "/>
    <s v="e1 15000 100 100000 1 52"/>
    <e v="#N/A"/>
    <e v="#N/A"/>
    <e v="#N/A"/>
    <e v="#N/A"/>
    <x v="1"/>
  </r>
  <r>
    <x v="0"/>
    <x v="4"/>
    <n v="100"/>
    <x v="0"/>
    <x v="29"/>
    <n v="1"/>
    <n v="36.42342"/>
    <n v="21.554155999999999"/>
    <n v="22.581606000000001"/>
    <n v="0.41817799999999999"/>
    <s v="7"/>
    <s v="scale_mpi_thin_job_14136.out "/>
    <s v="scale_mpi_thin_thin007_2023-06-26_12-55-09.csv "/>
    <s v="e1 15000 100 100000 1 55"/>
    <e v="#N/A"/>
    <e v="#N/A"/>
    <e v="#N/A"/>
    <e v="#N/A"/>
    <x v="1"/>
  </r>
  <r>
    <x v="0"/>
    <x v="4"/>
    <n v="100"/>
    <x v="0"/>
    <x v="26"/>
    <n v="1"/>
    <n v="26.829604"/>
    <n v="12.690569999999999"/>
    <n v="21.593705"/>
    <n v="0.37883699999999998"/>
    <s v="7"/>
    <s v="scale_mpi_thin_job_14136.out "/>
    <s v="scale_mpi_thin_thin007_2023-06-26_12-55-09.csv "/>
    <s v="e1 15000 100 100000 1 58"/>
    <e v="#N/A"/>
    <e v="#N/A"/>
    <e v="#N/A"/>
    <e v="#N/A"/>
    <x v="1"/>
  </r>
  <r>
    <x v="0"/>
    <x v="4"/>
    <n v="100"/>
    <x v="0"/>
    <x v="23"/>
    <n v="1"/>
    <n v="24.772742999999998"/>
    <n v="11.339238"/>
    <n v="8.6325430000000001"/>
    <n v="0.143876"/>
    <s v="7"/>
    <s v="scale_mpi_thin_job_14136.out "/>
    <s v="scale_mpi_thin_thin007_2023-06-26_12-55-09.csv "/>
    <s v="e1 15000 100 100000 1 61"/>
    <e v="#N/A"/>
    <e v="#N/A"/>
    <e v="#N/A"/>
    <e v="#N/A"/>
    <x v="1"/>
  </r>
  <r>
    <x v="0"/>
    <x v="4"/>
    <n v="100"/>
    <x v="0"/>
    <x v="20"/>
    <n v="1"/>
    <n v="26.509568000000002"/>
    <n v="13.652245000000001"/>
    <n v="12.231895"/>
    <n v="0.194157"/>
    <s v="7"/>
    <s v="scale_mpi_thin_job_14136.out "/>
    <s v="scale_mpi_thin_thin007_2023-06-26_12-55-09.csv "/>
    <s v="e1 15000 100 100000 1 64"/>
    <e v="#N/A"/>
    <e v="#N/A"/>
    <e v="#N/A"/>
    <e v="#N/A"/>
    <x v="1"/>
  </r>
  <r>
    <x v="0"/>
    <x v="4"/>
    <n v="100"/>
    <x v="0"/>
    <x v="17"/>
    <n v="1"/>
    <n v="30.881872000000001"/>
    <n v="18.688158999999999"/>
    <n v="11.811040999999999"/>
    <n v="0.178955"/>
    <s v="7"/>
    <s v="scale_mpi_thin_job_14136.out "/>
    <s v="scale_mpi_thin_thin007_2023-06-26_12-55-09.csv "/>
    <s v="e1 15000 100 100000 1 67"/>
    <e v="#N/A"/>
    <e v="#N/A"/>
    <e v="#N/A"/>
    <e v="#N/A"/>
    <x v="1"/>
  </r>
  <r>
    <x v="0"/>
    <x v="4"/>
    <n v="100"/>
    <x v="0"/>
    <x v="14"/>
    <n v="1"/>
    <n v="45.805010000000003"/>
    <n v="33.943606000000003"/>
    <n v="40.76632"/>
    <n v="0.59081600000000001"/>
    <s v="7"/>
    <s v="scale_mpi_thin_job_14136.out "/>
    <s v="scale_mpi_thin_thin007_2023-06-26_12-55-09.csv "/>
    <s v="e1 15000 100 100000 1 70"/>
    <e v="#N/A"/>
    <e v="#N/A"/>
    <e v="#N/A"/>
    <e v="#N/A"/>
    <x v="1"/>
  </r>
  <r>
    <x v="0"/>
    <x v="4"/>
    <n v="100"/>
    <x v="0"/>
    <x v="71"/>
    <n v="1"/>
    <n v="58.740833000000002"/>
    <n v="0.53135200000000005"/>
    <n v="3.151589"/>
    <n v="0.26263199999999998"/>
    <s v="7"/>
    <s v="scale_mpi_thin_job_14136.out "/>
    <s v="scale_mpi_thin_thin007_2023-06-26_12-55-09.csv "/>
    <s v="e1 15000 100 100000 1 13"/>
    <e v="#N/A"/>
    <e v="#N/A"/>
    <e v="#N/A"/>
    <e v="#N/A"/>
    <x v="1"/>
  </r>
  <r>
    <x v="0"/>
    <x v="4"/>
    <n v="100"/>
    <x v="0"/>
    <x v="68"/>
    <n v="1"/>
    <n v="48.048470000000002"/>
    <n v="0.81411699999999998"/>
    <n v="7.2804279999999997"/>
    <n v="0.48536200000000002"/>
    <s v="7"/>
    <s v="scale_mpi_thin_job_14136.out "/>
    <s v="scale_mpi_thin_thin007_2023-06-26_12-55-09.csv "/>
    <s v="e1 15000 100 100000 1 16"/>
    <e v="#N/A"/>
    <e v="#N/A"/>
    <e v="#N/A"/>
    <e v="#N/A"/>
    <x v="1"/>
  </r>
  <r>
    <x v="0"/>
    <x v="4"/>
    <n v="100"/>
    <x v="0"/>
    <x v="65"/>
    <n v="1"/>
    <n v="41.074140999999997"/>
    <n v="0.86611000000000005"/>
    <n v="10.017249"/>
    <n v="0.55651399999999995"/>
    <s v="7"/>
    <s v="scale_mpi_thin_job_14136.out "/>
    <s v="scale_mpi_thin_thin007_2023-06-26_12-55-09.csv "/>
    <s v="e1 15000 100 100000 1 19"/>
    <e v="#N/A"/>
    <e v="#N/A"/>
    <e v="#N/A"/>
    <e v="#N/A"/>
    <x v="1"/>
  </r>
  <r>
    <x v="0"/>
    <x v="4"/>
    <n v="100"/>
    <x v="0"/>
    <x v="62"/>
    <n v="1"/>
    <n v="35.804324999999999"/>
    <n v="0.90223100000000001"/>
    <n v="12.458640000000001"/>
    <n v="0.59326900000000005"/>
    <s v="7"/>
    <s v="scale_mpi_thin_job_14136.out "/>
    <s v="scale_mpi_thin_thin007_2023-06-26_12-55-09.csv "/>
    <s v="e1 15000 100 100000 1 22"/>
    <e v="#N/A"/>
    <e v="#N/A"/>
    <e v="#N/A"/>
    <e v="#N/A"/>
    <x v="1"/>
  </r>
  <r>
    <x v="0"/>
    <x v="4"/>
    <n v="100"/>
    <x v="0"/>
    <x v="59"/>
    <n v="1"/>
    <n v="32.945856999999997"/>
    <n v="1.7229449999999999"/>
    <n v="13.651146000000001"/>
    <n v="0.56879800000000003"/>
    <s v="7"/>
    <s v="scale_mpi_thin_job_14136.out "/>
    <s v="scale_mpi_thin_thin007_2023-06-26_12-55-09.csv "/>
    <s v="e1 15000 100 100000 1 25"/>
    <e v="#N/A"/>
    <e v="#N/A"/>
    <e v="#N/A"/>
    <e v="#N/A"/>
    <x v="1"/>
  </r>
  <r>
    <x v="0"/>
    <x v="4"/>
    <n v="100"/>
    <x v="0"/>
    <x v="56"/>
    <n v="1"/>
    <n v="31.354323999999998"/>
    <n v="3.301755"/>
    <n v="15.910569000000001"/>
    <n v="0.58928000000000003"/>
    <s v="7"/>
    <s v="scale_mpi_thin_job_14136.out "/>
    <s v="scale_mpi_thin_thin007_2023-06-26_12-55-09.csv "/>
    <s v="e1 15000 100 100000 1 28"/>
    <e v="#N/A"/>
    <e v="#N/A"/>
    <e v="#N/A"/>
    <e v="#N/A"/>
    <x v="1"/>
  </r>
  <r>
    <x v="0"/>
    <x v="4"/>
    <n v="100"/>
    <x v="0"/>
    <x v="53"/>
    <n v="1"/>
    <n v="29.936947"/>
    <n v="4.4831099999999999"/>
    <n v="4.8660759999999996"/>
    <n v="0.16220300000000001"/>
    <s v="7"/>
    <s v="scale_mpi_thin_job_14136.out "/>
    <s v="scale_mpi_thin_thin007_2023-06-26_12-55-09.csv "/>
    <s v="e1 15000 100 100000 1 31"/>
    <e v="#N/A"/>
    <e v="#N/A"/>
    <e v="#N/A"/>
    <e v="#N/A"/>
    <x v="1"/>
  </r>
  <r>
    <x v="0"/>
    <x v="4"/>
    <n v="100"/>
    <x v="0"/>
    <x v="50"/>
    <n v="1"/>
    <n v="28.018867"/>
    <n v="4.8885120000000004"/>
    <n v="8.4943139999999993"/>
    <n v="0.25740299999999999"/>
    <s v="7"/>
    <s v="scale_mpi_thin_job_14136.out "/>
    <s v="scale_mpi_thin_thin007_2023-06-26_12-55-09.csv "/>
    <s v="e1 15000 100 100000 1 34"/>
    <e v="#N/A"/>
    <e v="#N/A"/>
    <e v="#N/A"/>
    <e v="#N/A"/>
    <x v="1"/>
  </r>
  <r>
    <x v="0"/>
    <x v="4"/>
    <n v="100"/>
    <x v="0"/>
    <x v="47"/>
    <n v="1"/>
    <n v="31.544872999999999"/>
    <n v="9.9690910000000006"/>
    <n v="8.1919380000000004"/>
    <n v="0.22755400000000001"/>
    <s v="7"/>
    <s v="scale_mpi_thin_job_14136.out "/>
    <s v="scale_mpi_thin_thin007_2023-06-26_12-55-09.csv "/>
    <s v="e1 15000 100 100000 1 37"/>
    <e v="#N/A"/>
    <e v="#N/A"/>
    <e v="#N/A"/>
    <e v="#N/A"/>
    <x v="1"/>
  </r>
  <r>
    <x v="0"/>
    <x v="4"/>
    <n v="100"/>
    <x v="0"/>
    <x v="44"/>
    <n v="1"/>
    <n v="29.680669000000002"/>
    <n v="10.006437"/>
    <n v="10.106351999999999"/>
    <n v="0.25913700000000001"/>
    <s v="7"/>
    <s v="scale_mpi_thin_job_14136.out "/>
    <s v="scale_mpi_thin_thin007_2023-06-26_12-55-09.csv "/>
    <s v="e1 15000 100 100000 1 40"/>
    <e v="#N/A"/>
    <e v="#N/A"/>
    <e v="#N/A"/>
    <e v="#N/A"/>
    <x v="1"/>
  </r>
  <r>
    <x v="0"/>
    <x v="4"/>
    <n v="100"/>
    <x v="0"/>
    <x v="41"/>
    <n v="1"/>
    <n v="37.368259000000002"/>
    <n v="18.746265999999999"/>
    <n v="9.7177980000000002"/>
    <n v="0.231376"/>
    <s v="7"/>
    <s v="scale_mpi_thin_job_14136.out "/>
    <s v="scale_mpi_thin_thin007_2023-06-26_12-55-09.csv "/>
    <s v="e1 15000 100 100000 1 43"/>
    <e v="#N/A"/>
    <e v="#N/A"/>
    <e v="#N/A"/>
    <e v="#N/A"/>
    <x v="1"/>
  </r>
  <r>
    <x v="0"/>
    <x v="4"/>
    <n v="100"/>
    <x v="0"/>
    <x v="38"/>
    <n v="1"/>
    <n v="47.212542999999997"/>
    <n v="29.669160000000002"/>
    <n v="12.104851999999999"/>
    <n v="0.26899699999999999"/>
    <s v="7"/>
    <s v="scale_mpi_thin_job_14136.out "/>
    <s v="scale_mpi_thin_thin007_2023-06-26_12-55-09.csv "/>
    <s v="e1 15000 100 100000 1 46"/>
    <e v="#N/A"/>
    <e v="#N/A"/>
    <e v="#N/A"/>
    <e v="#N/A"/>
    <x v="1"/>
  </r>
  <r>
    <x v="0"/>
    <x v="4"/>
    <n v="100"/>
    <x v="0"/>
    <x v="35"/>
    <n v="1"/>
    <n v="48.408225999999999"/>
    <n v="31.888729999999999"/>
    <n v="28.324017999999999"/>
    <n v="0.59008400000000005"/>
    <s v="7"/>
    <s v="scale_mpi_thin_job_14136.out "/>
    <s v="scale_mpi_thin_thin007_2023-06-26_12-55-09.csv "/>
    <s v="e1 15000 100 100000 1 49"/>
    <e v="#N/A"/>
    <e v="#N/A"/>
    <e v="#N/A"/>
    <e v="#N/A"/>
    <x v="1"/>
  </r>
  <r>
    <x v="0"/>
    <x v="4"/>
    <n v="100"/>
    <x v="0"/>
    <x v="32"/>
    <n v="1"/>
    <n v="47.894756999999998"/>
    <n v="32.229691000000003"/>
    <n v="33.428113000000003"/>
    <n v="0.65545299999999995"/>
    <s v="7"/>
    <s v="scale_mpi_thin_job_14136.out "/>
    <s v="scale_mpi_thin_thin007_2023-06-26_12-55-09.csv "/>
    <s v="e1 15000 100 100000 1 52"/>
    <e v="#N/A"/>
    <e v="#N/A"/>
    <e v="#N/A"/>
    <e v="#N/A"/>
    <x v="1"/>
  </r>
  <r>
    <x v="0"/>
    <x v="4"/>
    <n v="100"/>
    <x v="0"/>
    <x v="29"/>
    <n v="1"/>
    <n v="48.026398999999998"/>
    <n v="33.161529999999999"/>
    <n v="85.531310000000005"/>
    <n v="1.5839129999999999"/>
    <s v="7"/>
    <s v="scale_mpi_thin_job_14136.out "/>
    <s v="scale_mpi_thin_thin007_2023-06-26_12-55-09.csv "/>
    <s v="e1 15000 100 100000 1 55"/>
    <e v="#N/A"/>
    <e v="#N/A"/>
    <e v="#N/A"/>
    <e v="#N/A"/>
    <x v="1"/>
  </r>
  <r>
    <x v="0"/>
    <x v="4"/>
    <n v="100"/>
    <x v="0"/>
    <x v="26"/>
    <n v="1"/>
    <n v="27.563295"/>
    <n v="13.357253"/>
    <n v="22.689406000000002"/>
    <n v="0.39806000000000002"/>
    <s v="7"/>
    <s v="scale_mpi_thin_job_14136.out "/>
    <s v="scale_mpi_thin_thin007_2023-06-26_12-55-09.csv "/>
    <s v="e1 15000 100 100000 1 58"/>
    <e v="#N/A"/>
    <e v="#N/A"/>
    <e v="#N/A"/>
    <e v="#N/A"/>
    <x v="1"/>
  </r>
  <r>
    <x v="0"/>
    <x v="4"/>
    <n v="100"/>
    <x v="0"/>
    <x v="23"/>
    <n v="1"/>
    <n v="33.658008000000002"/>
    <n v="20.402809000000001"/>
    <n v="114.74936700000001"/>
    <n v="1.9124890000000001"/>
    <s v="7"/>
    <s v="scale_mpi_thin_job_14136.out "/>
    <s v="scale_mpi_thin_thin007_2023-06-26_12-55-09.csv "/>
    <s v="e1 15000 100 100000 1 61"/>
    <e v="#N/A"/>
    <e v="#N/A"/>
    <e v="#N/A"/>
    <e v="#N/A"/>
    <x v="1"/>
  </r>
  <r>
    <x v="0"/>
    <x v="4"/>
    <n v="100"/>
    <x v="0"/>
    <x v="20"/>
    <n v="1"/>
    <n v="31.067737999999999"/>
    <n v="18.303225999999999"/>
    <n v="13.408799999999999"/>
    <n v="0.212838"/>
    <s v="7"/>
    <s v="scale_mpi_thin_job_14136.out "/>
    <s v="scale_mpi_thin_thin007_2023-06-26_12-55-09.csv "/>
    <s v="e1 15000 100 100000 1 64"/>
    <e v="#N/A"/>
    <e v="#N/A"/>
    <e v="#N/A"/>
    <e v="#N/A"/>
    <x v="1"/>
  </r>
  <r>
    <x v="0"/>
    <x v="4"/>
    <n v="100"/>
    <x v="0"/>
    <x v="17"/>
    <n v="1"/>
    <n v="51.065308999999999"/>
    <n v="38.826343000000001"/>
    <n v="314.21191299999998"/>
    <n v="4.7607869999999997"/>
    <s v="7"/>
    <s v="scale_mpi_thin_job_14136.out "/>
    <s v="scale_mpi_thin_thin007_2023-06-26_12-55-09.csv "/>
    <s v="e1 15000 100 100000 1 67"/>
    <e v="#N/A"/>
    <e v="#N/A"/>
    <e v="#N/A"/>
    <e v="#N/A"/>
    <x v="1"/>
  </r>
  <r>
    <x v="0"/>
    <x v="4"/>
    <n v="100"/>
    <x v="0"/>
    <x v="14"/>
    <n v="1"/>
    <n v="43.857574"/>
    <n v="32.139769000000001"/>
    <n v="34.21857"/>
    <n v="0.495921"/>
    <s v="7"/>
    <s v="scale_mpi_thin_job_14136.out "/>
    <s v="scale_mpi_thin_thin007_2023-06-26_12-55-09.csv "/>
    <s v="e1 15000 100 100000 1 70"/>
    <e v="#N/A"/>
    <e v="#N/A"/>
    <e v="#N/A"/>
    <e v="#N/A"/>
    <x v="1"/>
  </r>
  <r>
    <x v="0"/>
    <x v="4"/>
    <n v="100"/>
    <x v="0"/>
    <x v="71"/>
    <n v="1"/>
    <n v="58.642753999999996"/>
    <n v="0.43601600000000001"/>
    <n v="1.998753"/>
    <n v="0.16656299999999999"/>
    <s v="7"/>
    <s v="scale_mpi_thin_job_14136.out "/>
    <s v="scale_mpi_thin_thin007_2023-06-26_12-55-09.csv "/>
    <s v="e1 15000 100 100000 1 13"/>
    <e v="#N/A"/>
    <e v="#N/A"/>
    <e v="#N/A"/>
    <e v="#N/A"/>
    <x v="1"/>
  </r>
  <r>
    <x v="0"/>
    <x v="4"/>
    <n v="100"/>
    <x v="0"/>
    <x v="68"/>
    <n v="1"/>
    <n v="48.077913000000002"/>
    <n v="0.78942999999999997"/>
    <n v="7.2135590000000001"/>
    <n v="0.480904"/>
    <s v="7"/>
    <s v="scale_mpi_thin_job_14136.out "/>
    <s v="scale_mpi_thin_thin007_2023-06-26_12-55-09.csv "/>
    <s v="e1 15000 100 100000 1 16"/>
    <e v="#N/A"/>
    <e v="#N/A"/>
    <e v="#N/A"/>
    <e v="#N/A"/>
    <x v="1"/>
  </r>
  <r>
    <x v="0"/>
    <x v="4"/>
    <n v="100"/>
    <x v="0"/>
    <x v="65"/>
    <n v="1"/>
    <n v="40.906557999999997"/>
    <n v="0.755444"/>
    <n v="7.7458470000000004"/>
    <n v="0.43032500000000001"/>
    <s v="7"/>
    <s v="scale_mpi_thin_job_14136.out "/>
    <s v="scale_mpi_thin_thin007_2023-06-26_12-55-09.csv "/>
    <s v="e1 15000 100 100000 1 19"/>
    <e v="#N/A"/>
    <e v="#N/A"/>
    <e v="#N/A"/>
    <e v="#N/A"/>
    <x v="1"/>
  </r>
  <r>
    <x v="0"/>
    <x v="4"/>
    <n v="100"/>
    <x v="0"/>
    <x v="62"/>
    <n v="1"/>
    <n v="40.305858999999998"/>
    <n v="5.4170379999999998"/>
    <n v="107.279488"/>
    <n v="5.1085469999999997"/>
    <s v="7"/>
    <s v="scale_mpi_thin_job_14136.out "/>
    <s v="scale_mpi_thin_thin007_2023-06-26_12-55-09.csv "/>
    <s v="e1 15000 100 100000 1 22"/>
    <e v="#N/A"/>
    <e v="#N/A"/>
    <e v="#N/A"/>
    <e v="#N/A"/>
    <x v="1"/>
  </r>
  <r>
    <x v="0"/>
    <x v="4"/>
    <n v="100"/>
    <x v="0"/>
    <x v="59"/>
    <n v="1"/>
    <n v="33.972692000000002"/>
    <n v="2.56467"/>
    <n v="17.849451999999999"/>
    <n v="0.74372700000000003"/>
    <s v="7"/>
    <s v="scale_mpi_thin_job_14136.out "/>
    <s v="scale_mpi_thin_thin007_2023-06-26_12-55-09.csv "/>
    <s v="e1 15000 100 100000 1 25"/>
    <e v="#N/A"/>
    <e v="#N/A"/>
    <e v="#N/A"/>
    <e v="#N/A"/>
    <x v="1"/>
  </r>
  <r>
    <x v="0"/>
    <x v="4"/>
    <n v="100"/>
    <x v="0"/>
    <x v="56"/>
    <n v="1"/>
    <n v="32.092633999999997"/>
    <n v="3.2295229999999999"/>
    <n v="11.756335999999999"/>
    <n v="0.43541999999999997"/>
    <s v="7"/>
    <s v="scale_mpi_thin_job_14136.out "/>
    <s v="scale_mpi_thin_thin007_2023-06-26_12-55-09.csv "/>
    <s v="e1 15000 100 100000 1 28"/>
    <e v="#N/A"/>
    <e v="#N/A"/>
    <e v="#N/A"/>
    <e v="#N/A"/>
    <x v="1"/>
  </r>
  <r>
    <x v="0"/>
    <x v="4"/>
    <n v="100"/>
    <x v="0"/>
    <x v="53"/>
    <n v="1"/>
    <n v="39.887048"/>
    <n v="6.2234689999999997"/>
    <n v="11.746881999999999"/>
    <n v="0.39156299999999999"/>
    <s v="7"/>
    <s v="scale_mpi_thin_job_14136.out "/>
    <s v="scale_mpi_thin_thin007_2023-06-26_12-55-09.csv "/>
    <s v="e1 15000 100 100000 1 31"/>
    <e v="#N/A"/>
    <e v="#N/A"/>
    <e v="#N/A"/>
    <e v="#N/A"/>
    <x v="1"/>
  </r>
  <r>
    <x v="0"/>
    <x v="4"/>
    <n v="100"/>
    <x v="0"/>
    <x v="50"/>
    <n v="1"/>
    <n v="50.232821000000001"/>
    <n v="25.094947000000001"/>
    <n v="18.828638000000002"/>
    <n v="0.57056499999999999"/>
    <s v="7"/>
    <s v="scale_mpi_thin_job_14136.out "/>
    <s v="scale_mpi_thin_thin007_2023-06-26_12-55-09.csv "/>
    <s v="e1 15000 100 100000 1 34"/>
    <e v="#N/A"/>
    <e v="#N/A"/>
    <e v="#N/A"/>
    <e v="#N/A"/>
    <x v="1"/>
  </r>
  <r>
    <x v="0"/>
    <x v="4"/>
    <n v="100"/>
    <x v="0"/>
    <x v="47"/>
    <n v="1"/>
    <n v="41.690005999999997"/>
    <n v="19.802002000000002"/>
    <n v="12.456110000000001"/>
    <n v="0.346003"/>
    <s v="7"/>
    <s v="scale_mpi_thin_job_14136.out "/>
    <s v="scale_mpi_thin_thin007_2023-06-26_12-55-09.csv "/>
    <s v="e1 15000 100 100000 1 37"/>
    <e v="#N/A"/>
    <e v="#N/A"/>
    <e v="#N/A"/>
    <e v="#N/A"/>
    <x v="1"/>
  </r>
  <r>
    <x v="0"/>
    <x v="4"/>
    <n v="100"/>
    <x v="0"/>
    <x v="44"/>
    <n v="1"/>
    <n v="30.728704"/>
    <n v="8.8437859999999997"/>
    <n v="16.789831"/>
    <n v="0.430508"/>
    <s v="7"/>
    <s v="scale_mpi_thin_job_14136.out "/>
    <s v="scale_mpi_thin_thin007_2023-06-26_12-55-09.csv "/>
    <s v="e1 15000 100 100000 1 40"/>
    <e v="#N/A"/>
    <e v="#N/A"/>
    <e v="#N/A"/>
    <e v="#N/A"/>
    <x v="1"/>
  </r>
  <r>
    <x v="0"/>
    <x v="4"/>
    <n v="100"/>
    <x v="0"/>
    <x v="41"/>
    <n v="1"/>
    <n v="35.433906999999998"/>
    <n v="14.746560000000001"/>
    <n v="17.738102999999999"/>
    <n v="0.42233599999999999"/>
    <s v="7"/>
    <s v="scale_mpi_thin_job_14136.out "/>
    <s v="scale_mpi_thin_thin007_2023-06-26_12-55-09.csv "/>
    <s v="e1 15000 100 100000 1 43"/>
    <e v="#N/A"/>
    <e v="#N/A"/>
    <e v="#N/A"/>
    <e v="#N/A"/>
    <x v="1"/>
  </r>
  <r>
    <x v="0"/>
    <x v="4"/>
    <n v="100"/>
    <x v="0"/>
    <x v="38"/>
    <n v="1"/>
    <n v="39.580843999999999"/>
    <n v="21.842506"/>
    <n v="13.496638000000001"/>
    <n v="0.299925"/>
    <s v="7"/>
    <s v="scale_mpi_thin_job_14136.out "/>
    <s v="scale_mpi_thin_thin007_2023-06-26_12-55-09.csv "/>
    <s v="e1 15000 100 100000 1 46"/>
    <e v="#N/A"/>
    <e v="#N/A"/>
    <e v="#N/A"/>
    <e v="#N/A"/>
    <x v="1"/>
  </r>
  <r>
    <x v="0"/>
    <x v="4"/>
    <n v="100"/>
    <x v="0"/>
    <x v="35"/>
    <n v="1"/>
    <n v="48.170563999999999"/>
    <n v="31.628474000000001"/>
    <n v="13.493143999999999"/>
    <n v="0.281107"/>
    <s v="7"/>
    <s v="scale_mpi_thin_job_14136.out "/>
    <s v="scale_mpi_thin_thin007_2023-06-26_12-55-09.csv "/>
    <s v="e1 15000 100 100000 1 49"/>
    <e v="#N/A"/>
    <e v="#N/A"/>
    <e v="#N/A"/>
    <e v="#N/A"/>
    <x v="1"/>
  </r>
  <r>
    <x v="0"/>
    <x v="4"/>
    <n v="100"/>
    <x v="0"/>
    <x v="32"/>
    <n v="1"/>
    <n v="34.676388000000003"/>
    <n v="18.989712999999998"/>
    <n v="16.742948999999999"/>
    <n v="0.328293"/>
    <s v="7"/>
    <s v="scale_mpi_thin_job_14136.out "/>
    <s v="scale_mpi_thin_thin007_2023-06-26_12-55-09.csv "/>
    <s v="e1 15000 100 100000 1 52"/>
    <e v="#N/A"/>
    <e v="#N/A"/>
    <e v="#N/A"/>
    <e v="#N/A"/>
    <x v="1"/>
  </r>
  <r>
    <x v="0"/>
    <x v="4"/>
    <n v="100"/>
    <x v="0"/>
    <x v="29"/>
    <n v="1"/>
    <n v="27.803035000000001"/>
    <n v="12.926556"/>
    <n v="17.981846000000001"/>
    <n v="0.33299699999999999"/>
    <s v="7"/>
    <s v="scale_mpi_thin_job_14136.out "/>
    <s v="scale_mpi_thin_thin007_2023-06-26_12-55-09.csv "/>
    <s v="e1 15000 100 100000 1 55"/>
    <e v="#N/A"/>
    <e v="#N/A"/>
    <e v="#N/A"/>
    <e v="#N/A"/>
    <x v="1"/>
  </r>
  <r>
    <x v="0"/>
    <x v="4"/>
    <n v="100"/>
    <x v="0"/>
    <x v="26"/>
    <n v="1"/>
    <n v="25.843229999999998"/>
    <n v="11.649478999999999"/>
    <n v="40.283745000000003"/>
    <n v="0.70673200000000003"/>
    <s v="7"/>
    <s v="scale_mpi_thin_job_14136.out "/>
    <s v="scale_mpi_thin_thin007_2023-06-26_12-55-09.csv "/>
    <s v="e1 15000 100 100000 1 58"/>
    <e v="#N/A"/>
    <e v="#N/A"/>
    <e v="#N/A"/>
    <e v="#N/A"/>
    <x v="1"/>
  </r>
  <r>
    <x v="0"/>
    <x v="4"/>
    <n v="100"/>
    <x v="0"/>
    <x v="23"/>
    <n v="1"/>
    <n v="33.613841000000001"/>
    <n v="15.864841"/>
    <n v="15.741586"/>
    <n v="0.26235999999999998"/>
    <s v="7"/>
    <s v="scale_mpi_thin_job_14136.out "/>
    <s v="scale_mpi_thin_thin007_2023-06-26_12-55-09.csv "/>
    <s v="e1 15000 100 100000 1 61"/>
    <e v="#N/A"/>
    <e v="#N/A"/>
    <e v="#N/A"/>
    <e v="#N/A"/>
    <x v="1"/>
  </r>
  <r>
    <x v="0"/>
    <x v="4"/>
    <n v="100"/>
    <x v="0"/>
    <x v="20"/>
    <n v="1"/>
    <n v="33.272970000000001"/>
    <n v="20.397500000000001"/>
    <n v="30.710374999999999"/>
    <n v="0.48746600000000001"/>
    <s v="7"/>
    <s v="scale_mpi_thin_job_14136.out "/>
    <s v="scale_mpi_thin_thin007_2023-06-26_12-55-09.csv "/>
    <s v="e1 15000 100 100000 1 64"/>
    <e v="#N/A"/>
    <e v="#N/A"/>
    <e v="#N/A"/>
    <e v="#N/A"/>
    <x v="1"/>
  </r>
  <r>
    <x v="0"/>
    <x v="4"/>
    <n v="100"/>
    <x v="0"/>
    <x v="17"/>
    <n v="1"/>
    <n v="40.302832000000002"/>
    <n v="27.860104"/>
    <n v="19.952866"/>
    <n v="0.30231599999999997"/>
    <s v="7"/>
    <s v="scale_mpi_thin_job_14136.out "/>
    <s v="scale_mpi_thin_thin007_2023-06-26_12-55-09.csv "/>
    <s v="e1 15000 100 100000 1 67"/>
    <e v="#N/A"/>
    <e v="#N/A"/>
    <e v="#N/A"/>
    <e v="#N/A"/>
    <x v="1"/>
  </r>
  <r>
    <x v="0"/>
    <x v="4"/>
    <n v="100"/>
    <x v="0"/>
    <x v="14"/>
    <n v="1"/>
    <n v="25.456536"/>
    <n v="13.42037"/>
    <n v="31.498835"/>
    <n v="0.45650499999999999"/>
    <s v="7"/>
    <s v="scale_mpi_thin_job_14136.out "/>
    <s v="scale_mpi_thin_thin007_2023-06-26_12-55-09.csv "/>
    <s v="e1 15000 100 100000 1 70"/>
    <e v="#N/A"/>
    <e v="#N/A"/>
    <e v="#N/A"/>
    <e v="#N/A"/>
    <x v="1"/>
  </r>
  <r>
    <x v="0"/>
    <x v="3"/>
    <n v="100"/>
    <x v="0"/>
    <x v="71"/>
    <n v="1"/>
    <n v="103.987148"/>
    <n v="1.246777"/>
    <n v="8.7177830000000007"/>
    <n v="0.72648199999999996"/>
    <s v="7"/>
    <s v="scale_mpi_thin_job_14137.out "/>
    <s v="scale_mpi_thin_thin007_2023-06-26_14-54-42.csv "/>
    <s v="e1 20000 100 100000 1 13"/>
    <e v="#N/A"/>
    <e v="#N/A"/>
    <e v="#N/A"/>
    <e v="#N/A"/>
    <x v="1"/>
  </r>
  <r>
    <x v="0"/>
    <x v="1"/>
    <n v="100"/>
    <x v="0"/>
    <x v="71"/>
    <n v="1"/>
    <n v="232.452651"/>
    <n v="2.7890100000000002"/>
    <n v="20.516766000000001"/>
    <n v="1.7097309999999999"/>
    <s v="7"/>
    <s v="scale_mpi_thin_job_14309.out "/>
    <s v="scale_mpi_thin_thin007_2023-06-26_16-43-13.csv "/>
    <s v="e1 30000 100 100000 1 13"/>
    <e v="#N/A"/>
    <e v="#N/A"/>
    <e v="#N/A"/>
    <e v="#N/A"/>
    <x v="1"/>
  </r>
  <r>
    <x v="0"/>
    <x v="1"/>
    <n v="100"/>
    <x v="0"/>
    <x v="70"/>
    <n v="1"/>
    <n v="216.703506"/>
    <n v="2.5393949999999998"/>
    <n v="18.900321000000002"/>
    <n v="1.4538709999999999"/>
    <s v="7"/>
    <s v="scale_mpi_thin_job_14309.out "/>
    <s v="scale_mpi_thin_thin007_2023-06-26_16-43-13.csv "/>
    <s v="e1 30000 100 100000 1 14"/>
    <e v="#N/A"/>
    <e v="#N/A"/>
    <e v="#N/A"/>
    <e v="#N/A"/>
    <x v="1"/>
  </r>
  <r>
    <x v="0"/>
    <x v="1"/>
    <n v="100"/>
    <x v="0"/>
    <x v="69"/>
    <n v="1"/>
    <n v="202.324365"/>
    <n v="2.457023"/>
    <n v="18.993780999999998"/>
    <n v="1.3566990000000001"/>
    <s v="7"/>
    <s v="scale_mpi_thin_job_14309.out "/>
    <s v="scale_mpi_thin_thin007_2023-06-26_16-43-13.csv "/>
    <s v="e1 30000 100 100000 1 15"/>
    <e v="#N/A"/>
    <e v="#N/A"/>
    <e v="#N/A"/>
    <e v="#N/A"/>
    <x v="1"/>
  </r>
  <r>
    <x v="0"/>
    <x v="1"/>
    <n v="100"/>
    <x v="0"/>
    <x v="68"/>
    <n v="1"/>
    <n v="190.03959599999999"/>
    <n v="2.367651"/>
    <n v="18.710398000000001"/>
    <n v="1.24736"/>
    <s v="7"/>
    <s v="scale_mpi_thin_job_14309.out "/>
    <s v="scale_mpi_thin_thin007_2023-06-26_16-43-13.csv "/>
    <s v="e1 30000 100 100000 1 16"/>
    <e v="#N/A"/>
    <e v="#N/A"/>
    <e v="#N/A"/>
    <e v="#N/A"/>
    <x v="1"/>
  </r>
  <r>
    <x v="0"/>
    <x v="1"/>
    <n v="100"/>
    <x v="0"/>
    <x v="67"/>
    <n v="1"/>
    <n v="178.419105"/>
    <n v="2.3134760000000001"/>
    <n v="19.485593999999999"/>
    <n v="1.2178500000000001"/>
    <s v="7"/>
    <s v="scale_mpi_thin_job_14309.out "/>
    <s v="scale_mpi_thin_thin007_2023-06-26_16-43-13.csv "/>
    <s v="e1 30000 100 100000 1 17"/>
    <e v="#N/A"/>
    <e v="#N/A"/>
    <e v="#N/A"/>
    <e v="#N/A"/>
    <x v="1"/>
  </r>
  <r>
    <x v="0"/>
    <x v="1"/>
    <n v="100"/>
    <x v="0"/>
    <x v="66"/>
    <n v="1"/>
    <n v="169.18840800000001"/>
    <n v="2.330152"/>
    <n v="21.05762"/>
    <n v="1.2386839999999999"/>
    <s v="7"/>
    <s v="scale_mpi_thin_job_14309.out "/>
    <s v="scale_mpi_thin_thin007_2023-06-26_16-43-13.csv "/>
    <s v="e1 30000 100 100000 1 18"/>
    <e v="#N/A"/>
    <e v="#N/A"/>
    <e v="#N/A"/>
    <e v="#N/A"/>
    <x v="1"/>
  </r>
  <r>
    <x v="0"/>
    <x v="1"/>
    <n v="100"/>
    <x v="0"/>
    <x v="65"/>
    <n v="1"/>
    <n v="160.28505799999999"/>
    <n v="2.2982170000000002"/>
    <n v="21.208355999999998"/>
    <n v="1.178242"/>
    <s v="7"/>
    <s v="scale_mpi_thin_job_14309.out "/>
    <s v="scale_mpi_thin_thin007_2023-06-26_16-43-13.csv "/>
    <s v="e1 30000 100 100000 1 19"/>
    <e v="#N/A"/>
    <e v="#N/A"/>
    <e v="#N/A"/>
    <e v="#N/A"/>
    <x v="1"/>
  </r>
  <r>
    <x v="0"/>
    <x v="1"/>
    <n v="100"/>
    <x v="0"/>
    <x v="64"/>
    <n v="1"/>
    <n v="154.02788799999999"/>
    <n v="2.197994"/>
    <n v="20.925539000000001"/>
    <n v="1.1013440000000001"/>
    <s v="7"/>
    <s v="scale_mpi_thin_job_14309.out "/>
    <s v="scale_mpi_thin_thin007_2023-06-26_16-43-13.csv "/>
    <s v="e1 30000 100 100000 1 20"/>
    <e v="#N/A"/>
    <e v="#N/A"/>
    <e v="#N/A"/>
    <e v="#N/A"/>
    <x v="1"/>
  </r>
  <r>
    <x v="0"/>
    <x v="1"/>
    <n v="100"/>
    <x v="0"/>
    <x v="63"/>
    <n v="1"/>
    <n v="154.491061"/>
    <n v="2.480445"/>
    <n v="27.770226000000001"/>
    <n v="1.3885110000000001"/>
    <s v="7"/>
    <s v="scale_mpi_thin_job_14309.out "/>
    <s v="scale_mpi_thin_thin007_2023-06-26_16-43-13.csv "/>
    <s v="e1 30000 100 100000 1 21"/>
    <e v="#N/A"/>
    <e v="#N/A"/>
    <e v="#N/A"/>
    <e v="#N/A"/>
    <x v="1"/>
  </r>
  <r>
    <x v="0"/>
    <x v="1"/>
    <n v="100"/>
    <x v="0"/>
    <x v="62"/>
    <n v="1"/>
    <n v="141.285493"/>
    <n v="2.243274"/>
    <n v="24.307258000000001"/>
    <n v="1.1574880000000001"/>
    <s v="7"/>
    <s v="scale_mpi_thin_job_14309.out "/>
    <s v="scale_mpi_thin_thin007_2023-06-26_16-43-13.csv "/>
    <s v="e1 30000 100 100000 1 22"/>
    <e v="#N/A"/>
    <e v="#N/A"/>
    <e v="#N/A"/>
    <e v="#N/A"/>
    <x v="1"/>
  </r>
  <r>
    <x v="0"/>
    <x v="1"/>
    <n v="100"/>
    <x v="0"/>
    <x v="61"/>
    <n v="1"/>
    <n v="133.57919000000001"/>
    <n v="2.1825239999999999"/>
    <n v="23.876857000000001"/>
    <n v="1.0853120000000001"/>
    <s v="7"/>
    <s v="scale_mpi_thin_job_14309.out "/>
    <s v="scale_mpi_thin_thin007_2023-06-26_16-43-13.csv "/>
    <s v="e1 30000 100 100000 1 23"/>
    <e v="#N/A"/>
    <e v="#N/A"/>
    <e v="#N/A"/>
    <e v="#N/A"/>
    <x v="1"/>
  </r>
  <r>
    <x v="0"/>
    <x v="1"/>
    <n v="100"/>
    <x v="0"/>
    <x v="59"/>
    <n v="1"/>
    <n v="129.122581"/>
    <n v="4.3637389999999998"/>
    <n v="25.862525999999999"/>
    <n v="1.0776049999999999"/>
    <s v="7"/>
    <s v="scale_mpi_thin_job_14309.out "/>
    <s v="scale_mpi_thin_thin007_2023-06-26_16-43-13.csv "/>
    <s v="e1 30000 100 100000 1 25"/>
    <e v="#N/A"/>
    <e v="#N/A"/>
    <e v="#N/A"/>
    <e v="#N/A"/>
    <x v="1"/>
  </r>
  <r>
    <x v="0"/>
    <x v="1"/>
    <n v="100"/>
    <x v="0"/>
    <x v="58"/>
    <n v="1"/>
    <n v="151.260413"/>
    <n v="7.4053509999999996"/>
    <n v="31.569593000000001"/>
    <n v="1.2627839999999999"/>
    <s v="7"/>
    <s v="scale_mpi_thin_job_14309.out "/>
    <s v="scale_mpi_thin_thin007_2023-06-26_16-43-13.csv "/>
    <s v="e1 30000 100 100000 1 26"/>
    <e v="#N/A"/>
    <e v="#N/A"/>
    <e v="#N/A"/>
    <e v="#N/A"/>
    <x v="1"/>
  </r>
  <r>
    <x v="0"/>
    <x v="1"/>
    <n v="100"/>
    <x v="0"/>
    <x v="57"/>
    <n v="1"/>
    <n v="120.754154"/>
    <n v="7.8150659999999998"/>
    <n v="30.127348999999999"/>
    <n v="1.158744"/>
    <s v="7"/>
    <s v="scale_mpi_thin_job_14309.out "/>
    <s v="scale_mpi_thin_thin007_2023-06-26_16-43-13.csv "/>
    <s v="e1 30000 100 100000 1 27"/>
    <e v="#N/A"/>
    <e v="#N/A"/>
    <e v="#N/A"/>
    <e v="#N/A"/>
    <x v="1"/>
  </r>
  <r>
    <x v="0"/>
    <x v="1"/>
    <n v="100"/>
    <x v="0"/>
    <x v="56"/>
    <n v="1"/>
    <n v="120.230311"/>
    <n v="10.769667"/>
    <n v="33.838617999999997"/>
    <n v="1.253282"/>
    <s v="7"/>
    <s v="scale_mpi_thin_job_14309.out "/>
    <s v="scale_mpi_thin_thin007_2023-06-26_16-43-13.csv "/>
    <s v="e1 30000 100 100000 1 28"/>
    <e v="#N/A"/>
    <e v="#N/A"/>
    <e v="#N/A"/>
    <e v="#N/A"/>
    <x v="1"/>
  </r>
  <r>
    <x v="0"/>
    <x v="1"/>
    <n v="100"/>
    <x v="0"/>
    <x v="55"/>
    <n v="1"/>
    <n v="119.125424"/>
    <n v="13.44614"/>
    <n v="26.895327999999999"/>
    <n v="0.96054700000000004"/>
    <s v="7"/>
    <s v="scale_mpi_thin_job_14309.out "/>
    <s v="scale_mpi_thin_thin007_2023-06-26_16-43-13.csv "/>
    <s v="e1 30000 100 100000 1 29"/>
    <e v="#N/A"/>
    <e v="#N/A"/>
    <e v="#N/A"/>
    <e v="#N/A"/>
    <x v="1"/>
  </r>
  <r>
    <x v="0"/>
    <x v="1"/>
    <n v="100"/>
    <x v="0"/>
    <x v="54"/>
    <n v="1"/>
    <n v="111.97271600000001"/>
    <n v="8.0167739999999998"/>
    <n v="31.409700000000001"/>
    <n v="1.0830930000000001"/>
    <s v="7"/>
    <s v="scale_mpi_thin_job_14309.out "/>
    <s v="scale_mpi_thin_thin007_2023-06-26_16-43-13.csv "/>
    <s v="e1 30000 100 100000 1 30"/>
    <e v="#N/A"/>
    <e v="#N/A"/>
    <e v="#N/A"/>
    <e v="#N/A"/>
    <x v="1"/>
  </r>
  <r>
    <x v="0"/>
    <x v="1"/>
    <n v="100"/>
    <x v="0"/>
    <x v="53"/>
    <n v="1"/>
    <n v="121.614384"/>
    <n v="21.766940000000002"/>
    <n v="58.333955000000003"/>
    <n v="1.9444650000000001"/>
    <s v="7"/>
    <s v="scale_mpi_thin_job_14309.out "/>
    <s v="scale_mpi_thin_thin007_2023-06-26_16-43-13.csv "/>
    <s v="e1 30000 100 100000 1 31"/>
    <e v="#N/A"/>
    <e v="#N/A"/>
    <e v="#N/A"/>
    <e v="#N/A"/>
    <x v="1"/>
  </r>
  <r>
    <x v="0"/>
    <x v="1"/>
    <n v="100"/>
    <x v="0"/>
    <x v="52"/>
    <n v="1"/>
    <n v="122.989946"/>
    <n v="24.039372"/>
    <n v="34.120638999999997"/>
    <n v="1.1006659999999999"/>
    <s v="7"/>
    <s v="scale_mpi_thin_job_14309.out "/>
    <s v="scale_mpi_thin_thin007_2023-06-26_16-43-13.csv "/>
    <s v="e1 30000 100 100000 1 32"/>
    <e v="#N/A"/>
    <e v="#N/A"/>
    <e v="#N/A"/>
    <e v="#N/A"/>
    <x v="1"/>
  </r>
  <r>
    <x v="0"/>
    <x v="1"/>
    <n v="100"/>
    <x v="0"/>
    <x v="51"/>
    <n v="1"/>
    <n v="139.82998699999999"/>
    <n v="33.273502999999998"/>
    <n v="36.622903000000001"/>
    <n v="1.144466"/>
    <s v="7"/>
    <s v="scale_mpi_thin_job_14309.out "/>
    <s v="scale_mpi_thin_thin007_2023-06-26_16-43-13.csv "/>
    <s v="e1 30000 100 100000 1 33"/>
    <e v="#N/A"/>
    <e v="#N/A"/>
    <e v="#N/A"/>
    <e v="#N/A"/>
    <x v="1"/>
  </r>
  <r>
    <x v="0"/>
    <x v="1"/>
    <n v="100"/>
    <x v="0"/>
    <x v="50"/>
    <n v="1"/>
    <n v="131.15541999999999"/>
    <n v="34.113464"/>
    <n v="59.799050999999999"/>
    <n v="1.812092"/>
    <s v="7"/>
    <s v="scale_mpi_thin_job_14309.out "/>
    <s v="scale_mpi_thin_thin007_2023-06-26_16-43-13.csv "/>
    <s v="e1 30000 100 100000 1 34"/>
    <e v="#N/A"/>
    <e v="#N/A"/>
    <e v="#N/A"/>
    <e v="#N/A"/>
    <x v="1"/>
  </r>
  <r>
    <x v="0"/>
    <x v="1"/>
    <n v="100"/>
    <x v="0"/>
    <x v="48"/>
    <n v="1"/>
    <n v="124.76270700000001"/>
    <n v="33.799253"/>
    <n v="60.423535999999999"/>
    <n v="1.7263869999999999"/>
    <s v="7"/>
    <s v="scale_mpi_thin_job_14309.out "/>
    <s v="scale_mpi_thin_thin007_2023-06-26_16-43-13.csv "/>
    <s v="e1 30000 100 100000 1 36"/>
    <e v="#N/A"/>
    <e v="#N/A"/>
    <e v="#N/A"/>
    <e v="#N/A"/>
    <x v="1"/>
  </r>
  <r>
    <x v="0"/>
    <x v="1"/>
    <n v="100"/>
    <x v="0"/>
    <x v="47"/>
    <n v="1"/>
    <n v="116.129559"/>
    <n v="33.135354999999997"/>
    <n v="42.842072000000002"/>
    <n v="1.1900580000000001"/>
    <s v="7"/>
    <s v="scale_mpi_thin_job_14309.out "/>
    <s v="scale_mpi_thin_thin007_2023-06-26_16-43-13.csv "/>
    <s v="e1 30000 100 100000 1 37"/>
    <e v="#N/A"/>
    <e v="#N/A"/>
    <e v="#N/A"/>
    <e v="#N/A"/>
    <x v="1"/>
  </r>
  <r>
    <x v="0"/>
    <x v="1"/>
    <n v="100"/>
    <x v="0"/>
    <x v="45"/>
    <n v="1"/>
    <n v="111.09925"/>
    <n v="15.648149999999999"/>
    <n v="40.698793999999999"/>
    <n v="1.071021"/>
    <s v="7"/>
    <s v="scale_mpi_thin_job_14309.out "/>
    <s v="scale_mpi_thin_thin007_2023-06-26_16-43-13.csv "/>
    <s v="e1 30000 100 100000 1 39"/>
    <e v="#N/A"/>
    <e v="#N/A"/>
    <e v="#N/A"/>
    <e v="#N/A"/>
    <x v="1"/>
  </r>
  <r>
    <x v="0"/>
    <x v="1"/>
    <n v="100"/>
    <x v="0"/>
    <x v="44"/>
    <n v="1"/>
    <n v="128.518958"/>
    <n v="34.149420999999997"/>
    <n v="45.294719000000001"/>
    <n v="1.161403"/>
    <s v="7"/>
    <s v="scale_mpi_thin_job_14309.out "/>
    <s v="scale_mpi_thin_thin007_2023-06-26_16-43-13.csv "/>
    <s v="e1 30000 100 100000 1 40"/>
    <e v="#N/A"/>
    <e v="#N/A"/>
    <e v="#N/A"/>
    <e v="#N/A"/>
    <x v="1"/>
  </r>
  <r>
    <x v="0"/>
    <x v="1"/>
    <n v="100"/>
    <x v="0"/>
    <x v="36"/>
    <n v="1"/>
    <n v="105.81111799999999"/>
    <n v="34.780529000000001"/>
    <n v="59.108083000000001"/>
    <n v="1.257619"/>
    <s v="7"/>
    <s v="scale_mpi_thin_job_14309.out "/>
    <s v="scale_mpi_thin_thin007_2023-06-26_16-43-13.csv "/>
    <s v="e1 30000 100 100000 1 48"/>
    <e v="#N/A"/>
    <e v="#N/A"/>
    <e v="#N/A"/>
    <e v="#N/A"/>
    <x v="1"/>
  </r>
  <r>
    <x v="0"/>
    <x v="1"/>
    <n v="100"/>
    <x v="0"/>
    <x v="35"/>
    <n v="1"/>
    <n v="99.8566"/>
    <n v="32.942667"/>
    <n v="65.643972000000005"/>
    <n v="1.367583"/>
    <s v="7"/>
    <s v="scale_mpi_thin_job_14309.out "/>
    <s v="scale_mpi_thin_thin007_2023-06-26_16-43-13.csv "/>
    <s v="e1 30000 100 100000 1 49"/>
    <e v="#N/A"/>
    <e v="#N/A"/>
    <e v="#N/A"/>
    <e v="#N/A"/>
    <x v="1"/>
  </r>
  <r>
    <x v="0"/>
    <x v="1"/>
    <n v="100"/>
    <x v="0"/>
    <x v="34"/>
    <n v="1"/>
    <n v="109.741806"/>
    <n v="34.793447"/>
    <n v="51.480024"/>
    <n v="1.050613"/>
    <s v="7"/>
    <s v="scale_mpi_thin_job_14309.out "/>
    <s v="scale_mpi_thin_thin007_2023-06-26_16-43-13.csv "/>
    <s v="e1 30000 100 100000 1 50"/>
    <e v="#N/A"/>
    <e v="#N/A"/>
    <e v="#N/A"/>
    <e v="#N/A"/>
    <x v="1"/>
  </r>
  <r>
    <x v="0"/>
    <x v="1"/>
    <n v="100"/>
    <x v="0"/>
    <x v="31"/>
    <n v="1"/>
    <n v="98.096908999999997"/>
    <n v="35.865484000000002"/>
    <n v="71.024730000000005"/>
    <n v="1.3658600000000001"/>
    <s v="7"/>
    <s v="scale_mpi_thin_job_14309.out "/>
    <s v="scale_mpi_thin_thin007_2023-06-26_16-43-13.csv "/>
    <s v="e1 30000 100 100000 1 53"/>
    <e v="#N/A"/>
    <e v="#N/A"/>
    <e v="#N/A"/>
    <e v="#N/A"/>
    <x v="1"/>
  </r>
  <r>
    <x v="0"/>
    <x v="1"/>
    <n v="100"/>
    <x v="0"/>
    <x v="30"/>
    <n v="1"/>
    <n v="90.126388000000006"/>
    <n v="33.350785999999999"/>
    <n v="59.538691999999998"/>
    <n v="1.123372"/>
    <s v="7"/>
    <s v="scale_mpi_thin_job_14309.out "/>
    <s v="scale_mpi_thin_thin007_2023-06-26_16-43-13.csv "/>
    <s v="e1 30000 100 100000 1 54"/>
    <e v="#N/A"/>
    <e v="#N/A"/>
    <e v="#N/A"/>
    <e v="#N/A"/>
    <x v="1"/>
  </r>
  <r>
    <x v="0"/>
    <x v="1"/>
    <n v="100"/>
    <x v="0"/>
    <x v="29"/>
    <n v="1"/>
    <n v="91.102258000000006"/>
    <n v="35.179738999999998"/>
    <n v="55.986935000000003"/>
    <n v="1.0367949999999999"/>
    <s v="7"/>
    <s v="scale_mpi_thin_job_14309.out "/>
    <s v="scale_mpi_thin_thin007_2023-06-26_16-43-13.csv "/>
    <s v="e1 30000 100 100000 1 55"/>
    <e v="#N/A"/>
    <e v="#N/A"/>
    <e v="#N/A"/>
    <e v="#N/A"/>
    <x v="1"/>
  </r>
  <r>
    <x v="0"/>
    <x v="1"/>
    <n v="100"/>
    <x v="0"/>
    <x v="28"/>
    <n v="1"/>
    <n v="84.652897999999993"/>
    <n v="29.828875"/>
    <n v="62.710290999999998"/>
    <n v="1.1401870000000001"/>
    <s v="7"/>
    <s v="scale_mpi_thin_job_14309.out "/>
    <s v="scale_mpi_thin_thin007_2023-06-26_16-43-13.csv "/>
    <s v="e1 30000 100 100000 1 56"/>
    <e v="#N/A"/>
    <e v="#N/A"/>
    <e v="#N/A"/>
    <e v="#N/A"/>
    <x v="1"/>
  </r>
  <r>
    <x v="0"/>
    <x v="1"/>
    <n v="100"/>
    <x v="0"/>
    <x v="27"/>
    <n v="1"/>
    <n v="70.015991999999997"/>
    <n v="16.366751000000001"/>
    <n v="64.378428"/>
    <n v="1.1496150000000001"/>
    <s v="7"/>
    <s v="scale_mpi_thin_job_14309.out "/>
    <s v="scale_mpi_thin_thin007_2023-06-26_16-43-13.csv "/>
    <s v="e1 30000 100 100000 1 57"/>
    <e v="#N/A"/>
    <e v="#N/A"/>
    <e v="#N/A"/>
    <e v="#N/A"/>
    <x v="1"/>
  </r>
  <r>
    <x v="0"/>
    <x v="1"/>
    <n v="100"/>
    <x v="0"/>
    <x v="26"/>
    <n v="1"/>
    <n v="68.254386999999994"/>
    <n v="15.427752999999999"/>
    <n v="65.014805999999993"/>
    <n v="1.140611"/>
    <s v="7"/>
    <s v="scale_mpi_thin_job_14309.out "/>
    <s v="scale_mpi_thin_thin007_2023-06-26_16-43-13.csv "/>
    <s v="e1 30000 100 100000 1 58"/>
    <e v="#N/A"/>
    <e v="#N/A"/>
    <e v="#N/A"/>
    <e v="#N/A"/>
    <x v="1"/>
  </r>
  <r>
    <x v="0"/>
    <x v="1"/>
    <n v="100"/>
    <x v="0"/>
    <x v="25"/>
    <n v="1"/>
    <n v="67.816820000000007"/>
    <n v="15.463654"/>
    <n v="65.422627000000006"/>
    <n v="1.1279760000000001"/>
    <s v="7"/>
    <s v="scale_mpi_thin_job_14309.out "/>
    <s v="scale_mpi_thin_thin007_2023-06-26_16-43-13.csv "/>
    <s v="e1 30000 100 100000 1 59"/>
    <e v="#N/A"/>
    <e v="#N/A"/>
    <e v="#N/A"/>
    <e v="#N/A"/>
    <x v="1"/>
  </r>
  <r>
    <x v="0"/>
    <x v="1"/>
    <n v="100"/>
    <x v="0"/>
    <x v="24"/>
    <n v="1"/>
    <n v="69.842849000000001"/>
    <n v="18.929576000000001"/>
    <n v="63.041834999999999"/>
    <n v="1.068506"/>
    <s v="7"/>
    <s v="scale_mpi_thin_job_14309.out "/>
    <s v="scale_mpi_thin_thin007_2023-06-26_16-43-13.csv "/>
    <s v="e1 30000 100 100000 1 60"/>
    <e v="#N/A"/>
    <e v="#N/A"/>
    <e v="#N/A"/>
    <e v="#N/A"/>
    <x v="1"/>
  </r>
  <r>
    <x v="0"/>
    <x v="1"/>
    <n v="100"/>
    <x v="0"/>
    <x v="23"/>
    <n v="1"/>
    <n v="65.382966999999994"/>
    <n v="15.153047000000001"/>
    <n v="68.390251000000006"/>
    <n v="1.1398379999999999"/>
    <s v="7"/>
    <s v="scale_mpi_thin_job_14309.out "/>
    <s v="scale_mpi_thin_thin007_2023-06-26_16-43-13.csv "/>
    <s v="e1 30000 100 100000 1 61"/>
    <e v="#N/A"/>
    <e v="#N/A"/>
    <e v="#N/A"/>
    <e v="#N/A"/>
    <x v="1"/>
  </r>
  <r>
    <x v="0"/>
    <x v="1"/>
    <n v="100"/>
    <x v="0"/>
    <x v="22"/>
    <n v="1"/>
    <n v="66.060738000000001"/>
    <n v="16.784313000000001"/>
    <n v="63.093060999999999"/>
    <n v="1.0343119999999999"/>
    <s v="7"/>
    <s v="scale_mpi_thin_job_14309.out "/>
    <s v="scale_mpi_thin_thin007_2023-06-26_16-43-13.csv "/>
    <s v="e1 30000 100 100000 1 62"/>
    <e v="#N/A"/>
    <e v="#N/A"/>
    <e v="#N/A"/>
    <e v="#N/A"/>
    <x v="1"/>
  </r>
  <r>
    <x v="0"/>
    <x v="1"/>
    <n v="100"/>
    <x v="0"/>
    <x v="21"/>
    <n v="1"/>
    <n v="64.446348"/>
    <n v="15.825913999999999"/>
    <n v="75.800534999999996"/>
    <n v="1.2225889999999999"/>
    <s v="7"/>
    <s v="scale_mpi_thin_job_14309.out "/>
    <s v="scale_mpi_thin_thin007_2023-06-26_16-43-13.csv "/>
    <s v="e1 30000 100 100000 1 63"/>
    <e v="#N/A"/>
    <e v="#N/A"/>
    <e v="#N/A"/>
    <e v="#N/A"/>
    <x v="1"/>
  </r>
  <r>
    <x v="0"/>
    <x v="1"/>
    <n v="100"/>
    <x v="0"/>
    <x v="20"/>
    <n v="1"/>
    <n v="63.941586999999998"/>
    <n v="16.209963999999999"/>
    <n v="86.930627999999999"/>
    <n v="1.3798509999999999"/>
    <s v="7"/>
    <s v="scale_mpi_thin_job_14309.out "/>
    <s v="scale_mpi_thin_thin007_2023-06-26_16-43-13.csv "/>
    <s v="e1 30000 100 100000 1 64"/>
    <e v="#N/A"/>
    <e v="#N/A"/>
    <e v="#N/A"/>
    <e v="#N/A"/>
    <x v="1"/>
  </r>
  <r>
    <x v="0"/>
    <x v="1"/>
    <n v="100"/>
    <x v="0"/>
    <x v="19"/>
    <n v="1"/>
    <n v="62.871529000000002"/>
    <n v="15.940851"/>
    <n v="61.953434000000001"/>
    <n v="0.96802200000000005"/>
    <s v="7"/>
    <s v="scale_mpi_thin_job_14309.out "/>
    <s v="scale_mpi_thin_thin007_2023-06-26_16-43-13.csv "/>
    <s v="e1 30000 100 100000 1 65"/>
    <e v="#N/A"/>
    <e v="#N/A"/>
    <e v="#N/A"/>
    <e v="#N/A"/>
    <x v="1"/>
  </r>
  <r>
    <x v="0"/>
    <x v="1"/>
    <n v="100"/>
    <x v="0"/>
    <x v="18"/>
    <n v="1"/>
    <n v="82.502007000000006"/>
    <n v="36.227984999999997"/>
    <n v="61.360703999999998"/>
    <n v="0.94401100000000004"/>
    <s v="7"/>
    <s v="scale_mpi_thin_job_14309.out "/>
    <s v="scale_mpi_thin_thin007_2023-06-26_16-43-13.csv "/>
    <s v="e1 30000 100 100000 1 66"/>
    <e v="#N/A"/>
    <e v="#N/A"/>
    <e v="#N/A"/>
    <e v="#N/A"/>
    <x v="1"/>
  </r>
  <r>
    <x v="0"/>
    <x v="1"/>
    <n v="100"/>
    <x v="0"/>
    <x v="17"/>
    <n v="1"/>
    <n v="81.474429999999998"/>
    <n v="35.644297000000002"/>
    <n v="66.474140000000006"/>
    <n v="1.0071840000000001"/>
    <s v="7"/>
    <s v="scale_mpi_thin_job_14309.out "/>
    <s v="scale_mpi_thin_thin007_2023-06-26_16-43-13.csv "/>
    <s v="e1 30000 100 100000 1 67"/>
    <e v="#N/A"/>
    <e v="#N/A"/>
    <e v="#N/A"/>
    <e v="#N/A"/>
    <x v="1"/>
  </r>
  <r>
    <x v="0"/>
    <x v="1"/>
    <n v="100"/>
    <x v="0"/>
    <x v="16"/>
    <n v="1"/>
    <n v="81.525108000000003"/>
    <n v="36.275016999999998"/>
    <n v="76.186863000000002"/>
    <n v="1.1371169999999999"/>
    <s v="7"/>
    <s v="scale_mpi_thin_job_14309.out "/>
    <s v="scale_mpi_thin_thin007_2023-06-26_16-43-13.csv "/>
    <s v="e1 30000 100 100000 1 68"/>
    <e v="#N/A"/>
    <e v="#N/A"/>
    <e v="#N/A"/>
    <e v="#N/A"/>
    <x v="1"/>
  </r>
  <r>
    <x v="0"/>
    <x v="1"/>
    <n v="100"/>
    <x v="0"/>
    <x v="15"/>
    <n v="1"/>
    <n v="80.631749999999997"/>
    <n v="36.401072999999997"/>
    <n v="72.874095999999994"/>
    <n v="1.0716779999999999"/>
    <s v="7"/>
    <s v="scale_mpi_thin_job_14309.out "/>
    <s v="scale_mpi_thin_thin007_2023-06-26_16-43-13.csv "/>
    <s v="e1 30000 100 100000 1 69"/>
    <e v="#N/A"/>
    <e v="#N/A"/>
    <e v="#N/A"/>
    <e v="#N/A"/>
    <x v="1"/>
  </r>
  <r>
    <x v="0"/>
    <x v="1"/>
    <n v="100"/>
    <x v="0"/>
    <x v="14"/>
    <n v="1"/>
    <n v="81.849514999999997"/>
    <n v="38.146548000000003"/>
    <n v="80.344142000000005"/>
    <n v="1.1644080000000001"/>
    <s v="7"/>
    <s v="scale_mpi_thin_job_14309.out "/>
    <s v="scale_mpi_thin_thin007_2023-06-26_16-43-13.csv "/>
    <s v="e1 30000 100 100000 1 70"/>
    <e v="#N/A"/>
    <e v="#N/A"/>
    <e v="#N/A"/>
    <e v="#N/A"/>
    <x v="1"/>
  </r>
  <r>
    <x v="0"/>
    <x v="1"/>
    <n v="100"/>
    <x v="0"/>
    <x v="13"/>
    <n v="1"/>
    <n v="77.334641000000005"/>
    <n v="34.426645000000001"/>
    <n v="80.622262000000006"/>
    <n v="1.1517470000000001"/>
    <s v="7"/>
    <s v="scale_mpi_thin_job_14309.out "/>
    <s v="scale_mpi_thin_thin007_2023-06-26_16-43-13.csv "/>
    <s v="e1 30000 100 100000 1 71"/>
    <e v="#N/A"/>
    <e v="#N/A"/>
    <e v="#N/A"/>
    <e v="#N/A"/>
    <x v="1"/>
  </r>
  <r>
    <x v="0"/>
    <x v="1"/>
    <n v="100"/>
    <x v="0"/>
    <x v="12"/>
    <n v="1"/>
    <n v="79.643501999999998"/>
    <n v="37.211236"/>
    <n v="129.468436"/>
    <n v="1.823499"/>
    <s v="7"/>
    <s v="scale_mpi_thin_job_14309.out "/>
    <s v="scale_mpi_thin_thin007_2023-06-26_16-43-13.csv "/>
    <s v="e1 30000 100 100000 1 72"/>
    <e v="#N/A"/>
    <e v="#N/A"/>
    <e v="#N/A"/>
    <e v="#N/A"/>
    <x v="1"/>
  </r>
  <r>
    <x v="0"/>
    <x v="1"/>
    <n v="100"/>
    <x v="0"/>
    <x v="71"/>
    <n v="1"/>
    <n v="231.833969"/>
    <n v="2.1315279999999999"/>
    <n v="12.517450999999999"/>
    <n v="1.043121"/>
    <s v="7"/>
    <s v="scale_mpi_thin_job_14309.out "/>
    <s v="scale_mpi_thin_thin007_2023-06-26_16-43-13.csv "/>
    <s v="e1 30000 100 100000 1 13"/>
    <e v="#N/A"/>
    <e v="#N/A"/>
    <e v="#N/A"/>
    <e v="#N/A"/>
    <x v="1"/>
  </r>
  <r>
    <x v="0"/>
    <x v="2"/>
    <n v="100"/>
    <x v="0"/>
    <x v="71"/>
    <n v="1"/>
    <n v="161.66583199999999"/>
    <n v="1.804322"/>
    <n v="12.189163000000001"/>
    <n v="1.0157639999999999"/>
    <s v="7"/>
    <s v="scale_mpi_thin_job_14310.out "/>
    <s v="scale_mpi_thin_thin007_2023-06-26_18-43-58.csv "/>
    <s v="e1 25000 100 100000 1 13"/>
    <e v="#N/A"/>
    <e v="#N/A"/>
    <e v="#N/A"/>
    <e v="#N/A"/>
    <x v="1"/>
  </r>
  <r>
    <x v="0"/>
    <x v="2"/>
    <n v="100"/>
    <x v="0"/>
    <x v="70"/>
    <n v="1"/>
    <n v="150.65197599999999"/>
    <n v="1.5971979999999999"/>
    <n v="10.736822999999999"/>
    <n v="0.825909"/>
    <s v="7"/>
    <s v="scale_mpi_thin_job_14310.out "/>
    <s v="scale_mpi_thin_thin007_2023-06-26_18-43-58.csv "/>
    <s v="e1 25000 100 100000 1 14"/>
    <e v="#N/A"/>
    <e v="#N/A"/>
    <e v="#N/A"/>
    <e v="#N/A"/>
    <x v="1"/>
  </r>
  <r>
    <x v="0"/>
    <x v="2"/>
    <n v="100"/>
    <x v="0"/>
    <x v="69"/>
    <n v="1"/>
    <n v="140.70479800000001"/>
    <n v="1.621866"/>
    <n v="11.973352999999999"/>
    <n v="0.85523899999999997"/>
    <s v="7"/>
    <s v="scale_mpi_thin_job_14310.out "/>
    <s v="scale_mpi_thin_thin007_2023-06-26_18-43-58.csv "/>
    <s v="e1 25000 100 100000 1 15"/>
    <e v="#N/A"/>
    <e v="#N/A"/>
    <e v="#N/A"/>
    <e v="#N/A"/>
    <x v="1"/>
  </r>
  <r>
    <x v="0"/>
    <x v="2"/>
    <n v="100"/>
    <x v="0"/>
    <x v="68"/>
    <n v="1"/>
    <n v="132.244552"/>
    <n v="1.6267370000000001"/>
    <n v="12.776477999999999"/>
    <n v="0.85176499999999999"/>
    <s v="7"/>
    <s v="scale_mpi_thin_job_14310.out "/>
    <s v="scale_mpi_thin_thin007_2023-06-26_18-43-58.csv "/>
    <s v="e1 25000 100 100000 1 16"/>
    <e v="#N/A"/>
    <e v="#N/A"/>
    <e v="#N/A"/>
    <e v="#N/A"/>
    <x v="1"/>
  </r>
  <r>
    <x v="0"/>
    <x v="2"/>
    <n v="100"/>
    <x v="0"/>
    <x v="67"/>
    <n v="1"/>
    <n v="124.69654"/>
    <n v="1.620546"/>
    <n v="13.675300999999999"/>
    <n v="0.85470599999999997"/>
    <s v="7"/>
    <s v="scale_mpi_thin_job_14310.out "/>
    <s v="scale_mpi_thin_thin007_2023-06-26_18-43-58.csv "/>
    <s v="e1 25000 100 100000 1 17"/>
    <e v="#N/A"/>
    <e v="#N/A"/>
    <e v="#N/A"/>
    <e v="#N/A"/>
    <x v="1"/>
  </r>
  <r>
    <x v="0"/>
    <x v="2"/>
    <n v="100"/>
    <x v="0"/>
    <x v="66"/>
    <n v="1"/>
    <n v="118.081"/>
    <n v="1.741798"/>
    <n v="16.524875999999999"/>
    <n v="0.97205200000000003"/>
    <s v="7"/>
    <s v="scale_mpi_thin_job_14310.out "/>
    <s v="scale_mpi_thin_thin007_2023-06-26_18-43-58.csv "/>
    <s v="e1 25000 100 100000 1 18"/>
    <e v="#N/A"/>
    <e v="#N/A"/>
    <e v="#N/A"/>
    <e v="#N/A"/>
    <x v="1"/>
  </r>
  <r>
    <x v="0"/>
    <x v="2"/>
    <n v="100"/>
    <x v="0"/>
    <x v="65"/>
    <n v="1"/>
    <n v="111.80576499999999"/>
    <n v="1.5736760000000001"/>
    <n v="14.34104"/>
    <n v="0.79672399999999999"/>
    <s v="7"/>
    <s v="scale_mpi_thin_job_14310.out "/>
    <s v="scale_mpi_thin_thin007_2023-06-26_18-43-58.csv "/>
    <s v="e1 25000 100 100000 1 19"/>
    <e v="#N/A"/>
    <e v="#N/A"/>
    <e v="#N/A"/>
    <e v="#N/A"/>
    <x v="1"/>
  </r>
  <r>
    <x v="0"/>
    <x v="2"/>
    <n v="100"/>
    <x v="0"/>
    <x v="64"/>
    <n v="1"/>
    <n v="106.184552"/>
    <n v="1.749979"/>
    <n v="18.705462000000001"/>
    <n v="0.98449799999999998"/>
    <s v="7"/>
    <s v="scale_mpi_thin_job_14310.out "/>
    <s v="scale_mpi_thin_thin007_2023-06-26_18-43-58.csv "/>
    <s v="e1 25000 100 100000 1 20"/>
    <e v="#N/A"/>
    <e v="#N/A"/>
    <e v="#N/A"/>
    <e v="#N/A"/>
    <x v="1"/>
  </r>
  <r>
    <x v="0"/>
    <x v="2"/>
    <n v="100"/>
    <x v="0"/>
    <x v="63"/>
    <n v="1"/>
    <n v="101.623639"/>
    <n v="1.557814"/>
    <n v="15.484095999999999"/>
    <n v="0.77420500000000003"/>
    <s v="7"/>
    <s v="scale_mpi_thin_job_14310.out "/>
    <s v="scale_mpi_thin_thin007_2023-06-26_18-43-58.csv "/>
    <s v="e1 25000 100 100000 1 21"/>
    <e v="#N/A"/>
    <e v="#N/A"/>
    <e v="#N/A"/>
    <e v="#N/A"/>
    <x v="1"/>
  </r>
  <r>
    <x v="0"/>
    <x v="2"/>
    <n v="100"/>
    <x v="0"/>
    <x v="62"/>
    <n v="1"/>
    <n v="96.711894999999998"/>
    <n v="1.5498000000000001"/>
    <n v="16.132529999999999"/>
    <n v="0.76821600000000001"/>
    <s v="7"/>
    <s v="scale_mpi_thin_job_14310.out "/>
    <s v="scale_mpi_thin_thin007_2023-06-26_18-43-58.csv "/>
    <s v="e1 25000 100 100000 1 22"/>
    <e v="#N/A"/>
    <e v="#N/A"/>
    <e v="#N/A"/>
    <e v="#N/A"/>
    <x v="1"/>
  </r>
  <r>
    <x v="0"/>
    <x v="2"/>
    <n v="100"/>
    <x v="0"/>
    <x v="61"/>
    <n v="1"/>
    <n v="93.012889000000001"/>
    <n v="1.5700559999999999"/>
    <n v="17.404132000000001"/>
    <n v="0.79109700000000005"/>
    <s v="7"/>
    <s v="scale_mpi_thin_job_14310.out "/>
    <s v="scale_mpi_thin_thin007_2023-06-26_18-43-58.csv "/>
    <s v="e1 25000 100 100000 1 23"/>
    <e v="#N/A"/>
    <e v="#N/A"/>
    <e v="#N/A"/>
    <e v="#N/A"/>
    <x v="1"/>
  </r>
  <r>
    <x v="0"/>
    <x v="2"/>
    <n v="100"/>
    <x v="0"/>
    <x v="60"/>
    <n v="1"/>
    <n v="89.749517999999995"/>
    <n v="1.6526909999999999"/>
    <n v="19.945997999999999"/>
    <n v="0.86721700000000002"/>
    <s v="7"/>
    <s v="scale_mpi_thin_job_14310.out "/>
    <s v="scale_mpi_thin_thin007_2023-06-26_18-43-58.csv "/>
    <s v="e1 25000 100 100000 1 24"/>
    <e v="#N/A"/>
    <e v="#N/A"/>
    <e v="#N/A"/>
    <e v="#N/A"/>
    <x v="1"/>
  </r>
  <r>
    <x v="0"/>
    <x v="2"/>
    <n v="100"/>
    <x v="0"/>
    <x v="59"/>
    <n v="1"/>
    <n v="88.587190000000007"/>
    <n v="3.0368539999999999"/>
    <n v="21.548200999999999"/>
    <n v="0.89784200000000003"/>
    <s v="7"/>
    <s v="scale_mpi_thin_job_14310.out "/>
    <s v="scale_mpi_thin_thin007_2023-06-26_18-43-58.csv "/>
    <s v="e1 25000 100 100000 1 25"/>
    <e v="#N/A"/>
    <e v="#N/A"/>
    <e v="#N/A"/>
    <e v="#N/A"/>
    <x v="1"/>
  </r>
  <r>
    <x v="0"/>
    <x v="2"/>
    <n v="100"/>
    <x v="0"/>
    <x v="58"/>
    <n v="1"/>
    <n v="86.651245000000003"/>
    <n v="4.4147319999999999"/>
    <n v="23.878404"/>
    <n v="0.95513599999999999"/>
    <s v="7"/>
    <s v="scale_mpi_thin_job_14310.out "/>
    <s v="scale_mpi_thin_thin007_2023-06-26_18-43-58.csv "/>
    <s v="e1 25000 100 100000 1 26"/>
    <e v="#N/A"/>
    <e v="#N/A"/>
    <e v="#N/A"/>
    <e v="#N/A"/>
    <x v="1"/>
  </r>
  <r>
    <x v="0"/>
    <x v="2"/>
    <n v="100"/>
    <x v="0"/>
    <x v="57"/>
    <n v="1"/>
    <n v="83.747641000000002"/>
    <n v="5.3003590000000003"/>
    <n v="25.810746999999999"/>
    <n v="0.99272099999999996"/>
    <s v="7"/>
    <s v="scale_mpi_thin_job_14310.out "/>
    <s v="scale_mpi_thin_thin007_2023-06-26_18-43-58.csv "/>
    <s v="e1 25000 100 100000 1 27"/>
    <e v="#N/A"/>
    <e v="#N/A"/>
    <e v="#N/A"/>
    <e v="#N/A"/>
    <x v="1"/>
  </r>
  <r>
    <x v="0"/>
    <x v="2"/>
    <n v="100"/>
    <x v="0"/>
    <x v="56"/>
    <n v="1"/>
    <n v="83.220509000000007"/>
    <n v="6.5258820000000002"/>
    <n v="22.553381000000002"/>
    <n v="0.83531"/>
    <s v="7"/>
    <s v="scale_mpi_thin_job_14310.out "/>
    <s v="scale_mpi_thin_thin007_2023-06-26_18-43-58.csv "/>
    <s v="e1 25000 100 100000 1 28"/>
    <e v="#N/A"/>
    <e v="#N/A"/>
    <e v="#N/A"/>
    <e v="#N/A"/>
    <x v="1"/>
  </r>
  <r>
    <x v="0"/>
    <x v="2"/>
    <n v="100"/>
    <x v="0"/>
    <x v="55"/>
    <n v="1"/>
    <n v="84.315780000000004"/>
    <n v="10.574652"/>
    <n v="25.823315000000001"/>
    <n v="0.922261"/>
    <s v="7"/>
    <s v="scale_mpi_thin_job_14310.out "/>
    <s v="scale_mpi_thin_thin007_2023-06-26_18-43-58.csv "/>
    <s v="e1 25000 100 100000 1 29"/>
    <e v="#N/A"/>
    <e v="#N/A"/>
    <e v="#N/A"/>
    <e v="#N/A"/>
    <x v="1"/>
  </r>
  <r>
    <x v="0"/>
    <x v="2"/>
    <n v="100"/>
    <x v="0"/>
    <x v="54"/>
    <n v="1"/>
    <n v="83.135807999999997"/>
    <n v="11.786549000000001"/>
    <n v="27.249295"/>
    <n v="0.93963099999999999"/>
    <s v="7"/>
    <s v="scale_mpi_thin_job_14310.out "/>
    <s v="scale_mpi_thin_thin007_2023-06-26_18-43-58.csv "/>
    <s v="e1 25000 100 100000 1 30"/>
    <e v="#N/A"/>
    <e v="#N/A"/>
    <e v="#N/A"/>
    <e v="#N/A"/>
    <x v="1"/>
  </r>
  <r>
    <x v="0"/>
    <x v="2"/>
    <n v="100"/>
    <x v="0"/>
    <x v="53"/>
    <n v="1"/>
    <n v="82.976388999999998"/>
    <n v="13.796511000000001"/>
    <n v="24.235161999999999"/>
    <n v="0.80783899999999997"/>
    <s v="7"/>
    <s v="scale_mpi_thin_job_14310.out "/>
    <s v="scale_mpi_thin_thin007_2023-06-26_18-43-58.csv "/>
    <s v="e1 25000 100 100000 1 31"/>
    <e v="#N/A"/>
    <e v="#N/A"/>
    <e v="#N/A"/>
    <e v="#N/A"/>
    <x v="1"/>
  </r>
  <r>
    <x v="0"/>
    <x v="2"/>
    <n v="100"/>
    <x v="0"/>
    <x v="52"/>
    <n v="1"/>
    <n v="92.936133999999996"/>
    <n v="25.840451999999999"/>
    <n v="27.799741000000001"/>
    <n v="0.89676599999999995"/>
    <s v="7"/>
    <s v="scale_mpi_thin_job_14310.out "/>
    <s v="scale_mpi_thin_thin007_2023-06-26_18-43-58.csv "/>
    <s v="e1 25000 100 100000 1 32"/>
    <e v="#N/A"/>
    <e v="#N/A"/>
    <e v="#N/A"/>
    <e v="#N/A"/>
    <x v="1"/>
  </r>
  <r>
    <x v="0"/>
    <x v="2"/>
    <n v="100"/>
    <x v="0"/>
    <x v="51"/>
    <n v="1"/>
    <n v="95.459926999999993"/>
    <n v="31.245673"/>
    <n v="25.402992999999999"/>
    <n v="0.79384399999999999"/>
    <s v="7"/>
    <s v="scale_mpi_thin_job_14310.out "/>
    <s v="scale_mpi_thin_thin007_2023-06-26_18-43-58.csv "/>
    <s v="e1 25000 100 100000 1 33"/>
    <e v="#N/A"/>
    <e v="#N/A"/>
    <e v="#N/A"/>
    <e v="#N/A"/>
    <x v="1"/>
  </r>
  <r>
    <x v="0"/>
    <x v="2"/>
    <n v="100"/>
    <x v="0"/>
    <x v="50"/>
    <n v="1"/>
    <n v="90.413898000000003"/>
    <n v="27.498694"/>
    <n v="30.134768999999999"/>
    <n v="0.91317499999999996"/>
    <s v="7"/>
    <s v="scale_mpi_thin_job_14310.out "/>
    <s v="scale_mpi_thin_thin007_2023-06-26_18-43-58.csv "/>
    <s v="e1 25000 100 100000 1 34"/>
    <e v="#N/A"/>
    <e v="#N/A"/>
    <e v="#N/A"/>
    <e v="#N/A"/>
    <x v="1"/>
  </r>
  <r>
    <x v="0"/>
    <x v="2"/>
    <n v="100"/>
    <x v="0"/>
    <x v="49"/>
    <n v="1"/>
    <n v="93.005055999999996"/>
    <n v="32.280752"/>
    <n v="29.427309999999999"/>
    <n v="0.86550899999999997"/>
    <s v="7"/>
    <s v="scale_mpi_thin_job_14310.out "/>
    <s v="scale_mpi_thin_thin007_2023-06-26_18-43-58.csv "/>
    <s v="e1 25000 100 100000 1 35"/>
    <e v="#N/A"/>
    <e v="#N/A"/>
    <e v="#N/A"/>
    <e v="#N/A"/>
    <x v="1"/>
  </r>
  <r>
    <x v="0"/>
    <x v="2"/>
    <n v="100"/>
    <x v="0"/>
    <x v="48"/>
    <n v="1"/>
    <n v="90.383055999999996"/>
    <n v="30.904060999999999"/>
    <n v="28.803301000000001"/>
    <n v="0.82295099999999999"/>
    <s v="7"/>
    <s v="scale_mpi_thin_job_14310.out "/>
    <s v="scale_mpi_thin_thin007_2023-06-26_18-43-58.csv "/>
    <s v="e1 25000 100 100000 1 36"/>
    <e v="#N/A"/>
    <e v="#N/A"/>
    <e v="#N/A"/>
    <e v="#N/A"/>
    <x v="1"/>
  </r>
  <r>
    <x v="0"/>
    <x v="2"/>
    <n v="100"/>
    <x v="0"/>
    <x v="47"/>
    <n v="1"/>
    <n v="89.462342000000007"/>
    <n v="32.56964"/>
    <n v="29.628145"/>
    <n v="0.82300399999999996"/>
    <s v="7"/>
    <s v="scale_mpi_thin_job_14310.out "/>
    <s v="scale_mpi_thin_thin007_2023-06-26_18-43-58.csv "/>
    <s v="e1 25000 100 100000 1 37"/>
    <e v="#N/A"/>
    <e v="#N/A"/>
    <e v="#N/A"/>
    <e v="#N/A"/>
    <x v="1"/>
  </r>
  <r>
    <x v="0"/>
    <x v="2"/>
    <n v="100"/>
    <x v="0"/>
    <x v="46"/>
    <n v="1"/>
    <n v="88.257598999999999"/>
    <n v="32.271430000000002"/>
    <n v="30.586818999999998"/>
    <n v="0.82667100000000004"/>
    <s v="7"/>
    <s v="scale_mpi_thin_job_14310.out "/>
    <s v="scale_mpi_thin_thin007_2023-06-26_18-43-58.csv "/>
    <s v="e1 25000 100 100000 1 38"/>
    <e v="#N/A"/>
    <e v="#N/A"/>
    <e v="#N/A"/>
    <e v="#N/A"/>
    <x v="1"/>
  </r>
  <r>
    <x v="0"/>
    <x v="2"/>
    <n v="100"/>
    <x v="0"/>
    <x v="45"/>
    <n v="1"/>
    <n v="74.020439999999994"/>
    <n v="19.458341000000001"/>
    <n v="32.906725999999999"/>
    <n v="0.86596600000000001"/>
    <s v="7"/>
    <s v="scale_mpi_thin_job_14310.out "/>
    <s v="scale_mpi_thin_thin007_2023-06-26_18-43-58.csv "/>
    <s v="e1 25000 100 100000 1 39"/>
    <e v="#N/A"/>
    <e v="#N/A"/>
    <e v="#N/A"/>
    <e v="#N/A"/>
    <x v="1"/>
  </r>
  <r>
    <x v="0"/>
    <x v="2"/>
    <n v="100"/>
    <x v="0"/>
    <x v="44"/>
    <n v="1"/>
    <n v="85.918391"/>
    <n v="32.449634000000003"/>
    <n v="37.654432"/>
    <n v="0.96549799999999997"/>
    <s v="7"/>
    <s v="scale_mpi_thin_job_14310.out "/>
    <s v="scale_mpi_thin_thin007_2023-06-26_18-43-58.csv "/>
    <s v="e1 25000 100 100000 1 40"/>
    <e v="#N/A"/>
    <e v="#N/A"/>
    <e v="#N/A"/>
    <e v="#N/A"/>
    <x v="1"/>
  </r>
  <r>
    <x v="0"/>
    <x v="2"/>
    <n v="100"/>
    <x v="0"/>
    <x v="43"/>
    <n v="1"/>
    <n v="84.804804000000004"/>
    <n v="32.772264999999997"/>
    <n v="34.412354000000001"/>
    <n v="0.86030899999999999"/>
    <s v="7"/>
    <s v="scale_mpi_thin_job_14310.out "/>
    <s v="scale_mpi_thin_thin007_2023-06-26_18-43-58.csv "/>
    <s v="e1 25000 100 100000 1 41"/>
    <e v="#N/A"/>
    <e v="#N/A"/>
    <e v="#N/A"/>
    <e v="#N/A"/>
    <x v="1"/>
  </r>
  <r>
    <x v="0"/>
    <x v="2"/>
    <n v="100"/>
    <x v="0"/>
    <x v="42"/>
    <n v="1"/>
    <n v="83.723125999999993"/>
    <n v="32.946156999999999"/>
    <n v="38.496958999999997"/>
    <n v="0.93894999999999995"/>
    <s v="7"/>
    <s v="scale_mpi_thin_job_14310.out "/>
    <s v="scale_mpi_thin_thin007_2023-06-26_18-43-58.csv "/>
    <s v="e1 25000 100 100000 1 42"/>
    <e v="#N/A"/>
    <e v="#N/A"/>
    <e v="#N/A"/>
    <e v="#N/A"/>
    <x v="1"/>
  </r>
  <r>
    <x v="0"/>
    <x v="2"/>
    <n v="100"/>
    <x v="0"/>
    <x v="41"/>
    <n v="1"/>
    <n v="82.181348"/>
    <n v="32.506261000000002"/>
    <n v="35.514209999999999"/>
    <n v="0.84557599999999999"/>
    <s v="7"/>
    <s v="scale_mpi_thin_job_14310.out "/>
    <s v="scale_mpi_thin_thin007_2023-06-26_18-43-58.csv "/>
    <s v="e1 25000 100 100000 1 43"/>
    <e v="#N/A"/>
    <e v="#N/A"/>
    <e v="#N/A"/>
    <e v="#N/A"/>
    <x v="1"/>
  </r>
  <r>
    <x v="0"/>
    <x v="2"/>
    <n v="100"/>
    <x v="0"/>
    <x v="40"/>
    <n v="1"/>
    <n v="81.522394000000006"/>
    <n v="32.997343000000001"/>
    <n v="35.924886999999998"/>
    <n v="0.83546200000000004"/>
    <s v="7"/>
    <s v="scale_mpi_thin_job_14310.out "/>
    <s v="scale_mpi_thin_thin007_2023-06-26_18-43-58.csv "/>
    <s v="e1 25000 100 100000 1 44"/>
    <e v="#N/A"/>
    <e v="#N/A"/>
    <e v="#N/A"/>
    <e v="#N/A"/>
    <x v="1"/>
  </r>
  <r>
    <x v="0"/>
    <x v="2"/>
    <n v="100"/>
    <x v="0"/>
    <x v="39"/>
    <n v="1"/>
    <n v="80.460291999999995"/>
    <n v="32.997627000000001"/>
    <n v="38.186762999999999"/>
    <n v="0.86788100000000001"/>
    <s v="7"/>
    <s v="scale_mpi_thin_job_14310.out "/>
    <s v="scale_mpi_thin_thin007_2023-06-26_18-43-58.csv "/>
    <s v="e1 25000 100 100000 1 45"/>
    <e v="#N/A"/>
    <e v="#N/A"/>
    <e v="#N/A"/>
    <e v="#N/A"/>
    <x v="1"/>
  </r>
  <r>
    <x v="0"/>
    <x v="2"/>
    <n v="100"/>
    <x v="0"/>
    <x v="38"/>
    <n v="1"/>
    <n v="79.795261999999994"/>
    <n v="33.302183999999997"/>
    <n v="39.252639000000002"/>
    <n v="0.87228099999999997"/>
    <s v="7"/>
    <s v="scale_mpi_thin_job_14310.out "/>
    <s v="scale_mpi_thin_thin007_2023-06-26_18-43-58.csv "/>
    <s v="e1 25000 100 100000 1 46"/>
    <e v="#N/A"/>
    <e v="#N/A"/>
    <e v="#N/A"/>
    <e v="#N/A"/>
    <x v="1"/>
  </r>
  <r>
    <x v="0"/>
    <x v="2"/>
    <n v="100"/>
    <x v="0"/>
    <x v="37"/>
    <n v="1"/>
    <n v="78.894478000000007"/>
    <n v="33.436402999999999"/>
    <n v="42.984661000000003"/>
    <n v="0.93444899999999997"/>
    <s v="7"/>
    <s v="scale_mpi_thin_job_14310.out "/>
    <s v="scale_mpi_thin_thin007_2023-06-26_18-43-58.csv "/>
    <s v="e1 25000 100 100000 1 47"/>
    <e v="#N/A"/>
    <e v="#N/A"/>
    <e v="#N/A"/>
    <e v="#N/A"/>
    <x v="1"/>
  </r>
  <r>
    <x v="0"/>
    <x v="2"/>
    <n v="100"/>
    <x v="0"/>
    <x v="36"/>
    <n v="1"/>
    <n v="77.014725999999996"/>
    <n v="32.834659000000002"/>
    <n v="37.918683999999999"/>
    <n v="0.80678099999999997"/>
    <s v="7"/>
    <s v="scale_mpi_thin_job_14310.out "/>
    <s v="scale_mpi_thin_thin007_2023-06-26_18-43-58.csv "/>
    <s v="e1 25000 100 100000 1 48"/>
    <e v="#N/A"/>
    <e v="#N/A"/>
    <e v="#N/A"/>
    <e v="#N/A"/>
    <x v="1"/>
  </r>
  <r>
    <x v="0"/>
    <x v="2"/>
    <n v="100"/>
    <x v="0"/>
    <x v="35"/>
    <n v="1"/>
    <n v="76.885904999999994"/>
    <n v="33.167816000000002"/>
    <n v="46.821012000000003"/>
    <n v="0.97543800000000003"/>
    <s v="7"/>
    <s v="scale_mpi_thin_job_14310.out "/>
    <s v="scale_mpi_thin_thin007_2023-06-26_18-43-58.csv "/>
    <s v="e1 25000 100 100000 1 49"/>
    <e v="#N/A"/>
    <e v="#N/A"/>
    <e v="#N/A"/>
    <e v="#N/A"/>
    <x v="1"/>
  </r>
  <r>
    <x v="0"/>
    <x v="2"/>
    <n v="100"/>
    <x v="0"/>
    <x v="34"/>
    <n v="1"/>
    <n v="76.184522999999999"/>
    <n v="33.740862"/>
    <n v="46.644362000000001"/>
    <n v="0.95192600000000005"/>
    <s v="7"/>
    <s v="scale_mpi_thin_job_14310.out "/>
    <s v="scale_mpi_thin_thin007_2023-06-26_18-43-58.csv "/>
    <s v="e1 25000 100 100000 1 50"/>
    <e v="#N/A"/>
    <e v="#N/A"/>
    <e v="#N/A"/>
    <e v="#N/A"/>
    <x v="1"/>
  </r>
  <r>
    <x v="0"/>
    <x v="2"/>
    <n v="100"/>
    <x v="0"/>
    <x v="33"/>
    <n v="1"/>
    <n v="75.973676999999995"/>
    <n v="33.902051"/>
    <n v="53.406654000000003"/>
    <n v="1.068133"/>
    <s v="7"/>
    <s v="scale_mpi_thin_job_14310.out "/>
    <s v="scale_mpi_thin_thin007_2023-06-26_18-43-58.csv "/>
    <s v="e1 25000 100 100000 1 51"/>
    <e v="#N/A"/>
    <e v="#N/A"/>
    <e v="#N/A"/>
    <e v="#N/A"/>
    <x v="1"/>
  </r>
  <r>
    <x v="0"/>
    <x v="2"/>
    <n v="100"/>
    <x v="0"/>
    <x v="32"/>
    <n v="1"/>
    <n v="75.404617999999999"/>
    <n v="33.756832000000003"/>
    <n v="47.316144999999999"/>
    <n v="0.92776800000000004"/>
    <s v="7"/>
    <s v="scale_mpi_thin_job_14310.out "/>
    <s v="scale_mpi_thin_thin007_2023-06-26_18-43-58.csv "/>
    <s v="e1 25000 100 100000 1 52"/>
    <e v="#N/A"/>
    <e v="#N/A"/>
    <e v="#N/A"/>
    <e v="#N/A"/>
    <x v="1"/>
  </r>
  <r>
    <x v="0"/>
    <x v="2"/>
    <n v="100"/>
    <x v="0"/>
    <x v="31"/>
    <n v="1"/>
    <n v="75.182485"/>
    <n v="34.726149999999997"/>
    <n v="57.860616999999998"/>
    <n v="1.1127039999999999"/>
    <s v="7"/>
    <s v="scale_mpi_thin_job_14310.out "/>
    <s v="scale_mpi_thin_thin007_2023-06-26_18-43-58.csv "/>
    <s v="e1 25000 100 100000 1 53"/>
    <e v="#N/A"/>
    <e v="#N/A"/>
    <e v="#N/A"/>
    <e v="#N/A"/>
    <x v="1"/>
  </r>
  <r>
    <x v="0"/>
    <x v="2"/>
    <n v="100"/>
    <x v="0"/>
    <x v="30"/>
    <n v="1"/>
    <n v="74.919342"/>
    <n v="35.514412"/>
    <n v="49.788786999999999"/>
    <n v="0.939411"/>
    <s v="7"/>
    <s v="scale_mpi_thin_job_14310.out "/>
    <s v="scale_mpi_thin_thin007_2023-06-26_18-43-58.csv "/>
    <s v="e1 25000 100 100000 1 54"/>
    <e v="#N/A"/>
    <e v="#N/A"/>
    <e v="#N/A"/>
    <e v="#N/A"/>
    <x v="1"/>
  </r>
  <r>
    <x v="0"/>
    <x v="2"/>
    <n v="100"/>
    <x v="0"/>
    <x v="29"/>
    <n v="1"/>
    <n v="72.807073000000003"/>
    <n v="34.004815999999998"/>
    <n v="53.789631999999997"/>
    <n v="0.99610399999999999"/>
    <s v="7"/>
    <s v="scale_mpi_thin_job_14310.out "/>
    <s v="scale_mpi_thin_thin007_2023-06-26_18-43-58.csv "/>
    <s v="e1 25000 100 100000 1 55"/>
    <e v="#N/A"/>
    <e v="#N/A"/>
    <e v="#N/A"/>
    <e v="#N/A"/>
    <x v="1"/>
  </r>
  <r>
    <x v="0"/>
    <x v="2"/>
    <n v="100"/>
    <x v="0"/>
    <x v="28"/>
    <n v="1"/>
    <n v="73.066991000000002"/>
    <n v="34.583437000000004"/>
    <n v="46.969548000000003"/>
    <n v="0.85399199999999997"/>
    <s v="7"/>
    <s v="scale_mpi_thin_job_14310.out "/>
    <s v="scale_mpi_thin_thin007_2023-06-26_18-43-58.csv "/>
    <s v="e1 25000 100 100000 1 56"/>
    <e v="#N/A"/>
    <e v="#N/A"/>
    <e v="#N/A"/>
    <e v="#N/A"/>
    <x v="1"/>
  </r>
  <r>
    <x v="0"/>
    <x v="2"/>
    <n v="100"/>
    <x v="0"/>
    <x v="27"/>
    <n v="1"/>
    <n v="71.710217"/>
    <n v="33.841143000000002"/>
    <n v="48.538595000000001"/>
    <n v="0.866761"/>
    <s v="7"/>
    <s v="scale_mpi_thin_job_14310.out "/>
    <s v="scale_mpi_thin_thin007_2023-06-26_18-43-58.csv "/>
    <s v="e1 25000 100 100000 1 57"/>
    <e v="#N/A"/>
    <e v="#N/A"/>
    <e v="#N/A"/>
    <e v="#N/A"/>
    <x v="1"/>
  </r>
  <r>
    <x v="0"/>
    <x v="2"/>
    <n v="100"/>
    <x v="0"/>
    <x v="26"/>
    <n v="1"/>
    <n v="54.100788999999999"/>
    <n v="16.886178999999998"/>
    <n v="48.647001000000003"/>
    <n v="0.85345599999999999"/>
    <s v="7"/>
    <s v="scale_mpi_thin_job_14310.out "/>
    <s v="scale_mpi_thin_thin007_2023-06-26_18-43-58.csv "/>
    <s v="e1 25000 100 100000 1 58"/>
    <e v="#N/A"/>
    <e v="#N/A"/>
    <e v="#N/A"/>
    <e v="#N/A"/>
    <x v="1"/>
  </r>
  <r>
    <x v="0"/>
    <x v="2"/>
    <n v="100"/>
    <x v="0"/>
    <x v="25"/>
    <n v="1"/>
    <n v="52.886833000000003"/>
    <n v="16.492435"/>
    <n v="52.609457999999997"/>
    <n v="0.90705999999999998"/>
    <s v="7"/>
    <s v="scale_mpi_thin_job_14310.out "/>
    <s v="scale_mpi_thin_thin007_2023-06-26_18-43-58.csv "/>
    <s v="e1 25000 100 100000 1 59"/>
    <e v="#N/A"/>
    <e v="#N/A"/>
    <e v="#N/A"/>
    <e v="#N/A"/>
    <x v="1"/>
  </r>
  <r>
    <x v="0"/>
    <x v="2"/>
    <n v="100"/>
    <x v="0"/>
    <x v="24"/>
    <n v="1"/>
    <n v="69.658372999999997"/>
    <n v="33.926650000000002"/>
    <n v="51.309834000000002"/>
    <n v="0.86965800000000004"/>
    <s v="7"/>
    <s v="scale_mpi_thin_job_14310.out "/>
    <s v="scale_mpi_thin_thin007_2023-06-26_18-43-58.csv "/>
    <s v="e1 25000 100 100000 1 60"/>
    <e v="#N/A"/>
    <e v="#N/A"/>
    <e v="#N/A"/>
    <e v="#N/A"/>
    <x v="1"/>
  </r>
  <r>
    <x v="0"/>
    <x v="2"/>
    <n v="100"/>
    <x v="0"/>
    <x v="23"/>
    <n v="1"/>
    <n v="69.225972999999996"/>
    <n v="34.248891999999998"/>
    <n v="53.000624999999999"/>
    <n v="0.88334400000000002"/>
    <s v="7"/>
    <s v="scale_mpi_thin_job_14310.out "/>
    <s v="scale_mpi_thin_thin007_2023-06-26_18-43-58.csv "/>
    <s v="e1 25000 100 100000 1 61"/>
    <e v="#N/A"/>
    <e v="#N/A"/>
    <e v="#N/A"/>
    <e v="#N/A"/>
    <x v="1"/>
  </r>
  <r>
    <x v="0"/>
    <x v="2"/>
    <n v="100"/>
    <x v="0"/>
    <x v="22"/>
    <n v="1"/>
    <n v="68.638486999999998"/>
    <n v="34.125145000000003"/>
    <n v="51.204442999999998"/>
    <n v="0.83941699999999997"/>
    <s v="7"/>
    <s v="scale_mpi_thin_job_14310.out "/>
    <s v="scale_mpi_thin_thin007_2023-06-26_18-43-58.csv "/>
    <s v="e1 25000 100 100000 1 62"/>
    <e v="#N/A"/>
    <e v="#N/A"/>
    <e v="#N/A"/>
    <e v="#N/A"/>
    <x v="1"/>
  </r>
  <r>
    <x v="0"/>
    <x v="2"/>
    <n v="100"/>
    <x v="0"/>
    <x v="21"/>
    <n v="1"/>
    <n v="68.886291999999997"/>
    <n v="35.014876999999998"/>
    <n v="56.27713"/>
    <n v="0.90769599999999995"/>
    <s v="7"/>
    <s v="scale_mpi_thin_job_14310.out "/>
    <s v="scale_mpi_thin_thin007_2023-06-26_18-43-58.csv "/>
    <s v="e1 25000 100 100000 1 63"/>
    <e v="#N/A"/>
    <e v="#N/A"/>
    <e v="#N/A"/>
    <e v="#N/A"/>
    <x v="1"/>
  </r>
  <r>
    <x v="0"/>
    <x v="2"/>
    <n v="100"/>
    <x v="0"/>
    <x v="20"/>
    <n v="1"/>
    <n v="68.650431999999995"/>
    <n v="35.227684000000004"/>
    <n v="59.634146999999999"/>
    <n v="0.94657400000000003"/>
    <s v="7"/>
    <s v="scale_mpi_thin_job_14310.out "/>
    <s v="scale_mpi_thin_thin007_2023-06-26_18-43-58.csv "/>
    <s v="e1 25000 100 100000 1 64"/>
    <e v="#N/A"/>
    <e v="#N/A"/>
    <e v="#N/A"/>
    <e v="#N/A"/>
    <x v="1"/>
  </r>
  <r>
    <x v="0"/>
    <x v="2"/>
    <n v="100"/>
    <x v="0"/>
    <x v="19"/>
    <n v="1"/>
    <n v="69.172150000000002"/>
    <n v="36.266891999999999"/>
    <n v="74.534206999999995"/>
    <n v="1.1645970000000001"/>
    <s v="7"/>
    <s v="scale_mpi_thin_job_14310.out "/>
    <s v="scale_mpi_thin_thin007_2023-06-26_18-43-58.csv "/>
    <s v="e1 25000 100 100000 1 65"/>
    <e v="#N/A"/>
    <e v="#N/A"/>
    <e v="#N/A"/>
    <e v="#N/A"/>
    <x v="1"/>
  </r>
  <r>
    <x v="0"/>
    <x v="2"/>
    <n v="100"/>
    <x v="0"/>
    <x v="18"/>
    <n v="1"/>
    <n v="68.099447999999995"/>
    <n v="35.654336999999998"/>
    <n v="57.462001999999998"/>
    <n v="0.88403100000000001"/>
    <s v="7"/>
    <s v="scale_mpi_thin_job_14310.out "/>
    <s v="scale_mpi_thin_thin007_2023-06-26_18-43-58.csv "/>
    <s v="e1 25000 100 100000 1 66"/>
    <e v="#N/A"/>
    <e v="#N/A"/>
    <e v="#N/A"/>
    <e v="#N/A"/>
    <x v="1"/>
  </r>
  <r>
    <x v="0"/>
    <x v="2"/>
    <n v="100"/>
    <x v="0"/>
    <x v="17"/>
    <n v="1"/>
    <n v="67.480639999999994"/>
    <n v="35.425815999999998"/>
    <n v="55.612122999999997"/>
    <n v="0.84260800000000002"/>
    <s v="7"/>
    <s v="scale_mpi_thin_job_14310.out "/>
    <s v="scale_mpi_thin_thin007_2023-06-26_18-43-58.csv "/>
    <s v="e1 25000 100 100000 1 67"/>
    <e v="#N/A"/>
    <e v="#N/A"/>
    <e v="#N/A"/>
    <e v="#N/A"/>
    <x v="1"/>
  </r>
  <r>
    <x v="0"/>
    <x v="2"/>
    <n v="100"/>
    <x v="0"/>
    <x v="16"/>
    <n v="1"/>
    <n v="66.307436999999993"/>
    <n v="34.734507000000001"/>
    <n v="61.410524000000002"/>
    <n v="0.91657500000000003"/>
    <s v="7"/>
    <s v="scale_mpi_thin_job_14310.out "/>
    <s v="scale_mpi_thin_thin007_2023-06-26_18-43-58.csv "/>
    <s v="e1 25000 100 100000 1 68"/>
    <e v="#N/A"/>
    <e v="#N/A"/>
    <e v="#N/A"/>
    <e v="#N/A"/>
    <x v="1"/>
  </r>
  <r>
    <x v="0"/>
    <x v="2"/>
    <n v="100"/>
    <x v="0"/>
    <x v="15"/>
    <n v="1"/>
    <n v="70.724637000000001"/>
    <n v="39.784824"/>
    <n v="64.941509999999994"/>
    <n v="0.95502200000000004"/>
    <s v="7"/>
    <s v="scale_mpi_thin_job_14310.out "/>
    <s v="scale_mpi_thin_thin007_2023-06-26_18-43-58.csv "/>
    <s v="e1 25000 100 100000 1 69"/>
    <e v="#N/A"/>
    <e v="#N/A"/>
    <e v="#N/A"/>
    <e v="#N/A"/>
    <x v="1"/>
  </r>
  <r>
    <x v="0"/>
    <x v="2"/>
    <n v="100"/>
    <x v="0"/>
    <x v="14"/>
    <n v="1"/>
    <n v="65.089977000000005"/>
    <n v="34.43497"/>
    <n v="58.224173999999998"/>
    <n v="0.84382900000000005"/>
    <s v="7"/>
    <s v="scale_mpi_thin_job_14310.out "/>
    <s v="scale_mpi_thin_thin007_2023-06-26_18-43-58.csv "/>
    <s v="e1 25000 100 100000 1 70"/>
    <e v="#N/A"/>
    <e v="#N/A"/>
    <e v="#N/A"/>
    <e v="#N/A"/>
    <x v="1"/>
  </r>
  <r>
    <x v="0"/>
    <x v="2"/>
    <n v="100"/>
    <x v="0"/>
    <x v="13"/>
    <n v="1"/>
    <n v="65.654724000000002"/>
    <n v="35.352248000000003"/>
    <n v="61.443001000000002"/>
    <n v="0.87775700000000001"/>
    <s v="7"/>
    <s v="scale_mpi_thin_job_14310.out "/>
    <s v="scale_mpi_thin_thin007_2023-06-26_18-43-58.csv "/>
    <s v="e1 25000 100 100000 1 71"/>
    <e v="#N/A"/>
    <e v="#N/A"/>
    <e v="#N/A"/>
    <e v="#N/A"/>
    <x v="1"/>
  </r>
  <r>
    <x v="0"/>
    <x v="2"/>
    <n v="100"/>
    <x v="0"/>
    <x v="12"/>
    <n v="1"/>
    <n v="65.090611999999993"/>
    <n v="35.361145999999998"/>
    <n v="65.110218000000003"/>
    <n v="0.917045"/>
    <s v="7"/>
    <s v="scale_mpi_thin_job_14310.out "/>
    <s v="scale_mpi_thin_thin007_2023-06-26_18-43-58.csv "/>
    <s v="e1 25000 100 100000 1 72"/>
    <e v="#N/A"/>
    <e v="#N/A"/>
    <e v="#N/A"/>
    <e v="#N/A"/>
    <x v="1"/>
  </r>
  <r>
    <x v="0"/>
    <x v="2"/>
    <n v="100"/>
    <x v="0"/>
    <x v="71"/>
    <n v="1"/>
    <n v="161.296573"/>
    <n v="1.377462"/>
    <n v="7.7991859999999997"/>
    <n v="0.64993199999999995"/>
    <s v="7"/>
    <s v="scale_mpi_thin_job_14310.out "/>
    <s v="scale_mpi_thin_thin007_2023-06-26_18-43-58.csv "/>
    <s v="e1 25000 100 100000 1 13"/>
    <e v="#N/A"/>
    <e v="#N/A"/>
    <e v="#N/A"/>
    <e v="#N/A"/>
    <x v="1"/>
  </r>
  <r>
    <x v="0"/>
    <x v="2"/>
    <n v="100"/>
    <x v="0"/>
    <x v="70"/>
    <n v="1"/>
    <n v="150.575456"/>
    <n v="1.624315"/>
    <n v="11.142041000000001"/>
    <n v="0.85707999999999995"/>
    <s v="7"/>
    <s v="scale_mpi_thin_job_14310.out "/>
    <s v="scale_mpi_thin_thin007_2023-06-26_18-43-58.csv "/>
    <s v="e1 25000 100 100000 1 14"/>
    <e v="#N/A"/>
    <e v="#N/A"/>
    <e v="#N/A"/>
    <e v="#N/A"/>
    <x v="1"/>
  </r>
  <r>
    <x v="0"/>
    <x v="2"/>
    <n v="100"/>
    <x v="0"/>
    <x v="69"/>
    <n v="1"/>
    <n v="140.56541300000001"/>
    <n v="1.542475"/>
    <n v="10.878322000000001"/>
    <n v="0.77702300000000002"/>
    <s v="7"/>
    <s v="scale_mpi_thin_job_14310.out "/>
    <s v="scale_mpi_thin_thin007_2023-06-26_18-43-58.csv "/>
    <s v="e1 25000 100 100000 1 15"/>
    <e v="#N/A"/>
    <e v="#N/A"/>
    <e v="#N/A"/>
    <e v="#N/A"/>
    <x v="1"/>
  </r>
  <r>
    <x v="0"/>
    <x v="2"/>
    <n v="100"/>
    <x v="0"/>
    <x v="68"/>
    <n v="1"/>
    <n v="132.297673"/>
    <n v="1.6200190000000001"/>
    <n v="12.794703999999999"/>
    <n v="0.85297999999999996"/>
    <s v="7"/>
    <s v="scale_mpi_thin_job_14310.out "/>
    <s v="scale_mpi_thin_thin007_2023-06-26_18-43-58.csv "/>
    <s v="e1 25000 100 100000 1 16"/>
    <e v="#N/A"/>
    <e v="#N/A"/>
    <e v="#N/A"/>
    <e v="#N/A"/>
    <x v="1"/>
  </r>
  <r>
    <x v="0"/>
    <x v="2"/>
    <n v="100"/>
    <x v="0"/>
    <x v="67"/>
    <n v="1"/>
    <n v="124.483053"/>
    <n v="1.629068"/>
    <n v="13.715325"/>
    <n v="0.85720799999999997"/>
    <s v="7"/>
    <s v="scale_mpi_thin_job_14310.out "/>
    <s v="scale_mpi_thin_thin007_2023-06-26_18-43-58.csv "/>
    <s v="e1 25000 100 100000 1 17"/>
    <e v="#N/A"/>
    <e v="#N/A"/>
    <e v="#N/A"/>
    <e v="#N/A"/>
    <x v="1"/>
  </r>
  <r>
    <x v="0"/>
    <x v="2"/>
    <n v="100"/>
    <x v="0"/>
    <x v="66"/>
    <n v="1"/>
    <n v="117.895595"/>
    <n v="1.637572"/>
    <n v="14.719431999999999"/>
    <n v="0.86584899999999998"/>
    <s v="7"/>
    <s v="scale_mpi_thin_job_14310.out "/>
    <s v="scale_mpi_thin_thin007_2023-06-26_18-43-58.csv "/>
    <s v="e1 25000 100 100000 1 18"/>
    <e v="#N/A"/>
    <e v="#N/A"/>
    <e v="#N/A"/>
    <e v="#N/A"/>
    <x v="1"/>
  </r>
  <r>
    <x v="0"/>
    <x v="2"/>
    <n v="100"/>
    <x v="0"/>
    <x v="65"/>
    <n v="1"/>
    <n v="111.791864"/>
    <n v="1.632466"/>
    <n v="15.605999000000001"/>
    <n v="0.86699999999999999"/>
    <s v="7"/>
    <s v="scale_mpi_thin_job_14310.out "/>
    <s v="scale_mpi_thin_thin007_2023-06-26_18-43-58.csv "/>
    <s v="e1 25000 100 100000 1 19"/>
    <e v="#N/A"/>
    <e v="#N/A"/>
    <e v="#N/A"/>
    <e v="#N/A"/>
    <x v="1"/>
  </r>
  <r>
    <x v="0"/>
    <x v="2"/>
    <n v="100"/>
    <x v="0"/>
    <x v="64"/>
    <n v="1"/>
    <n v="106.326564"/>
    <n v="1.5878319999999999"/>
    <n v="15.438815999999999"/>
    <n v="0.81256899999999999"/>
    <s v="7"/>
    <s v="scale_mpi_thin_job_14310.out "/>
    <s v="scale_mpi_thin_thin007_2023-06-26_18-43-58.csv "/>
    <s v="e1 25000 100 100000 1 20"/>
    <e v="#N/A"/>
    <e v="#N/A"/>
    <e v="#N/A"/>
    <e v="#N/A"/>
    <x v="1"/>
  </r>
  <r>
    <x v="0"/>
    <x v="2"/>
    <n v="100"/>
    <x v="0"/>
    <x v="63"/>
    <n v="1"/>
    <n v="101.54396"/>
    <n v="1.543326"/>
    <n v="15.472723999999999"/>
    <n v="0.77363599999999999"/>
    <s v="7"/>
    <s v="scale_mpi_thin_job_14310.out "/>
    <s v="scale_mpi_thin_thin007_2023-06-26_18-43-58.csv "/>
    <s v="e1 25000 100 100000 1 21"/>
    <e v="#N/A"/>
    <e v="#N/A"/>
    <e v="#N/A"/>
    <e v="#N/A"/>
    <x v="1"/>
  </r>
  <r>
    <x v="0"/>
    <x v="2"/>
    <n v="100"/>
    <x v="0"/>
    <x v="62"/>
    <n v="1"/>
    <n v="97.144998999999999"/>
    <n v="1.724002"/>
    <n v="17.734480999999999"/>
    <n v="0.844499"/>
    <s v="7"/>
    <s v="scale_mpi_thin_job_14310.out "/>
    <s v="scale_mpi_thin_thin007_2023-06-26_18-43-58.csv "/>
    <s v="e1 25000 100 100000 1 22"/>
    <e v="#N/A"/>
    <e v="#N/A"/>
    <e v="#N/A"/>
    <e v="#N/A"/>
    <x v="1"/>
  </r>
  <r>
    <x v="0"/>
    <x v="2"/>
    <n v="100"/>
    <x v="0"/>
    <x v="61"/>
    <n v="1"/>
    <n v="92.632185000000007"/>
    <n v="1.5664709999999999"/>
    <n v="17.155830000000002"/>
    <n v="0.77981"/>
    <s v="7"/>
    <s v="scale_mpi_thin_job_14310.out "/>
    <s v="scale_mpi_thin_thin007_2023-06-26_18-43-58.csv "/>
    <s v="e1 25000 100 100000 1 23"/>
    <e v="#N/A"/>
    <e v="#N/A"/>
    <e v="#N/A"/>
    <e v="#N/A"/>
    <x v="1"/>
  </r>
  <r>
    <x v="0"/>
    <x v="2"/>
    <n v="100"/>
    <x v="0"/>
    <x v="60"/>
    <n v="1"/>
    <n v="89.536930999999996"/>
    <n v="1.645362"/>
    <n v="19.939242"/>
    <n v="0.86692400000000003"/>
    <s v="7"/>
    <s v="scale_mpi_thin_job_14310.out "/>
    <s v="scale_mpi_thin_thin007_2023-06-26_18-43-58.csv "/>
    <s v="e1 25000 100 100000 1 24"/>
    <e v="#N/A"/>
    <e v="#N/A"/>
    <e v="#N/A"/>
    <e v="#N/A"/>
    <x v="1"/>
  </r>
  <r>
    <x v="0"/>
    <x v="2"/>
    <n v="100"/>
    <x v="0"/>
    <x v="59"/>
    <n v="1"/>
    <n v="89.456152000000003"/>
    <n v="3.9794960000000001"/>
    <n v="27.060209"/>
    <n v="1.1275090000000001"/>
    <s v="7"/>
    <s v="scale_mpi_thin_job_14310.out "/>
    <s v="scale_mpi_thin_thin007_2023-06-26_18-43-58.csv "/>
    <s v="e1 25000 100 100000 1 25"/>
    <e v="#N/A"/>
    <e v="#N/A"/>
    <e v="#N/A"/>
    <e v="#N/A"/>
    <x v="1"/>
  </r>
  <r>
    <x v="0"/>
    <x v="2"/>
    <n v="100"/>
    <x v="0"/>
    <x v="58"/>
    <n v="1"/>
    <n v="86.506568999999999"/>
    <n v="4.3116709999999996"/>
    <n v="23.325818000000002"/>
    <n v="0.933033"/>
    <s v="7"/>
    <s v="scale_mpi_thin_job_14310.out "/>
    <s v="scale_mpi_thin_thin007_2023-06-26_18-43-58.csv "/>
    <s v="e1 25000 100 100000 1 26"/>
    <e v="#N/A"/>
    <e v="#N/A"/>
    <e v="#N/A"/>
    <e v="#N/A"/>
    <x v="1"/>
  </r>
  <r>
    <x v="0"/>
    <x v="2"/>
    <n v="100"/>
    <x v="0"/>
    <x v="57"/>
    <n v="1"/>
    <n v="84.126853999999994"/>
    <n v="5.6565430000000001"/>
    <n v="20.884347999999999"/>
    <n v="0.80324399999999996"/>
    <s v="7"/>
    <s v="scale_mpi_thin_job_14310.out "/>
    <s v="scale_mpi_thin_thin007_2023-06-26_18-43-58.csv "/>
    <s v="e1 25000 100 100000 1 27"/>
    <e v="#N/A"/>
    <e v="#N/A"/>
    <e v="#N/A"/>
    <e v="#N/A"/>
    <x v="1"/>
  </r>
  <r>
    <x v="0"/>
    <x v="2"/>
    <n v="100"/>
    <x v="0"/>
    <x v="56"/>
    <n v="1"/>
    <n v="83.110392000000004"/>
    <n v="6.6733760000000002"/>
    <n v="24.939301"/>
    <n v="0.923678"/>
    <s v="7"/>
    <s v="scale_mpi_thin_job_14310.out "/>
    <s v="scale_mpi_thin_thin007_2023-06-26_18-43-58.csv "/>
    <s v="e1 25000 100 100000 1 28"/>
    <e v="#N/A"/>
    <e v="#N/A"/>
    <e v="#N/A"/>
    <e v="#N/A"/>
    <x v="1"/>
  </r>
  <r>
    <x v="0"/>
    <x v="2"/>
    <n v="100"/>
    <x v="0"/>
    <x v="55"/>
    <n v="1"/>
    <n v="80.870040000000003"/>
    <n v="6.9828859999999997"/>
    <n v="27.765816000000001"/>
    <n v="0.99163599999999996"/>
    <s v="7"/>
    <s v="scale_mpi_thin_job_14310.out "/>
    <s v="scale_mpi_thin_thin007_2023-06-26_18-43-58.csv "/>
    <s v="e1 25000 100 100000 1 29"/>
    <e v="#N/A"/>
    <e v="#N/A"/>
    <e v="#N/A"/>
    <e v="#N/A"/>
    <x v="1"/>
  </r>
  <r>
    <x v="0"/>
    <x v="2"/>
    <n v="100"/>
    <x v="0"/>
    <x v="54"/>
    <n v="1"/>
    <n v="78.059849"/>
    <n v="7.2489749999999997"/>
    <n v="24.534651"/>
    <n v="0.84602200000000005"/>
    <s v="7"/>
    <s v="scale_mpi_thin_job_14310.out "/>
    <s v="scale_mpi_thin_thin007_2023-06-26_18-43-58.csv "/>
    <s v="e1 25000 100 100000 1 30"/>
    <e v="#N/A"/>
    <e v="#N/A"/>
    <e v="#N/A"/>
    <e v="#N/A"/>
    <x v="1"/>
  </r>
  <r>
    <x v="0"/>
    <x v="3"/>
    <n v="100"/>
    <x v="0"/>
    <x v="71"/>
    <n v="1"/>
    <n v="103.810202"/>
    <n v="1.027749"/>
    <n v="5.9054989999999998"/>
    <n v="0.49212499999999998"/>
    <s v="7"/>
    <s v="scale_mpi_thin_job_14311.out "/>
    <s v="scale_mpi_thin_thin007_2023-06-26_20-44-06.csv "/>
    <s v="e1 20000 100 100000 1 13"/>
    <e v="#N/A"/>
    <e v="#N/A"/>
    <e v="#N/A"/>
    <e v="#N/A"/>
    <x v="1"/>
  </r>
  <r>
    <x v="0"/>
    <x v="3"/>
    <n v="100"/>
    <x v="0"/>
    <x v="70"/>
    <n v="1"/>
    <n v="96.722184999999996"/>
    <n v="1.0628740000000001"/>
    <n v="7.0702660000000002"/>
    <n v="0.54386699999999999"/>
    <s v="7"/>
    <s v="scale_mpi_thin_job_14311.out "/>
    <s v="scale_mpi_thin_thin007_2023-06-26_20-44-06.csv "/>
    <s v="e1 20000 100 100000 1 14"/>
    <e v="#N/A"/>
    <e v="#N/A"/>
    <e v="#N/A"/>
    <e v="#N/A"/>
    <x v="1"/>
  </r>
  <r>
    <x v="0"/>
    <x v="3"/>
    <n v="100"/>
    <x v="0"/>
    <x v="69"/>
    <n v="1"/>
    <n v="90.353543999999999"/>
    <n v="0.97837700000000005"/>
    <n v="6.4717589999999996"/>
    <n v="0.46226899999999999"/>
    <s v="7"/>
    <s v="scale_mpi_thin_job_14311.out "/>
    <s v="scale_mpi_thin_thin007_2023-06-26_20-44-06.csv "/>
    <s v="e1 20000 100 100000 1 15"/>
    <e v="#N/A"/>
    <e v="#N/A"/>
    <e v="#N/A"/>
    <e v="#N/A"/>
    <x v="1"/>
  </r>
  <r>
    <x v="0"/>
    <x v="3"/>
    <n v="100"/>
    <x v="0"/>
    <x v="68"/>
    <n v="1"/>
    <n v="84.848026000000004"/>
    <n v="1.0163409999999999"/>
    <n v="7.5012650000000001"/>
    <n v="0.50008399999999997"/>
    <s v="7"/>
    <s v="scale_mpi_thin_job_14311.out "/>
    <s v="scale_mpi_thin_thin007_2023-06-26_20-44-06.csv "/>
    <s v="e1 20000 100 100000 1 16"/>
    <e v="#N/A"/>
    <e v="#N/A"/>
    <e v="#N/A"/>
    <e v="#N/A"/>
    <x v="1"/>
  </r>
  <r>
    <x v="0"/>
    <x v="3"/>
    <n v="100"/>
    <x v="0"/>
    <x v="67"/>
    <n v="1"/>
    <n v="80.087609999999998"/>
    <n v="1.026742"/>
    <n v="8.0706659999999992"/>
    <n v="0.504417"/>
    <s v="7"/>
    <s v="scale_mpi_thin_job_14311.out "/>
    <s v="scale_mpi_thin_thin007_2023-06-26_20-44-06.csv "/>
    <s v="e1 20000 100 100000 1 17"/>
    <e v="#N/A"/>
    <e v="#N/A"/>
    <e v="#N/A"/>
    <e v="#N/A"/>
    <x v="1"/>
  </r>
  <r>
    <x v="0"/>
    <x v="3"/>
    <n v="100"/>
    <x v="0"/>
    <x v="66"/>
    <n v="1"/>
    <n v="75.884799999999998"/>
    <n v="1.0972010000000001"/>
    <n v="9.8043870000000002"/>
    <n v="0.57672900000000005"/>
    <s v="7"/>
    <s v="scale_mpi_thin_job_14311.out "/>
    <s v="scale_mpi_thin_thin007_2023-06-26_20-44-06.csv "/>
    <s v="e1 20000 100 100000 1 18"/>
    <e v="#N/A"/>
    <e v="#N/A"/>
    <e v="#N/A"/>
    <e v="#N/A"/>
    <x v="1"/>
  </r>
  <r>
    <x v="0"/>
    <x v="3"/>
    <n v="100"/>
    <x v="0"/>
    <x v="65"/>
    <n v="1"/>
    <n v="71.950699999999998"/>
    <n v="1.0313509999999999"/>
    <n v="9.1318479999999997"/>
    <n v="0.50732500000000003"/>
    <s v="7"/>
    <s v="scale_mpi_thin_job_14311.out "/>
    <s v="scale_mpi_thin_thin007_2023-06-26_20-44-06.csv "/>
    <s v="e1 20000 100 100000 1 19"/>
    <e v="#N/A"/>
    <e v="#N/A"/>
    <e v="#N/A"/>
    <e v="#N/A"/>
    <x v="1"/>
  </r>
  <r>
    <x v="0"/>
    <x v="3"/>
    <n v="100"/>
    <x v="0"/>
    <x v="64"/>
    <n v="1"/>
    <n v="68.333952999999994"/>
    <n v="0.98358900000000005"/>
    <n v="8.6422089999999994"/>
    <n v="0.45485300000000001"/>
    <s v="7"/>
    <s v="scale_mpi_thin_job_14311.out "/>
    <s v="scale_mpi_thin_thin007_2023-06-26_20-44-06.csv "/>
    <s v="e1 20000 100 100000 1 20"/>
    <e v="#N/A"/>
    <e v="#N/A"/>
    <e v="#N/A"/>
    <e v="#N/A"/>
    <x v="1"/>
  </r>
  <r>
    <x v="0"/>
    <x v="3"/>
    <n v="100"/>
    <x v="0"/>
    <x v="63"/>
    <n v="1"/>
    <n v="65.364369999999994"/>
    <n v="1.0714319999999999"/>
    <n v="11.131715"/>
    <n v="0.55658600000000003"/>
    <s v="7"/>
    <s v="scale_mpi_thin_job_14311.out "/>
    <s v="scale_mpi_thin_thin007_2023-06-26_20-44-06.csv "/>
    <s v="e1 20000 100 100000 1 21"/>
    <e v="#N/A"/>
    <e v="#N/A"/>
    <e v="#N/A"/>
    <e v="#N/A"/>
    <x v="1"/>
  </r>
  <r>
    <x v="0"/>
    <x v="3"/>
    <n v="100"/>
    <x v="0"/>
    <x v="62"/>
    <n v="1"/>
    <n v="62.397886"/>
    <n v="0.98901600000000001"/>
    <n v="9.7877989999999997"/>
    <n v="0.466086"/>
    <s v="7"/>
    <s v="scale_mpi_thin_job_14311.out "/>
    <s v="scale_mpi_thin_thin007_2023-06-26_20-44-06.csv "/>
    <s v="e1 20000 100 100000 1 22"/>
    <e v="#N/A"/>
    <e v="#N/A"/>
    <e v="#N/A"/>
    <e v="#N/A"/>
    <x v="1"/>
  </r>
  <r>
    <x v="0"/>
    <x v="3"/>
    <n v="100"/>
    <x v="0"/>
    <x v="61"/>
    <n v="1"/>
    <n v="59.966979000000002"/>
    <n v="0.99605999999999995"/>
    <n v="10.523717"/>
    <n v="0.47835100000000003"/>
    <s v="7"/>
    <s v="scale_mpi_thin_job_14311.out "/>
    <s v="scale_mpi_thin_thin007_2023-06-26_20-44-06.csv "/>
    <s v="e1 20000 100 100000 1 23"/>
    <e v="#N/A"/>
    <e v="#N/A"/>
    <e v="#N/A"/>
    <e v="#N/A"/>
    <x v="1"/>
  </r>
  <r>
    <x v="0"/>
    <x v="3"/>
    <n v="100"/>
    <x v="0"/>
    <x v="60"/>
    <n v="1"/>
    <n v="57.352870000000003"/>
    <n v="1.0775570000000001"/>
    <n v="12.676073000000001"/>
    <n v="0.55113400000000001"/>
    <s v="7"/>
    <s v="scale_mpi_thin_job_14311.out "/>
    <s v="scale_mpi_thin_thin007_2023-06-26_20-44-06.csv "/>
    <s v="e1 20000 100 100000 1 24"/>
    <e v="#N/A"/>
    <e v="#N/A"/>
    <e v="#N/A"/>
    <e v="#N/A"/>
    <x v="1"/>
  </r>
  <r>
    <x v="0"/>
    <x v="3"/>
    <n v="100"/>
    <x v="0"/>
    <x v="59"/>
    <n v="1"/>
    <n v="57.596156999999998"/>
    <n v="2.8143889999999998"/>
    <n v="14.922833000000001"/>
    <n v="0.62178500000000003"/>
    <s v="7"/>
    <s v="scale_mpi_thin_job_14311.out "/>
    <s v="scale_mpi_thin_thin007_2023-06-26_20-44-06.csv "/>
    <s v="e1 20000 100 100000 1 25"/>
    <e v="#N/A"/>
    <e v="#N/A"/>
    <e v="#N/A"/>
    <e v="#N/A"/>
    <x v="1"/>
  </r>
  <r>
    <x v="0"/>
    <x v="3"/>
    <n v="100"/>
    <x v="0"/>
    <x v="58"/>
    <n v="1"/>
    <n v="55.458703"/>
    <n v="2.9114429999999998"/>
    <n v="14.603049"/>
    <n v="0.58412200000000003"/>
    <s v="7"/>
    <s v="scale_mpi_thin_job_14311.out "/>
    <s v="scale_mpi_thin_thin007_2023-06-26_20-44-06.csv "/>
    <s v="e1 20000 100 100000 1 26"/>
    <e v="#N/A"/>
    <e v="#N/A"/>
    <e v="#N/A"/>
    <e v="#N/A"/>
    <x v="1"/>
  </r>
  <r>
    <x v="0"/>
    <x v="3"/>
    <n v="100"/>
    <x v="0"/>
    <x v="57"/>
    <n v="1"/>
    <n v="54.029418"/>
    <n v="3.5290699999999999"/>
    <n v="15.369643999999999"/>
    <n v="0.59114"/>
    <s v="7"/>
    <s v="scale_mpi_thin_job_14311.out "/>
    <s v="scale_mpi_thin_thin007_2023-06-26_20-44-06.csv "/>
    <s v="e1 20000 100 100000 1 27"/>
    <e v="#N/A"/>
    <e v="#N/A"/>
    <e v="#N/A"/>
    <e v="#N/A"/>
    <x v="1"/>
  </r>
  <r>
    <x v="0"/>
    <x v="3"/>
    <n v="100"/>
    <x v="0"/>
    <x v="56"/>
    <n v="1"/>
    <n v="55.034978000000002"/>
    <n v="6.2451679999999996"/>
    <n v="12.663373999999999"/>
    <n v="0.46901399999999999"/>
    <s v="7"/>
    <s v="scale_mpi_thin_job_14311.out "/>
    <s v="scale_mpi_thin_thin007_2023-06-26_20-44-06.csv "/>
    <s v="e1 20000 100 100000 1 28"/>
    <e v="#N/A"/>
    <e v="#N/A"/>
    <e v="#N/A"/>
    <e v="#N/A"/>
    <x v="1"/>
  </r>
  <r>
    <x v="0"/>
    <x v="3"/>
    <n v="100"/>
    <x v="0"/>
    <x v="55"/>
    <n v="1"/>
    <n v="52.544178000000002"/>
    <n v="5.3742190000000001"/>
    <n v="12.744178"/>
    <n v="0.45514900000000003"/>
    <s v="7"/>
    <s v="scale_mpi_thin_job_14311.out "/>
    <s v="scale_mpi_thin_thin007_2023-06-26_20-44-06.csv "/>
    <s v="e1 20000 100 100000 1 29"/>
    <e v="#N/A"/>
    <e v="#N/A"/>
    <e v="#N/A"/>
    <e v="#N/A"/>
    <x v="1"/>
  </r>
  <r>
    <x v="0"/>
    <x v="3"/>
    <n v="100"/>
    <x v="0"/>
    <x v="54"/>
    <n v="1"/>
    <n v="51.922417000000003"/>
    <n v="6.7399050000000003"/>
    <n v="15.885198000000001"/>
    <n v="0.54776499999999995"/>
    <s v="7"/>
    <s v="scale_mpi_thin_job_14311.out "/>
    <s v="scale_mpi_thin_thin007_2023-06-26_20-44-06.csv "/>
    <s v="e1 20000 100 100000 1 30"/>
    <e v="#N/A"/>
    <e v="#N/A"/>
    <e v="#N/A"/>
    <e v="#N/A"/>
    <x v="1"/>
  </r>
  <r>
    <x v="0"/>
    <x v="3"/>
    <n v="100"/>
    <x v="0"/>
    <x v="53"/>
    <n v="1"/>
    <n v="50.512335"/>
    <n v="6.161816"/>
    <n v="13.992646000000001"/>
    <n v="0.466422"/>
    <s v="7"/>
    <s v="scale_mpi_thin_job_14311.out "/>
    <s v="scale_mpi_thin_thin007_2023-06-26_20-44-06.csv "/>
    <s v="e1 20000 100 100000 1 31"/>
    <e v="#N/A"/>
    <e v="#N/A"/>
    <e v="#N/A"/>
    <e v="#N/A"/>
    <x v="1"/>
  </r>
  <r>
    <x v="0"/>
    <x v="3"/>
    <n v="100"/>
    <x v="0"/>
    <x v="52"/>
    <n v="1"/>
    <n v="50.427379999999999"/>
    <n v="7.4342750000000004"/>
    <n v="13.484826"/>
    <n v="0.43499399999999999"/>
    <s v="7"/>
    <s v="scale_mpi_thin_job_14311.out "/>
    <s v="scale_mpi_thin_thin007_2023-06-26_20-44-06.csv "/>
    <s v="e1 20000 100 100000 1 32"/>
    <e v="#N/A"/>
    <e v="#N/A"/>
    <e v="#N/A"/>
    <e v="#N/A"/>
    <x v="1"/>
  </r>
  <r>
    <x v="0"/>
    <x v="3"/>
    <n v="100"/>
    <x v="0"/>
    <x v="51"/>
    <n v="1"/>
    <n v="48.650139000000003"/>
    <n v="7.485252"/>
    <n v="23.544794"/>
    <n v="0.73577499999999996"/>
    <s v="7"/>
    <s v="scale_mpi_thin_job_14311.out "/>
    <s v="scale_mpi_thin_thin007_2023-06-26_20-44-06.csv "/>
    <s v="e1 20000 100 100000 1 33"/>
    <e v="#N/A"/>
    <e v="#N/A"/>
    <e v="#N/A"/>
    <e v="#N/A"/>
    <x v="1"/>
  </r>
  <r>
    <x v="0"/>
    <x v="3"/>
    <n v="100"/>
    <x v="0"/>
    <x v="50"/>
    <n v="1"/>
    <n v="49.213405999999999"/>
    <n v="8.5902930000000008"/>
    <n v="16.323059000000001"/>
    <n v="0.49463800000000002"/>
    <s v="7"/>
    <s v="scale_mpi_thin_job_14311.out "/>
    <s v="scale_mpi_thin_thin007_2023-06-26_20-44-06.csv "/>
    <s v="e1 20000 100 100000 1 34"/>
    <e v="#N/A"/>
    <e v="#N/A"/>
    <e v="#N/A"/>
    <e v="#N/A"/>
    <x v="1"/>
  </r>
  <r>
    <x v="0"/>
    <x v="3"/>
    <n v="100"/>
    <x v="0"/>
    <x v="49"/>
    <n v="1"/>
    <n v="47.063111999999997"/>
    <n v="7.8941350000000003"/>
    <n v="16.538853"/>
    <n v="0.48643700000000001"/>
    <s v="7"/>
    <s v="scale_mpi_thin_job_14311.out "/>
    <s v="scale_mpi_thin_thin007_2023-06-26_20-44-06.csv "/>
    <s v="e1 20000 100 100000 1 35"/>
    <e v="#N/A"/>
    <e v="#N/A"/>
    <e v="#N/A"/>
    <e v="#N/A"/>
    <x v="1"/>
  </r>
  <r>
    <x v="0"/>
    <x v="3"/>
    <n v="100"/>
    <x v="0"/>
    <x v="48"/>
    <n v="1"/>
    <n v="46.266381000000003"/>
    <n v="7.8128760000000002"/>
    <n v="17.981824"/>
    <n v="0.51376599999999994"/>
    <s v="7"/>
    <s v="scale_mpi_thin_job_14311.out "/>
    <s v="scale_mpi_thin_thin007_2023-06-26_20-44-06.csv "/>
    <s v="e1 20000 100 100000 1 36"/>
    <e v="#N/A"/>
    <e v="#N/A"/>
    <e v="#N/A"/>
    <e v="#N/A"/>
    <x v="1"/>
  </r>
  <r>
    <x v="0"/>
    <x v="3"/>
    <n v="100"/>
    <x v="0"/>
    <x v="47"/>
    <n v="1"/>
    <n v="47.1496"/>
    <n v="9.9737840000000002"/>
    <n v="18.590426000000001"/>
    <n v="0.516401"/>
    <s v="7"/>
    <s v="scale_mpi_thin_job_14311.out "/>
    <s v="scale_mpi_thin_thin007_2023-06-26_20-44-06.csv "/>
    <s v="e1 20000 100 100000 1 37"/>
    <e v="#N/A"/>
    <e v="#N/A"/>
    <e v="#N/A"/>
    <e v="#N/A"/>
    <x v="1"/>
  </r>
  <r>
    <x v="0"/>
    <x v="3"/>
    <n v="100"/>
    <x v="0"/>
    <x v="46"/>
    <n v="1"/>
    <n v="45.324832999999998"/>
    <n v="8.9798930000000006"/>
    <n v="18.844767999999998"/>
    <n v="0.50931800000000005"/>
    <s v="7"/>
    <s v="scale_mpi_thin_job_14311.out "/>
    <s v="scale_mpi_thin_thin007_2023-06-26_20-44-06.csv "/>
    <s v="e1 20000 100 100000 1 38"/>
    <e v="#N/A"/>
    <e v="#N/A"/>
    <e v="#N/A"/>
    <e v="#N/A"/>
    <x v="1"/>
  </r>
  <r>
    <x v="0"/>
    <x v="3"/>
    <n v="100"/>
    <x v="0"/>
    <x v="45"/>
    <n v="1"/>
    <n v="44.490817999999997"/>
    <n v="8.8717380000000006"/>
    <n v="17.349601"/>
    <n v="0.45656799999999997"/>
    <s v="7"/>
    <s v="scale_mpi_thin_job_14311.out "/>
    <s v="scale_mpi_thin_thin007_2023-06-26_20-44-06.csv "/>
    <s v="e1 20000 100 100000 1 39"/>
    <e v="#N/A"/>
    <e v="#N/A"/>
    <e v="#N/A"/>
    <e v="#N/A"/>
    <x v="1"/>
  </r>
  <r>
    <x v="0"/>
    <x v="3"/>
    <n v="100"/>
    <x v="0"/>
    <x v="44"/>
    <n v="1"/>
    <n v="45.005727"/>
    <n v="10.199320999999999"/>
    <n v="20.452506"/>
    <n v="0.52442299999999997"/>
    <s v="7"/>
    <s v="scale_mpi_thin_job_14311.out "/>
    <s v="scale_mpi_thin_thin007_2023-06-26_20-44-06.csv "/>
    <s v="e1 20000 100 100000 1 40"/>
    <e v="#N/A"/>
    <e v="#N/A"/>
    <e v="#N/A"/>
    <e v="#N/A"/>
    <x v="1"/>
  </r>
  <r>
    <x v="0"/>
    <x v="3"/>
    <n v="100"/>
    <x v="0"/>
    <x v="43"/>
    <n v="1"/>
    <n v="43.418376000000002"/>
    <n v="9.8631100000000007"/>
    <n v="21.681771999999999"/>
    <n v="0.54204399999999997"/>
    <s v="7"/>
    <s v="scale_mpi_thin_job_14311.out "/>
    <s v="scale_mpi_thin_thin007_2023-06-26_20-44-06.csv "/>
    <s v="e1 20000 100 100000 1 41"/>
    <e v="#N/A"/>
    <e v="#N/A"/>
    <e v="#N/A"/>
    <e v="#N/A"/>
    <x v="1"/>
  </r>
  <r>
    <x v="0"/>
    <x v="3"/>
    <n v="100"/>
    <x v="0"/>
    <x v="42"/>
    <n v="1"/>
    <n v="47.089883"/>
    <n v="14.285698"/>
    <n v="23.022033"/>
    <n v="0.56151300000000004"/>
    <s v="7"/>
    <s v="scale_mpi_thin_job_14311.out "/>
    <s v="scale_mpi_thin_thin007_2023-06-26_20-44-06.csv "/>
    <s v="e1 20000 100 100000 1 42"/>
    <e v="#N/A"/>
    <e v="#N/A"/>
    <e v="#N/A"/>
    <e v="#N/A"/>
    <x v="1"/>
  </r>
  <r>
    <x v="0"/>
    <x v="3"/>
    <n v="100"/>
    <x v="0"/>
    <x v="41"/>
    <n v="1"/>
    <n v="42.351652999999999"/>
    <n v="9.879785"/>
    <n v="20.658394000000001"/>
    <n v="0.491867"/>
    <s v="7"/>
    <s v="scale_mpi_thin_job_14311.out "/>
    <s v="scale_mpi_thin_thin007_2023-06-26_20-44-06.csv "/>
    <s v="e1 20000 100 100000 1 43"/>
    <e v="#N/A"/>
    <e v="#N/A"/>
    <e v="#N/A"/>
    <e v="#N/A"/>
    <x v="1"/>
  </r>
  <r>
    <x v="0"/>
    <x v="3"/>
    <n v="100"/>
    <x v="0"/>
    <x v="40"/>
    <n v="1"/>
    <n v="42.445852000000002"/>
    <n v="10.841393999999999"/>
    <n v="22.99344"/>
    <n v="0.53473099999999996"/>
    <s v="7"/>
    <s v="scale_mpi_thin_job_14311.out "/>
    <s v="scale_mpi_thin_thin007_2023-06-26_20-44-06.csv "/>
    <s v="e1 20000 100 100000 1 44"/>
    <e v="#N/A"/>
    <e v="#N/A"/>
    <e v="#N/A"/>
    <e v="#N/A"/>
    <x v="1"/>
  </r>
  <r>
    <x v="0"/>
    <x v="3"/>
    <n v="100"/>
    <x v="0"/>
    <x v="39"/>
    <n v="1"/>
    <n v="62.982441999999999"/>
    <n v="31.957322000000001"/>
    <n v="33.281421000000002"/>
    <n v="0.75639599999999996"/>
    <s v="7"/>
    <s v="scale_mpi_thin_job_14311.out "/>
    <s v="scale_mpi_thin_thin007_2023-06-26_20-44-06.csv "/>
    <s v="e1 20000 100 100000 1 45"/>
    <e v="#N/A"/>
    <e v="#N/A"/>
    <e v="#N/A"/>
    <e v="#N/A"/>
    <x v="1"/>
  </r>
  <r>
    <x v="0"/>
    <x v="3"/>
    <n v="100"/>
    <x v="0"/>
    <x v="38"/>
    <n v="1"/>
    <n v="62.514381999999998"/>
    <n v="32.406063000000003"/>
    <n v="27.040977999999999"/>
    <n v="0.60091099999999997"/>
    <s v="7"/>
    <s v="scale_mpi_thin_job_14311.out "/>
    <s v="scale_mpi_thin_thin007_2023-06-26_20-44-06.csv "/>
    <s v="e1 20000 100 100000 1 46"/>
    <e v="#N/A"/>
    <e v="#N/A"/>
    <e v="#N/A"/>
    <e v="#N/A"/>
    <x v="1"/>
  </r>
  <r>
    <x v="0"/>
    <x v="3"/>
    <n v="100"/>
    <x v="0"/>
    <x v="37"/>
    <n v="1"/>
    <n v="59.287398000000003"/>
    <n v="29.773523999999998"/>
    <n v="21.083058000000001"/>
    <n v="0.45832699999999998"/>
    <s v="7"/>
    <s v="scale_mpi_thin_job_14311.out "/>
    <s v="scale_mpi_thin_thin007_2023-06-26_20-44-06.csv "/>
    <s v="e1 20000 100 100000 1 47"/>
    <e v="#N/A"/>
    <e v="#N/A"/>
    <e v="#N/A"/>
    <e v="#N/A"/>
    <x v="1"/>
  </r>
  <r>
    <x v="0"/>
    <x v="3"/>
    <n v="100"/>
    <x v="0"/>
    <x v="36"/>
    <n v="1"/>
    <n v="60.795392999999997"/>
    <n v="31.798304000000002"/>
    <n v="18.744848000000001"/>
    <n v="0.39882699999999999"/>
    <s v="7"/>
    <s v="scale_mpi_thin_job_14311.out "/>
    <s v="scale_mpi_thin_thin007_2023-06-26_20-44-06.csv "/>
    <s v="e1 20000 100 100000 1 48"/>
    <e v="#N/A"/>
    <e v="#N/A"/>
    <e v="#N/A"/>
    <e v="#N/A"/>
    <x v="1"/>
  </r>
  <r>
    <x v="0"/>
    <x v="3"/>
    <n v="100"/>
    <x v="0"/>
    <x v="35"/>
    <n v="1"/>
    <n v="40.149900000000002"/>
    <n v="11.683403"/>
    <n v="19.804874000000002"/>
    <n v="0.41260200000000002"/>
    <s v="7"/>
    <s v="scale_mpi_thin_job_14311.out "/>
    <s v="scale_mpi_thin_thin007_2023-06-26_20-44-06.csv "/>
    <s v="e1 20000 100 100000 1 49"/>
    <e v="#N/A"/>
    <e v="#N/A"/>
    <e v="#N/A"/>
    <e v="#N/A"/>
    <x v="1"/>
  </r>
  <r>
    <x v="0"/>
    <x v="3"/>
    <n v="100"/>
    <x v="0"/>
    <x v="34"/>
    <n v="1"/>
    <n v="40.840350999999998"/>
    <n v="12.995312999999999"/>
    <n v="18.517448999999999"/>
    <n v="0.37790699999999999"/>
    <s v="7"/>
    <s v="scale_mpi_thin_job_14311.out "/>
    <s v="scale_mpi_thin_thin007_2023-06-26_20-44-06.csv "/>
    <s v="e1 20000 100 100000 1 50"/>
    <e v="#N/A"/>
    <e v="#N/A"/>
    <e v="#N/A"/>
    <e v="#N/A"/>
    <x v="1"/>
  </r>
  <r>
    <x v="0"/>
    <x v="3"/>
    <n v="100"/>
    <x v="0"/>
    <x v="33"/>
    <n v="1"/>
    <n v="41.146676999999997"/>
    <n v="13.646039999999999"/>
    <n v="22.744095000000002"/>
    <n v="0.45488200000000001"/>
    <s v="7"/>
    <s v="scale_mpi_thin_job_14311.out "/>
    <s v="scale_mpi_thin_thin007_2023-06-26_20-44-06.csv "/>
    <s v="e1 20000 100 100000 1 51"/>
    <e v="#N/A"/>
    <e v="#N/A"/>
    <e v="#N/A"/>
    <e v="#N/A"/>
    <x v="1"/>
  </r>
  <r>
    <x v="0"/>
    <x v="3"/>
    <n v="100"/>
    <x v="0"/>
    <x v="32"/>
    <n v="1"/>
    <n v="37.655422000000002"/>
    <n v="10.735918"/>
    <n v="21.110185000000001"/>
    <n v="0.41392499999999999"/>
    <s v="7"/>
    <s v="scale_mpi_thin_job_14311.out "/>
    <s v="scale_mpi_thin_thin007_2023-06-26_20-44-06.csv "/>
    <s v="e1 20000 100 100000 1 52"/>
    <e v="#N/A"/>
    <e v="#N/A"/>
    <e v="#N/A"/>
    <e v="#N/A"/>
    <x v="1"/>
  </r>
  <r>
    <x v="0"/>
    <x v="3"/>
    <n v="100"/>
    <x v="0"/>
    <x v="31"/>
    <n v="1"/>
    <n v="38.147609000000003"/>
    <n v="11.785123"/>
    <n v="19.153782"/>
    <n v="0.368342"/>
    <s v="7"/>
    <s v="scale_mpi_thin_job_14311.out "/>
    <s v="scale_mpi_thin_thin007_2023-06-26_20-44-06.csv "/>
    <s v="e1 20000 100 100000 1 53"/>
    <e v="#N/A"/>
    <e v="#N/A"/>
    <e v="#N/A"/>
    <e v="#N/A"/>
    <x v="1"/>
  </r>
  <r>
    <x v="0"/>
    <x v="3"/>
    <n v="100"/>
    <x v="0"/>
    <x v="30"/>
    <n v="1"/>
    <n v="41.158439999999999"/>
    <n v="15.293780999999999"/>
    <n v="20.784946000000001"/>
    <n v="0.39216899999999999"/>
    <s v="7"/>
    <s v="scale_mpi_thin_job_14311.out "/>
    <s v="scale_mpi_thin_thin007_2023-06-26_20-44-06.csv "/>
    <s v="e1 20000 100 100000 1 54"/>
    <e v="#N/A"/>
    <e v="#N/A"/>
    <e v="#N/A"/>
    <e v="#N/A"/>
    <x v="1"/>
  </r>
  <r>
    <x v="0"/>
    <x v="3"/>
    <n v="100"/>
    <x v="0"/>
    <x v="29"/>
    <n v="1"/>
    <n v="36.661990000000003"/>
    <n v="11.206105000000001"/>
    <n v="19.695574000000001"/>
    <n v="0.36473299999999997"/>
    <s v="7"/>
    <s v="scale_mpi_thin_job_14311.out "/>
    <s v="scale_mpi_thin_thin007_2023-06-26_20-44-06.csv "/>
    <s v="e1 20000 100 100000 1 55"/>
    <e v="#N/A"/>
    <e v="#N/A"/>
    <e v="#N/A"/>
    <e v="#N/A"/>
    <x v="1"/>
  </r>
  <r>
    <x v="0"/>
    <x v="3"/>
    <n v="100"/>
    <x v="0"/>
    <x v="28"/>
    <n v="1"/>
    <n v="38.032228000000003"/>
    <n v="12.795794000000001"/>
    <n v="21.078627000000001"/>
    <n v="0.38324799999999998"/>
    <s v="7"/>
    <s v="scale_mpi_thin_job_14311.out "/>
    <s v="scale_mpi_thin_thin007_2023-06-26_20-44-06.csv "/>
    <s v="e1 20000 100 100000 1 56"/>
    <e v="#N/A"/>
    <e v="#N/A"/>
    <e v="#N/A"/>
    <e v="#N/A"/>
    <x v="1"/>
  </r>
  <r>
    <x v="0"/>
    <x v="3"/>
    <n v="100"/>
    <x v="0"/>
    <x v="27"/>
    <n v="1"/>
    <n v="38.343218"/>
    <n v="13.514697999999999"/>
    <n v="24.767761"/>
    <n v="0.44228099999999998"/>
    <s v="7"/>
    <s v="scale_mpi_thin_job_14311.out "/>
    <s v="scale_mpi_thin_thin007_2023-06-26_20-44-06.csv "/>
    <s v="e1 20000 100 100000 1 57"/>
    <e v="#N/A"/>
    <e v="#N/A"/>
    <e v="#N/A"/>
    <e v="#N/A"/>
    <x v="1"/>
  </r>
  <r>
    <x v="0"/>
    <x v="3"/>
    <n v="100"/>
    <x v="0"/>
    <x v="26"/>
    <n v="1"/>
    <n v="36.226106000000001"/>
    <n v="11.760488"/>
    <n v="21.663205000000001"/>
    <n v="0.380056"/>
    <s v="7"/>
    <s v="scale_mpi_thin_job_14311.out "/>
    <s v="scale_mpi_thin_thin007_2023-06-26_20-44-06.csv "/>
    <s v="e1 20000 100 100000 1 58"/>
    <e v="#N/A"/>
    <e v="#N/A"/>
    <e v="#N/A"/>
    <e v="#N/A"/>
    <x v="1"/>
  </r>
  <r>
    <x v="0"/>
    <x v="3"/>
    <n v="100"/>
    <x v="0"/>
    <x v="25"/>
    <n v="1"/>
    <n v="35.799197999999997"/>
    <n v="11.90808"/>
    <n v="25.049797999999999"/>
    <n v="0.43189300000000003"/>
    <s v="7"/>
    <s v="scale_mpi_thin_job_14311.out "/>
    <s v="scale_mpi_thin_thin007_2023-06-26_20-44-06.csv "/>
    <s v="e1 20000 100 100000 1 59"/>
    <e v="#N/A"/>
    <e v="#N/A"/>
    <e v="#N/A"/>
    <e v="#N/A"/>
    <x v="1"/>
  </r>
  <r>
    <x v="0"/>
    <x v="3"/>
    <n v="100"/>
    <x v="0"/>
    <x v="24"/>
    <n v="1"/>
    <n v="34.991491000000003"/>
    <n v="11.789528000000001"/>
    <n v="21.511209999999998"/>
    <n v="0.364597"/>
    <s v="7"/>
    <s v="scale_mpi_thin_job_14311.out "/>
    <s v="scale_mpi_thin_thin007_2023-06-26_20-44-06.csv "/>
    <s v="e1 20000 100 100000 1 60"/>
    <e v="#N/A"/>
    <e v="#N/A"/>
    <e v="#N/A"/>
    <e v="#N/A"/>
    <x v="1"/>
  </r>
  <r>
    <x v="0"/>
    <x v="3"/>
    <n v="100"/>
    <x v="0"/>
    <x v="23"/>
    <n v="1"/>
    <n v="38.388669999999998"/>
    <n v="15.55796"/>
    <n v="21.518059000000001"/>
    <n v="0.35863400000000001"/>
    <s v="7"/>
    <s v="scale_mpi_thin_job_14311.out "/>
    <s v="scale_mpi_thin_thin007_2023-06-26_20-44-06.csv "/>
    <s v="e1 20000 100 100000 1 61"/>
    <e v="#N/A"/>
    <e v="#N/A"/>
    <e v="#N/A"/>
    <e v="#N/A"/>
    <x v="1"/>
  </r>
  <r>
    <x v="0"/>
    <x v="3"/>
    <n v="100"/>
    <x v="0"/>
    <x v="22"/>
    <n v="1"/>
    <n v="34.759697000000003"/>
    <n v="12.444626"/>
    <n v="50.736570999999998"/>
    <n v="0.83174700000000001"/>
    <s v="7"/>
    <s v="scale_mpi_thin_job_14311.out "/>
    <s v="scale_mpi_thin_thin007_2023-06-26_20-44-06.csv "/>
    <s v="e1 20000 100 100000 1 62"/>
    <e v="#N/A"/>
    <e v="#N/A"/>
    <e v="#N/A"/>
    <e v="#N/A"/>
    <x v="1"/>
  </r>
  <r>
    <x v="0"/>
    <x v="3"/>
    <n v="100"/>
    <x v="0"/>
    <x v="21"/>
    <n v="1"/>
    <n v="33.889577000000003"/>
    <n v="11.812794"/>
    <n v="23.571753000000001"/>
    <n v="0.38018999999999997"/>
    <s v="7"/>
    <s v="scale_mpi_thin_job_14311.out "/>
    <s v="scale_mpi_thin_thin007_2023-06-26_20-44-06.csv "/>
    <s v="e1 20000 100 100000 1 63"/>
    <e v="#N/A"/>
    <e v="#N/A"/>
    <e v="#N/A"/>
    <e v="#N/A"/>
    <x v="1"/>
  </r>
  <r>
    <x v="0"/>
    <x v="3"/>
    <n v="100"/>
    <x v="0"/>
    <x v="20"/>
    <n v="1"/>
    <n v="38.047201000000001"/>
    <n v="16.338985000000001"/>
    <n v="23.921783000000001"/>
    <n v="0.37971100000000002"/>
    <s v="7"/>
    <s v="scale_mpi_thin_job_14311.out "/>
    <s v="scale_mpi_thin_thin007_2023-06-26_20-44-06.csv "/>
    <s v="e1 20000 100 100000 1 64"/>
    <e v="#N/A"/>
    <e v="#N/A"/>
    <e v="#N/A"/>
    <e v="#N/A"/>
    <x v="1"/>
  </r>
  <r>
    <x v="0"/>
    <x v="3"/>
    <n v="100"/>
    <x v="0"/>
    <x v="19"/>
    <n v="1"/>
    <n v="37.606929000000001"/>
    <n v="16.199919999999999"/>
    <n v="24.509761000000001"/>
    <n v="0.382965"/>
    <s v="7"/>
    <s v="scale_mpi_thin_job_14311.out "/>
    <s v="scale_mpi_thin_thin007_2023-06-26_20-44-06.csv "/>
    <s v="e1 20000 100 100000 1 65"/>
    <e v="#N/A"/>
    <e v="#N/A"/>
    <e v="#N/A"/>
    <e v="#N/A"/>
    <x v="1"/>
  </r>
  <r>
    <x v="0"/>
    <x v="3"/>
    <n v="100"/>
    <x v="0"/>
    <x v="18"/>
    <n v="1"/>
    <n v="33.334516000000001"/>
    <n v="12.291506999999999"/>
    <n v="25.697196999999999"/>
    <n v="0.395341"/>
    <s v="7"/>
    <s v="scale_mpi_thin_job_14311.out "/>
    <s v="scale_mpi_thin_thin007_2023-06-26_20-44-06.csv "/>
    <s v="e1 20000 100 100000 1 66"/>
    <e v="#N/A"/>
    <e v="#N/A"/>
    <e v="#N/A"/>
    <e v="#N/A"/>
    <x v="1"/>
  </r>
  <r>
    <x v="0"/>
    <x v="3"/>
    <n v="100"/>
    <x v="0"/>
    <x v="17"/>
    <n v="1"/>
    <n v="39.607343999999998"/>
    <n v="18.823917999999999"/>
    <n v="24.444618999999999"/>
    <n v="0.37037300000000001"/>
    <s v="7"/>
    <s v="scale_mpi_thin_job_14311.out "/>
    <s v="scale_mpi_thin_thin007_2023-06-26_20-44-06.csv "/>
    <s v="e1 20000 100 100000 1 67"/>
    <e v="#N/A"/>
    <e v="#N/A"/>
    <e v="#N/A"/>
    <e v="#N/A"/>
    <x v="1"/>
  </r>
  <r>
    <x v="0"/>
    <x v="3"/>
    <n v="100"/>
    <x v="0"/>
    <x v="16"/>
    <n v="1"/>
    <n v="39.221955999999999"/>
    <n v="18.450085999999999"/>
    <n v="26.801468"/>
    <n v="0.40002199999999999"/>
    <s v="7"/>
    <s v="scale_mpi_thin_job_14311.out "/>
    <s v="scale_mpi_thin_thin007_2023-06-26_20-44-06.csv "/>
    <s v="e1 20000 100 100000 1 68"/>
    <e v="#N/A"/>
    <e v="#N/A"/>
    <e v="#N/A"/>
    <e v="#N/A"/>
    <x v="1"/>
  </r>
  <r>
    <x v="0"/>
    <x v="3"/>
    <n v="100"/>
    <x v="0"/>
    <x v="15"/>
    <n v="1"/>
    <n v="32.702235000000002"/>
    <n v="12.314366"/>
    <n v="25.503988"/>
    <n v="0.37505899999999998"/>
    <s v="7"/>
    <s v="scale_mpi_thin_job_14311.out "/>
    <s v="scale_mpi_thin_thin007_2023-06-26_20-44-06.csv "/>
    <s v="e1 20000 100 100000 1 69"/>
    <e v="#N/A"/>
    <e v="#N/A"/>
    <e v="#N/A"/>
    <e v="#N/A"/>
    <x v="1"/>
  </r>
  <r>
    <x v="0"/>
    <x v="3"/>
    <n v="100"/>
    <x v="0"/>
    <x v="14"/>
    <n v="1"/>
    <n v="39.458007000000002"/>
    <n v="19.323737000000001"/>
    <n v="19.641117999999999"/>
    <n v="0.28465400000000002"/>
    <s v="7"/>
    <s v="scale_mpi_thin_job_14311.out "/>
    <s v="scale_mpi_thin_thin007_2023-06-26_20-44-06.csv "/>
    <s v="e1 20000 100 100000 1 70"/>
    <e v="#N/A"/>
    <e v="#N/A"/>
    <e v="#N/A"/>
    <e v="#N/A"/>
    <x v="1"/>
  </r>
  <r>
    <x v="0"/>
    <x v="3"/>
    <n v="100"/>
    <x v="0"/>
    <x v="13"/>
    <n v="1"/>
    <n v="38.899047000000003"/>
    <n v="18.974463"/>
    <n v="34.381554999999999"/>
    <n v="0.49116500000000002"/>
    <s v="7"/>
    <s v="scale_mpi_thin_job_14311.out "/>
    <s v="scale_mpi_thin_thin007_2023-06-26_20-44-06.csv "/>
    <s v="e1 20000 100 100000 1 71"/>
    <e v="#N/A"/>
    <e v="#N/A"/>
    <e v="#N/A"/>
    <e v="#N/A"/>
    <x v="1"/>
  </r>
  <r>
    <x v="0"/>
    <x v="3"/>
    <n v="100"/>
    <x v="0"/>
    <x v="12"/>
    <n v="1"/>
    <n v="31.691471"/>
    <n v="12.129189999999999"/>
    <n v="31.072816"/>
    <n v="0.43764500000000001"/>
    <s v="7"/>
    <s v="scale_mpi_thin_job_14311.out "/>
    <s v="scale_mpi_thin_thin007_2023-06-26_20-44-06.csv "/>
    <s v="e1 20000 100 100000 1 72"/>
    <e v="#N/A"/>
    <e v="#N/A"/>
    <e v="#N/A"/>
    <e v="#N/A"/>
    <x v="1"/>
  </r>
  <r>
    <x v="0"/>
    <x v="3"/>
    <n v="100"/>
    <x v="0"/>
    <x v="71"/>
    <n v="1"/>
    <n v="103.62244099999999"/>
    <n v="0.79277699999999995"/>
    <n v="3.8602569999999998"/>
    <n v="0.32168799999999997"/>
    <s v="7"/>
    <s v="scale_mpi_thin_job_14311.out "/>
    <s v="scale_mpi_thin_thin007_2023-06-26_20-44-06.csv "/>
    <s v="e1 20000 100 100000 1 13"/>
    <e v="#N/A"/>
    <e v="#N/A"/>
    <e v="#N/A"/>
    <e v="#N/A"/>
    <x v="1"/>
  </r>
  <r>
    <x v="0"/>
    <x v="3"/>
    <n v="100"/>
    <x v="0"/>
    <x v="70"/>
    <n v="1"/>
    <n v="96.619810000000001"/>
    <n v="1.026743"/>
    <n v="6.6800499999999996"/>
    <n v="0.51385000000000003"/>
    <s v="7"/>
    <s v="scale_mpi_thin_job_14311.out "/>
    <s v="scale_mpi_thin_thin007_2023-06-26_20-44-06.csv "/>
    <s v="e1 20000 100 100000 1 14"/>
    <e v="#N/A"/>
    <e v="#N/A"/>
    <e v="#N/A"/>
    <e v="#N/A"/>
    <x v="1"/>
  </r>
  <r>
    <x v="0"/>
    <x v="3"/>
    <n v="100"/>
    <x v="0"/>
    <x v="69"/>
    <n v="1"/>
    <n v="90.458709999999996"/>
    <n v="0.99526099999999995"/>
    <n v="6.5432980000000001"/>
    <n v="0.46737800000000002"/>
    <s v="7"/>
    <s v="scale_mpi_thin_job_14311.out "/>
    <s v="scale_mpi_thin_thin007_2023-06-26_20-44-06.csv "/>
    <s v="e1 20000 100 100000 1 15"/>
    <e v="#N/A"/>
    <e v="#N/A"/>
    <e v="#N/A"/>
    <e v="#N/A"/>
    <x v="1"/>
  </r>
  <r>
    <x v="0"/>
    <x v="3"/>
    <n v="100"/>
    <x v="0"/>
    <x v="68"/>
    <n v="1"/>
    <n v="84.962734999999995"/>
    <n v="0.96338199999999996"/>
    <n v="6.6972379999999996"/>
    <n v="0.44648300000000002"/>
    <s v="7"/>
    <s v="scale_mpi_thin_job_14311.out "/>
    <s v="scale_mpi_thin_thin007_2023-06-26_20-44-06.csv "/>
    <s v="e1 20000 100 100000 1 16"/>
    <e v="#N/A"/>
    <e v="#N/A"/>
    <e v="#N/A"/>
    <e v="#N/A"/>
    <x v="1"/>
  </r>
  <r>
    <x v="0"/>
    <x v="3"/>
    <n v="100"/>
    <x v="0"/>
    <x v="67"/>
    <n v="1"/>
    <n v="80.027356999999995"/>
    <n v="0.95120199999999999"/>
    <n v="7.0011099999999997"/>
    <n v="0.43756899999999999"/>
    <s v="7"/>
    <s v="scale_mpi_thin_job_14311.out "/>
    <s v="scale_mpi_thin_thin007_2023-06-26_20-44-06.csv "/>
    <s v="e1 20000 100 100000 1 17"/>
    <e v="#N/A"/>
    <e v="#N/A"/>
    <e v="#N/A"/>
    <e v="#N/A"/>
    <x v="1"/>
  </r>
  <r>
    <x v="0"/>
    <x v="3"/>
    <n v="100"/>
    <x v="0"/>
    <x v="66"/>
    <n v="1"/>
    <n v="75.872427000000002"/>
    <n v="0.986873"/>
    <n v="7.8963640000000002"/>
    <n v="0.46449200000000002"/>
    <s v="7"/>
    <s v="scale_mpi_thin_job_14311.out "/>
    <s v="scale_mpi_thin_thin007_2023-06-26_20-44-06.csv "/>
    <s v="e1 20000 100 100000 1 18"/>
    <e v="#N/A"/>
    <e v="#N/A"/>
    <e v="#N/A"/>
    <e v="#N/A"/>
    <x v="1"/>
  </r>
  <r>
    <x v="0"/>
    <x v="3"/>
    <n v="100"/>
    <x v="0"/>
    <x v="65"/>
    <n v="1"/>
    <n v="72.052238000000003"/>
    <n v="1.0950340000000001"/>
    <n v="9.4057040000000001"/>
    <n v="0.52253899999999998"/>
    <s v="7"/>
    <s v="scale_mpi_thin_job_14311.out "/>
    <s v="scale_mpi_thin_thin007_2023-06-26_20-44-06.csv "/>
    <s v="e1 20000 100 100000 1 19"/>
    <e v="#N/A"/>
    <e v="#N/A"/>
    <e v="#N/A"/>
    <e v="#N/A"/>
    <x v="1"/>
  </r>
  <r>
    <x v="0"/>
    <x v="3"/>
    <n v="100"/>
    <x v="0"/>
    <x v="64"/>
    <n v="1"/>
    <n v="68.239598000000001"/>
    <n v="1.0366610000000001"/>
    <n v="9.7410809999999994"/>
    <n v="0.51268800000000003"/>
    <s v="7"/>
    <s v="scale_mpi_thin_job_14311.out "/>
    <s v="scale_mpi_thin_thin007_2023-06-26_20-44-06.csv "/>
    <s v="e1 20000 100 100000 1 20"/>
    <e v="#N/A"/>
    <e v="#N/A"/>
    <e v="#N/A"/>
    <e v="#N/A"/>
    <x v="1"/>
  </r>
  <r>
    <x v="0"/>
    <x v="3"/>
    <n v="100"/>
    <x v="0"/>
    <x v="63"/>
    <n v="1"/>
    <n v="65.414648999999997"/>
    <n v="1.0467310000000001"/>
    <n v="10.596791"/>
    <n v="0.52983999999999998"/>
    <s v="7"/>
    <s v="scale_mpi_thin_job_14311.out "/>
    <s v="scale_mpi_thin_thin007_2023-06-26_20-44-06.csv "/>
    <s v="e1 20000 100 100000 1 21"/>
    <e v="#N/A"/>
    <e v="#N/A"/>
    <e v="#N/A"/>
    <e v="#N/A"/>
    <x v="1"/>
  </r>
  <r>
    <x v="0"/>
    <x v="3"/>
    <n v="100"/>
    <x v="0"/>
    <x v="62"/>
    <n v="1"/>
    <n v="62.736440999999999"/>
    <n v="1.164347"/>
    <n v="13.646990000000001"/>
    <n v="0.64985700000000002"/>
    <s v="7"/>
    <s v="scale_mpi_thin_job_14311.out "/>
    <s v="scale_mpi_thin_thin007_2023-06-26_20-44-06.csv "/>
    <s v="e1 20000 100 100000 1 22"/>
    <e v="#N/A"/>
    <e v="#N/A"/>
    <e v="#N/A"/>
    <e v="#N/A"/>
    <x v="1"/>
  </r>
  <r>
    <x v="0"/>
    <x v="3"/>
    <n v="100"/>
    <x v="0"/>
    <x v="61"/>
    <n v="1"/>
    <n v="60.181092"/>
    <n v="1.0719909999999999"/>
    <n v="12.220867999999999"/>
    <n v="0.55549400000000004"/>
    <s v="7"/>
    <s v="scale_mpi_thin_job_14311.out "/>
    <s v="scale_mpi_thin_thin007_2023-06-26_20-44-06.csv "/>
    <s v="e1 20000 100 100000 1 23"/>
    <e v="#N/A"/>
    <e v="#N/A"/>
    <e v="#N/A"/>
    <e v="#N/A"/>
    <x v="1"/>
  </r>
  <r>
    <x v="0"/>
    <x v="3"/>
    <n v="100"/>
    <x v="0"/>
    <x v="60"/>
    <n v="1"/>
    <n v="57.288341000000003"/>
    <n v="1.0127930000000001"/>
    <n v="11.305596"/>
    <n v="0.49154799999999998"/>
    <s v="7"/>
    <s v="scale_mpi_thin_job_14311.out "/>
    <s v="scale_mpi_thin_thin007_2023-06-26_20-44-06.csv "/>
    <s v="e1 20000 100 100000 1 24"/>
    <e v="#N/A"/>
    <e v="#N/A"/>
    <e v="#N/A"/>
    <e v="#N/A"/>
    <x v="1"/>
  </r>
  <r>
    <x v="0"/>
    <x v="3"/>
    <n v="100"/>
    <x v="0"/>
    <x v="59"/>
    <n v="1"/>
    <n v="56.589359000000002"/>
    <n v="1.9210100000000001"/>
    <n v="12.803312999999999"/>
    <n v="0.53347100000000003"/>
    <s v="7"/>
    <s v="scale_mpi_thin_job_14311.out "/>
    <s v="scale_mpi_thin_thin007_2023-06-26_20-44-06.csv "/>
    <s v="e1 20000 100 100000 1 25"/>
    <e v="#N/A"/>
    <e v="#N/A"/>
    <e v="#N/A"/>
    <e v="#N/A"/>
    <x v="1"/>
  </r>
  <r>
    <x v="0"/>
    <x v="3"/>
    <n v="100"/>
    <x v="0"/>
    <x v="58"/>
    <n v="1"/>
    <n v="55.637748999999999"/>
    <n v="3.4452959999999999"/>
    <n v="19.070575000000002"/>
    <n v="0.76282300000000003"/>
    <s v="7"/>
    <s v="scale_mpi_thin_job_14311.out "/>
    <s v="scale_mpi_thin_thin007_2023-06-26_20-44-06.csv "/>
    <s v="e1 20000 100 100000 1 26"/>
    <e v="#N/A"/>
    <e v="#N/A"/>
    <e v="#N/A"/>
    <e v="#N/A"/>
    <x v="1"/>
  </r>
  <r>
    <x v="0"/>
    <x v="3"/>
    <n v="100"/>
    <x v="0"/>
    <x v="57"/>
    <n v="1"/>
    <n v="56.079816000000001"/>
    <n v="5.1295960000000003"/>
    <n v="14.147893"/>
    <n v="0.54415000000000002"/>
    <s v="7"/>
    <s v="scale_mpi_thin_job_14311.out "/>
    <s v="scale_mpi_thin_thin007_2023-06-26_20-44-06.csv "/>
    <s v="e1 20000 100 100000 1 27"/>
    <e v="#N/A"/>
    <e v="#N/A"/>
    <e v="#N/A"/>
    <e v="#N/A"/>
    <x v="1"/>
  </r>
  <r>
    <x v="0"/>
    <x v="3"/>
    <n v="100"/>
    <x v="0"/>
    <x v="56"/>
    <n v="1"/>
    <n v="53.397266999999999"/>
    <n v="4.5780209999999997"/>
    <n v="20.113579000000001"/>
    <n v="0.74494700000000003"/>
    <s v="7"/>
    <s v="scale_mpi_thin_job_14311.out "/>
    <s v="scale_mpi_thin_thin007_2023-06-26_20-44-06.csv "/>
    <s v="e1 20000 100 100000 1 28"/>
    <e v="#N/A"/>
    <e v="#N/A"/>
    <e v="#N/A"/>
    <e v="#N/A"/>
    <x v="1"/>
  </r>
  <r>
    <x v="0"/>
    <x v="3"/>
    <n v="100"/>
    <x v="0"/>
    <x v="55"/>
    <n v="1"/>
    <n v="51.674472000000002"/>
    <n v="5.0292709999999996"/>
    <n v="12.863514"/>
    <n v="0.45941100000000001"/>
    <s v="7"/>
    <s v="scale_mpi_thin_job_14311.out "/>
    <s v="scale_mpi_thin_thin007_2023-06-26_20-44-06.csv "/>
    <s v="e1 20000 100 100000 1 29"/>
    <e v="#N/A"/>
    <e v="#N/A"/>
    <e v="#N/A"/>
    <e v="#N/A"/>
    <x v="1"/>
  </r>
  <r>
    <x v="0"/>
    <x v="3"/>
    <n v="100"/>
    <x v="0"/>
    <x v="54"/>
    <n v="1"/>
    <n v="51.902442999999998"/>
    <n v="6.1162159999999997"/>
    <n v="15.873408"/>
    <n v="0.54735900000000004"/>
    <s v="7"/>
    <s v="scale_mpi_thin_job_14311.out "/>
    <s v="scale_mpi_thin_thin007_2023-06-26_20-44-06.csv "/>
    <s v="e1 20000 100 100000 1 30"/>
    <e v="#N/A"/>
    <e v="#N/A"/>
    <e v="#N/A"/>
    <e v="#N/A"/>
    <x v="1"/>
  </r>
  <r>
    <x v="0"/>
    <x v="3"/>
    <n v="100"/>
    <x v="0"/>
    <x v="53"/>
    <n v="1"/>
    <n v="50.822232999999997"/>
    <n v="6.4660489999999999"/>
    <n v="14.313402999999999"/>
    <n v="0.47711300000000001"/>
    <s v="7"/>
    <s v="scale_mpi_thin_job_14311.out "/>
    <s v="scale_mpi_thin_thin007_2023-06-26_20-44-06.csv "/>
    <s v="e1 20000 100 100000 1 31"/>
    <e v="#N/A"/>
    <e v="#N/A"/>
    <e v="#N/A"/>
    <e v="#N/A"/>
    <x v="1"/>
  </r>
  <r>
    <x v="0"/>
    <x v="3"/>
    <n v="100"/>
    <x v="0"/>
    <x v="52"/>
    <n v="1"/>
    <n v="49.284804000000001"/>
    <n v="6.7628969999999997"/>
    <n v="16.671714999999999"/>
    <n v="0.53779699999999997"/>
    <s v="7"/>
    <s v="scale_mpi_thin_job_14311.out "/>
    <s v="scale_mpi_thin_thin007_2023-06-26_20-44-06.csv "/>
    <s v="e1 20000 100 100000 1 32"/>
    <e v="#N/A"/>
    <e v="#N/A"/>
    <e v="#N/A"/>
    <e v="#N/A"/>
    <x v="1"/>
  </r>
  <r>
    <x v="0"/>
    <x v="3"/>
    <n v="100"/>
    <x v="0"/>
    <x v="51"/>
    <n v="1"/>
    <n v="48.149082999999997"/>
    <n v="6.8348389999999997"/>
    <n v="17.123374999999999"/>
    <n v="0.53510500000000005"/>
    <s v="7"/>
    <s v="scale_mpi_thin_job_14311.out "/>
    <s v="scale_mpi_thin_thin007_2023-06-26_20-44-06.csv "/>
    <s v="e1 20000 100 100000 1 33"/>
    <e v="#N/A"/>
    <e v="#N/A"/>
    <e v="#N/A"/>
    <e v="#N/A"/>
    <x v="1"/>
  </r>
  <r>
    <x v="0"/>
    <x v="3"/>
    <n v="100"/>
    <x v="0"/>
    <x v="50"/>
    <n v="1"/>
    <n v="48.403362000000001"/>
    <n v="7.8916269999999997"/>
    <n v="17.229077"/>
    <n v="0.52209300000000003"/>
    <s v="7"/>
    <s v="scale_mpi_thin_job_14311.out "/>
    <s v="scale_mpi_thin_thin007_2023-06-26_20-44-06.csv "/>
    <s v="e1 20000 100 100000 1 34"/>
    <e v="#N/A"/>
    <e v="#N/A"/>
    <e v="#N/A"/>
    <e v="#N/A"/>
    <x v="1"/>
  </r>
  <r>
    <x v="0"/>
    <x v="3"/>
    <n v="100"/>
    <x v="0"/>
    <x v="49"/>
    <n v="1"/>
    <n v="46.720168999999999"/>
    <n v="7.5837880000000002"/>
    <n v="16.959023999999999"/>
    <n v="0.49879499999999999"/>
    <s v="7"/>
    <s v="scale_mpi_thin_job_14311.out "/>
    <s v="scale_mpi_thin_thin007_2023-06-26_20-44-06.csv "/>
    <s v="e1 20000 100 100000 1 35"/>
    <e v="#N/A"/>
    <e v="#N/A"/>
    <e v="#N/A"/>
    <e v="#N/A"/>
    <x v="1"/>
  </r>
  <r>
    <x v="0"/>
    <x v="3"/>
    <n v="100"/>
    <x v="0"/>
    <x v="48"/>
    <n v="1"/>
    <n v="45.953592"/>
    <n v="7.3529679999999997"/>
    <n v="18.562169000000001"/>
    <n v="0.53034800000000004"/>
    <s v="7"/>
    <s v="scale_mpi_thin_job_14311.out "/>
    <s v="scale_mpi_thin_thin007_2023-06-26_20-44-06.csv "/>
    <s v="e1 20000 100 100000 1 36"/>
    <e v="#N/A"/>
    <e v="#N/A"/>
    <e v="#N/A"/>
    <e v="#N/A"/>
    <x v="1"/>
  </r>
  <r>
    <x v="0"/>
    <x v="3"/>
    <n v="100"/>
    <x v="0"/>
    <x v="47"/>
    <n v="1"/>
    <n v="45.396946999999997"/>
    <n v="8.3214469999999992"/>
    <n v="17.471140999999999"/>
    <n v="0.48530899999999999"/>
    <s v="7"/>
    <s v="scale_mpi_thin_job_14311.out "/>
    <s v="scale_mpi_thin_thin007_2023-06-26_20-44-06.csv "/>
    <s v="e1 20000 100 100000 1 37"/>
    <e v="#N/A"/>
    <e v="#N/A"/>
    <e v="#N/A"/>
    <e v="#N/A"/>
    <x v="1"/>
  </r>
  <r>
    <x v="0"/>
    <x v="3"/>
    <n v="100"/>
    <x v="0"/>
    <x v="46"/>
    <n v="1"/>
    <n v="45.421393000000002"/>
    <n v="8.9070199999999993"/>
    <n v="20.170501999999999"/>
    <n v="0.54514899999999999"/>
    <s v="7"/>
    <s v="scale_mpi_thin_job_14311.out "/>
    <s v="scale_mpi_thin_thin007_2023-06-26_20-44-06.csv "/>
    <s v="e1 20000 100 100000 1 38"/>
    <e v="#N/A"/>
    <e v="#N/A"/>
    <e v="#N/A"/>
    <e v="#N/A"/>
    <x v="1"/>
  </r>
  <r>
    <x v="0"/>
    <x v="3"/>
    <n v="100"/>
    <x v="0"/>
    <x v="45"/>
    <n v="1"/>
    <n v="44.275457000000003"/>
    <n v="9.0939969999999999"/>
    <n v="18.759224"/>
    <n v="0.49366399999999999"/>
    <s v="7"/>
    <s v="scale_mpi_thin_job_14311.out "/>
    <s v="scale_mpi_thin_thin007_2023-06-26_20-44-06.csv "/>
    <s v="e1 20000 100 100000 1 39"/>
    <e v="#N/A"/>
    <e v="#N/A"/>
    <e v="#N/A"/>
    <e v="#N/A"/>
    <x v="1"/>
  </r>
  <r>
    <x v="0"/>
    <x v="3"/>
    <n v="100"/>
    <x v="0"/>
    <x v="44"/>
    <n v="1"/>
    <n v="44.548343000000003"/>
    <n v="10.377561999999999"/>
    <n v="25.075673999999999"/>
    <n v="0.64296600000000004"/>
    <s v="7"/>
    <s v="scale_mpi_thin_job_14311.out "/>
    <s v="scale_mpi_thin_thin007_2023-06-26_20-44-06.csv "/>
    <s v="e1 20000 100 100000 1 40"/>
    <e v="#N/A"/>
    <e v="#N/A"/>
    <e v="#N/A"/>
    <e v="#N/A"/>
    <x v="1"/>
  </r>
  <r>
    <x v="0"/>
    <x v="3"/>
    <n v="100"/>
    <x v="0"/>
    <x v="43"/>
    <n v="1"/>
    <n v="44.062654999999999"/>
    <n v="10.684407"/>
    <n v="20.364498000000001"/>
    <n v="0.50911200000000001"/>
    <s v="7"/>
    <s v="scale_mpi_thin_job_14311.out "/>
    <s v="scale_mpi_thin_thin007_2023-06-26_20-44-06.csv "/>
    <s v="e1 20000 100 100000 1 41"/>
    <e v="#N/A"/>
    <e v="#N/A"/>
    <e v="#N/A"/>
    <e v="#N/A"/>
    <x v="1"/>
  </r>
  <r>
    <x v="0"/>
    <x v="3"/>
    <n v="100"/>
    <x v="0"/>
    <x v="42"/>
    <n v="1"/>
    <n v="42.786002000000003"/>
    <n v="9.7727489999999992"/>
    <n v="20.477176"/>
    <n v="0.49944300000000003"/>
    <s v="7"/>
    <s v="scale_mpi_thin_job_14311.out "/>
    <s v="scale_mpi_thin_thin007_2023-06-26_20-44-06.csv "/>
    <s v="e1 20000 100 100000 1 42"/>
    <e v="#N/A"/>
    <e v="#N/A"/>
    <e v="#N/A"/>
    <e v="#N/A"/>
    <x v="1"/>
  </r>
  <r>
    <x v="0"/>
    <x v="3"/>
    <n v="100"/>
    <x v="0"/>
    <x v="41"/>
    <n v="1"/>
    <n v="44.328403999999999"/>
    <n v="12.008319"/>
    <n v="33.444187999999997"/>
    <n v="0.79629000000000005"/>
    <s v="7"/>
    <s v="scale_mpi_thin_job_14311.out "/>
    <s v="scale_mpi_thin_thin007_2023-06-26_20-44-06.csv "/>
    <s v="e1 20000 100 100000 1 43"/>
    <e v="#N/A"/>
    <e v="#N/A"/>
    <e v="#N/A"/>
    <e v="#N/A"/>
    <x v="1"/>
  </r>
  <r>
    <x v="0"/>
    <x v="3"/>
    <n v="100"/>
    <x v="0"/>
    <x v="40"/>
    <n v="1"/>
    <n v="44.073051"/>
    <n v="12.470767"/>
    <n v="29.494696000000001"/>
    <n v="0.68592299999999995"/>
    <s v="7"/>
    <s v="scale_mpi_thin_job_14311.out "/>
    <s v="scale_mpi_thin_thin007_2023-06-26_20-44-06.csv "/>
    <s v="e1 20000 100 100000 1 44"/>
    <e v="#N/A"/>
    <e v="#N/A"/>
    <e v="#N/A"/>
    <e v="#N/A"/>
    <x v="1"/>
  </r>
  <r>
    <x v="0"/>
    <x v="3"/>
    <n v="100"/>
    <x v="0"/>
    <x v="39"/>
    <n v="1"/>
    <n v="42.395603999999999"/>
    <n v="11.348850000000001"/>
    <n v="24.922343999999999"/>
    <n v="0.56641699999999995"/>
    <s v="7"/>
    <s v="scale_mpi_thin_job_14311.out "/>
    <s v="scale_mpi_thin_thin007_2023-06-26_20-44-06.csv "/>
    <s v="e1 20000 100 100000 1 45"/>
    <e v="#N/A"/>
    <e v="#N/A"/>
    <e v="#N/A"/>
    <e v="#N/A"/>
    <x v="1"/>
  </r>
  <r>
    <x v="0"/>
    <x v="3"/>
    <n v="100"/>
    <x v="0"/>
    <x v="38"/>
    <n v="1"/>
    <n v="41.545426999999997"/>
    <n v="11.196984"/>
    <n v="25.221858000000001"/>
    <n v="0.56048600000000004"/>
    <s v="7"/>
    <s v="scale_mpi_thin_job_14311.out "/>
    <s v="scale_mpi_thin_thin007_2023-06-26_20-44-06.csv "/>
    <s v="e1 20000 100 100000 1 46"/>
    <e v="#N/A"/>
    <e v="#N/A"/>
    <e v="#N/A"/>
    <e v="#N/A"/>
    <x v="1"/>
  </r>
  <r>
    <x v="0"/>
    <x v="3"/>
    <n v="100"/>
    <x v="0"/>
    <x v="37"/>
    <n v="1"/>
    <n v="41.675776999999997"/>
    <n v="11.915505"/>
    <n v="20.629688999999999"/>
    <n v="0.44847100000000001"/>
    <s v="7"/>
    <s v="scale_mpi_thin_job_14311.out "/>
    <s v="scale_mpi_thin_thin007_2023-06-26_20-44-06.csv "/>
    <s v="e1 20000 100 100000 1 47"/>
    <e v="#N/A"/>
    <e v="#N/A"/>
    <e v="#N/A"/>
    <e v="#N/A"/>
    <x v="1"/>
  </r>
  <r>
    <x v="0"/>
    <x v="3"/>
    <n v="100"/>
    <x v="0"/>
    <x v="36"/>
    <n v="1"/>
    <n v="41.498632000000001"/>
    <n v="12.150993"/>
    <n v="19.441322"/>
    <n v="0.41364499999999998"/>
    <s v="7"/>
    <s v="scale_mpi_thin_job_14311.out "/>
    <s v="scale_mpi_thin_thin007_2023-06-26_20-44-06.csv "/>
    <s v="e1 20000 100 100000 1 48"/>
    <e v="#N/A"/>
    <e v="#N/A"/>
    <e v="#N/A"/>
    <e v="#N/A"/>
    <x v="1"/>
  </r>
  <r>
    <x v="0"/>
    <x v="3"/>
    <n v="100"/>
    <x v="0"/>
    <x v="35"/>
    <n v="1"/>
    <n v="39.775201000000003"/>
    <n v="11.078837999999999"/>
    <n v="22.401481"/>
    <n v="0.466698"/>
    <s v="7"/>
    <s v="scale_mpi_thin_job_14311.out "/>
    <s v="scale_mpi_thin_thin007_2023-06-26_20-44-06.csv "/>
    <s v="e1 20000 100 100000 1 49"/>
    <e v="#N/A"/>
    <e v="#N/A"/>
    <e v="#N/A"/>
    <e v="#N/A"/>
    <x v="1"/>
  </r>
  <r>
    <x v="0"/>
    <x v="3"/>
    <n v="100"/>
    <x v="0"/>
    <x v="34"/>
    <n v="1"/>
    <n v="40.451973000000002"/>
    <n v="12.373621"/>
    <n v="20.373052000000001"/>
    <n v="0.41577700000000001"/>
    <s v="7"/>
    <s v="scale_mpi_thin_job_14311.out "/>
    <s v="scale_mpi_thin_thin007_2023-06-26_20-44-06.csv "/>
    <s v="e1 20000 100 100000 1 50"/>
    <e v="#N/A"/>
    <e v="#N/A"/>
    <e v="#N/A"/>
    <e v="#N/A"/>
    <x v="1"/>
  </r>
  <r>
    <x v="0"/>
    <x v="3"/>
    <n v="100"/>
    <x v="0"/>
    <x v="33"/>
    <n v="1"/>
    <n v="38.628946999999997"/>
    <n v="11.393345999999999"/>
    <n v="19.289634"/>
    <n v="0.385793"/>
    <s v="7"/>
    <s v="scale_mpi_thin_job_14311.out "/>
    <s v="scale_mpi_thin_thin007_2023-06-26_20-44-06.csv "/>
    <s v="e1 20000 100 100000 1 51"/>
    <e v="#N/A"/>
    <e v="#N/A"/>
    <e v="#N/A"/>
    <e v="#N/A"/>
    <x v="1"/>
  </r>
  <r>
    <x v="0"/>
    <x v="3"/>
    <n v="100"/>
    <x v="0"/>
    <x v="32"/>
    <n v="1"/>
    <n v="38.194572999999998"/>
    <n v="11.084555"/>
    <n v="20.478926999999999"/>
    <n v="0.40154800000000002"/>
    <s v="7"/>
    <s v="scale_mpi_thin_job_14311.out "/>
    <s v="scale_mpi_thin_thin007_2023-06-26_20-44-06.csv "/>
    <s v="e1 20000 100 100000 1 52"/>
    <e v="#N/A"/>
    <e v="#N/A"/>
    <e v="#N/A"/>
    <e v="#N/A"/>
    <x v="1"/>
  </r>
  <r>
    <x v="0"/>
    <x v="3"/>
    <n v="100"/>
    <x v="0"/>
    <x v="31"/>
    <n v="1"/>
    <n v="38.014229"/>
    <n v="11.445262"/>
    <n v="20.838873"/>
    <n v="0.40074799999999999"/>
    <s v="7"/>
    <s v="scale_mpi_thin_job_14311.out "/>
    <s v="scale_mpi_thin_thin007_2023-06-26_20-44-06.csv "/>
    <s v="e1 20000 100 100000 1 53"/>
    <e v="#N/A"/>
    <e v="#N/A"/>
    <e v="#N/A"/>
    <e v="#N/A"/>
    <x v="1"/>
  </r>
  <r>
    <x v="0"/>
    <x v="3"/>
    <n v="100"/>
    <x v="0"/>
    <x v="30"/>
    <n v="1"/>
    <n v="37.976491000000003"/>
    <n v="11.819998999999999"/>
    <n v="37.018791"/>
    <n v="0.69846799999999998"/>
    <s v="7"/>
    <s v="scale_mpi_thin_job_14311.out "/>
    <s v="scale_mpi_thin_thin007_2023-06-26_20-44-06.csv "/>
    <s v="e1 20000 100 100000 1 54"/>
    <e v="#N/A"/>
    <e v="#N/A"/>
    <e v="#N/A"/>
    <e v="#N/A"/>
    <x v="1"/>
  </r>
  <r>
    <x v="0"/>
    <x v="3"/>
    <n v="100"/>
    <x v="0"/>
    <x v="29"/>
    <n v="1"/>
    <n v="38.518836999999998"/>
    <n v="12.766730000000001"/>
    <n v="20.079915"/>
    <n v="0.37185000000000001"/>
    <s v="7"/>
    <s v="scale_mpi_thin_job_14311.out "/>
    <s v="scale_mpi_thin_thin007_2023-06-26_20-44-06.csv "/>
    <s v="e1 20000 100 100000 1 55"/>
    <e v="#N/A"/>
    <e v="#N/A"/>
    <e v="#N/A"/>
    <e v="#N/A"/>
    <x v="1"/>
  </r>
  <r>
    <x v="0"/>
    <x v="3"/>
    <n v="100"/>
    <x v="0"/>
    <x v="28"/>
    <n v="1"/>
    <n v="39.397990999999998"/>
    <n v="14.152822"/>
    <n v="21.463246999999999"/>
    <n v="0.390241"/>
    <s v="7"/>
    <s v="scale_mpi_thin_job_14311.out "/>
    <s v="scale_mpi_thin_thin007_2023-06-26_20-44-06.csv "/>
    <s v="e1 20000 100 100000 1 56"/>
    <e v="#N/A"/>
    <e v="#N/A"/>
    <e v="#N/A"/>
    <e v="#N/A"/>
    <x v="1"/>
  </r>
  <r>
    <x v="0"/>
    <x v="3"/>
    <n v="100"/>
    <x v="0"/>
    <x v="27"/>
    <n v="1"/>
    <n v="36.403092999999998"/>
    <n v="11.563535"/>
    <n v="24.715589000000001"/>
    <n v="0.44135000000000002"/>
    <s v="7"/>
    <s v="scale_mpi_thin_job_14311.out "/>
    <s v="scale_mpi_thin_thin007_2023-06-26_20-44-06.csv "/>
    <s v="e1 20000 100 100000 1 57"/>
    <e v="#N/A"/>
    <e v="#N/A"/>
    <e v="#N/A"/>
    <e v="#N/A"/>
    <x v="1"/>
  </r>
  <r>
    <x v="0"/>
    <x v="3"/>
    <n v="100"/>
    <x v="0"/>
    <x v="26"/>
    <n v="1"/>
    <n v="39.186183"/>
    <n v="14.747464000000001"/>
    <n v="20.901084999999998"/>
    <n v="0.36668600000000001"/>
    <s v="7"/>
    <s v="scale_mpi_thin_job_14311.out "/>
    <s v="scale_mpi_thin_thin007_2023-06-26_20-44-06.csv "/>
    <s v="e1 20000 100 100000 1 58"/>
    <e v="#N/A"/>
    <e v="#N/A"/>
    <e v="#N/A"/>
    <e v="#N/A"/>
    <x v="1"/>
  </r>
  <r>
    <x v="0"/>
    <x v="3"/>
    <n v="100"/>
    <x v="0"/>
    <x v="25"/>
    <n v="1"/>
    <n v="39.514363000000003"/>
    <n v="15.733667000000001"/>
    <n v="26.784414999999999"/>
    <n v="0.46179999999999999"/>
    <s v="7"/>
    <s v="scale_mpi_thin_job_14311.out "/>
    <s v="scale_mpi_thin_thin007_2023-06-26_20-44-06.csv "/>
    <s v="e1 20000 100 100000 1 59"/>
    <e v="#N/A"/>
    <e v="#N/A"/>
    <e v="#N/A"/>
    <e v="#N/A"/>
    <x v="1"/>
  </r>
  <r>
    <x v="0"/>
    <x v="3"/>
    <n v="100"/>
    <x v="0"/>
    <x v="24"/>
    <n v="1"/>
    <n v="40.107655000000001"/>
    <n v="16.668123000000001"/>
    <n v="19.953554"/>
    <n v="0.338196"/>
    <s v="7"/>
    <s v="scale_mpi_thin_job_14311.out "/>
    <s v="scale_mpi_thin_thin007_2023-06-26_20-44-06.csv "/>
    <s v="e1 20000 100 100000 1 60"/>
    <e v="#N/A"/>
    <e v="#N/A"/>
    <e v="#N/A"/>
    <e v="#N/A"/>
    <x v="1"/>
  </r>
  <r>
    <x v="0"/>
    <x v="3"/>
    <n v="100"/>
    <x v="0"/>
    <x v="23"/>
    <n v="1"/>
    <n v="55.447817999999998"/>
    <n v="32.651893000000001"/>
    <n v="21.994551000000001"/>
    <n v="0.36657600000000001"/>
    <s v="7"/>
    <s v="scale_mpi_thin_job_14311.out "/>
    <s v="scale_mpi_thin_thin007_2023-06-26_20-44-06.csv "/>
    <s v="e1 20000 100 100000 1 61"/>
    <e v="#N/A"/>
    <e v="#N/A"/>
    <e v="#N/A"/>
    <e v="#N/A"/>
    <x v="1"/>
  </r>
  <r>
    <x v="0"/>
    <x v="3"/>
    <n v="100"/>
    <x v="0"/>
    <x v="22"/>
    <n v="1"/>
    <n v="55.463147999999997"/>
    <n v="33.042515999999999"/>
    <n v="25.829205000000002"/>
    <n v="0.42342999999999997"/>
    <s v="7"/>
    <s v="scale_mpi_thin_job_14311.out "/>
    <s v="scale_mpi_thin_thin007_2023-06-26_20-44-06.csv "/>
    <s v="e1 20000 100 100000 1 62"/>
    <e v="#N/A"/>
    <e v="#N/A"/>
    <e v="#N/A"/>
    <e v="#N/A"/>
    <x v="1"/>
  </r>
  <r>
    <x v="0"/>
    <x v="3"/>
    <n v="100"/>
    <x v="0"/>
    <x v="21"/>
    <n v="1"/>
    <n v="35.053339999999999"/>
    <n v="12.917997"/>
    <n v="26.191607999999999"/>
    <n v="0.42244500000000001"/>
    <s v="7"/>
    <s v="scale_mpi_thin_job_14311.out "/>
    <s v="scale_mpi_thin_thin007_2023-06-26_20-44-06.csv "/>
    <s v="e1 20000 100 100000 1 63"/>
    <e v="#N/A"/>
    <e v="#N/A"/>
    <e v="#N/A"/>
    <e v="#N/A"/>
    <x v="1"/>
  </r>
  <r>
    <x v="0"/>
    <x v="3"/>
    <n v="100"/>
    <x v="0"/>
    <x v="20"/>
    <n v="1"/>
    <n v="38.605431000000003"/>
    <n v="16.596551000000002"/>
    <n v="23.306903999999999"/>
    <n v="0.36995099999999997"/>
    <s v="7"/>
    <s v="scale_mpi_thin_job_14311.out "/>
    <s v="scale_mpi_thin_thin007_2023-06-26_20-44-06.csv "/>
    <s v="e1 20000 100 100000 1 64"/>
    <e v="#N/A"/>
    <e v="#N/A"/>
    <e v="#N/A"/>
    <e v="#N/A"/>
    <x v="1"/>
  </r>
  <r>
    <x v="0"/>
    <x v="3"/>
    <n v="100"/>
    <x v="0"/>
    <x v="19"/>
    <n v="1"/>
    <n v="34.829590000000003"/>
    <n v="13.185168000000001"/>
    <n v="26.810997"/>
    <n v="0.41892200000000002"/>
    <s v="7"/>
    <s v="scale_mpi_thin_job_14311.out "/>
    <s v="scale_mpi_thin_thin007_2023-06-26_20-44-06.csv "/>
    <s v="e1 20000 100 100000 1 65"/>
    <e v="#N/A"/>
    <e v="#N/A"/>
    <e v="#N/A"/>
    <e v="#N/A"/>
    <x v="1"/>
  </r>
  <r>
    <x v="0"/>
    <x v="3"/>
    <n v="100"/>
    <x v="0"/>
    <x v="18"/>
    <n v="1"/>
    <n v="33.921309000000001"/>
    <n v="12.746218000000001"/>
    <n v="31.271833000000001"/>
    <n v="0.481105"/>
    <s v="7"/>
    <s v="scale_mpi_thin_job_14311.out "/>
    <s v="scale_mpi_thin_thin007_2023-06-26_20-44-06.csv "/>
    <s v="e1 20000 100 100000 1 66"/>
    <e v="#N/A"/>
    <e v="#N/A"/>
    <e v="#N/A"/>
    <e v="#N/A"/>
    <x v="1"/>
  </r>
  <r>
    <x v="0"/>
    <x v="3"/>
    <n v="100"/>
    <x v="0"/>
    <x v="17"/>
    <n v="1"/>
    <n v="40.220081999999998"/>
    <n v="19.252835000000001"/>
    <n v="32.455787000000001"/>
    <n v="0.49175400000000002"/>
    <s v="7"/>
    <s v="scale_mpi_thin_job_14311.out "/>
    <s v="scale_mpi_thin_thin007_2023-06-26_20-44-06.csv "/>
    <s v="e1 20000 100 100000 1 67"/>
    <e v="#N/A"/>
    <e v="#N/A"/>
    <e v="#N/A"/>
    <e v="#N/A"/>
    <x v="1"/>
  </r>
  <r>
    <x v="0"/>
    <x v="3"/>
    <n v="100"/>
    <x v="0"/>
    <x v="16"/>
    <n v="1"/>
    <n v="33.431488999999999"/>
    <n v="12.961995999999999"/>
    <n v="25.660316999999999"/>
    <n v="0.38299"/>
    <s v="7"/>
    <s v="scale_mpi_thin_job_14311.out "/>
    <s v="scale_mpi_thin_thin007_2023-06-26_20-44-06.csv "/>
    <s v="e1 20000 100 100000 1 68"/>
    <e v="#N/A"/>
    <e v="#N/A"/>
    <e v="#N/A"/>
    <e v="#N/A"/>
    <x v="1"/>
  </r>
  <r>
    <x v="0"/>
    <x v="3"/>
    <n v="100"/>
    <x v="0"/>
    <x v="15"/>
    <n v="1"/>
    <n v="32.638888999999999"/>
    <n v="12.439019"/>
    <n v="37.575828999999999"/>
    <n v="0.55258600000000002"/>
    <s v="7"/>
    <s v="scale_mpi_thin_job_14311.out "/>
    <s v="scale_mpi_thin_thin007_2023-06-26_20-44-06.csv "/>
    <s v="e1 20000 100 100000 1 69"/>
    <e v="#N/A"/>
    <e v="#N/A"/>
    <e v="#N/A"/>
    <e v="#N/A"/>
    <x v="1"/>
  </r>
  <r>
    <x v="0"/>
    <x v="3"/>
    <n v="100"/>
    <x v="0"/>
    <x v="14"/>
    <n v="1"/>
    <n v="36.897314999999999"/>
    <n v="16.865024999999999"/>
    <n v="9.2032980000000002"/>
    <n v="0.133381"/>
    <s v="7"/>
    <s v="scale_mpi_thin_job_14311.out "/>
    <s v="scale_mpi_thin_thin007_2023-06-26_20-44-06.csv "/>
    <s v="e1 20000 100 100000 1 70"/>
    <e v="#N/A"/>
    <e v="#N/A"/>
    <e v="#N/A"/>
    <e v="#N/A"/>
    <x v="1"/>
  </r>
  <r>
    <x v="0"/>
    <x v="3"/>
    <n v="100"/>
    <x v="0"/>
    <x v="13"/>
    <n v="1"/>
    <n v="36.539807000000003"/>
    <n v="16.835450999999999"/>
    <n v="28.575475000000001"/>
    <n v="0.408221"/>
    <s v="7"/>
    <s v="scale_mpi_thin_job_14311.out "/>
    <s v="scale_mpi_thin_thin007_2023-06-26_20-44-06.csv "/>
    <s v="e1 20000 100 100000 1 71"/>
    <e v="#N/A"/>
    <e v="#N/A"/>
    <e v="#N/A"/>
    <e v="#N/A"/>
    <x v="1"/>
  </r>
  <r>
    <x v="0"/>
    <x v="3"/>
    <n v="100"/>
    <x v="0"/>
    <x v="12"/>
    <n v="1"/>
    <n v="32.197391000000003"/>
    <n v="12.767058"/>
    <n v="26.326709000000001"/>
    <n v="0.37079899999999999"/>
    <s v="7"/>
    <s v="scale_mpi_thin_job_14311.out "/>
    <s v="scale_mpi_thin_thin007_2023-06-26_20-44-06.csv "/>
    <s v="e1 20000 100 100000 1 72"/>
    <e v="#N/A"/>
    <e v="#N/A"/>
    <e v="#N/A"/>
    <e v="#N/A"/>
    <x v="1"/>
  </r>
  <r>
    <x v="0"/>
    <x v="3"/>
    <n v="100"/>
    <x v="0"/>
    <x v="71"/>
    <n v="1"/>
    <n v="103.350281"/>
    <n v="0.80641200000000002"/>
    <n v="4.0844680000000002"/>
    <n v="0.34037200000000001"/>
    <s v="7"/>
    <s v="scale_mpi_thin_job_14311.out "/>
    <s v="scale_mpi_thin_thin007_2023-06-26_20-44-06.csv "/>
    <s v="e1 20000 100 100000 1 13"/>
    <e v="#N/A"/>
    <e v="#N/A"/>
    <e v="#N/A"/>
    <e v="#N/A"/>
    <x v="1"/>
  </r>
  <r>
    <x v="0"/>
    <x v="3"/>
    <n v="100"/>
    <x v="0"/>
    <x v="70"/>
    <n v="1"/>
    <n v="96.607001999999994"/>
    <n v="1.108986"/>
    <n v="7.7648169999999999"/>
    <n v="0.59729399999999999"/>
    <s v="7"/>
    <s v="scale_mpi_thin_job_14311.out "/>
    <s v="scale_mpi_thin_thin007_2023-06-26_20-44-06.csv "/>
    <s v="e1 20000 100 100000 1 14"/>
    <e v="#N/A"/>
    <e v="#N/A"/>
    <e v="#N/A"/>
    <e v="#N/A"/>
    <x v="1"/>
  </r>
  <r>
    <x v="0"/>
    <x v="3"/>
    <n v="100"/>
    <x v="0"/>
    <x v="69"/>
    <n v="1"/>
    <n v="90.321375000000003"/>
    <n v="0.99070100000000005"/>
    <n v="6.431934"/>
    <n v="0.459424"/>
    <s v="7"/>
    <s v="scale_mpi_thin_job_14311.out "/>
    <s v="scale_mpi_thin_thin007_2023-06-26_20-44-06.csv "/>
    <s v="e1 20000 100 100000 1 15"/>
    <e v="#N/A"/>
    <e v="#N/A"/>
    <e v="#N/A"/>
    <e v="#N/A"/>
    <x v="1"/>
  </r>
  <r>
    <x v="0"/>
    <x v="3"/>
    <n v="100"/>
    <x v="0"/>
    <x v="68"/>
    <n v="1"/>
    <n v="84.845539000000002"/>
    <n v="1.00966"/>
    <n v="7.4072889999999996"/>
    <n v="0.49381900000000001"/>
    <s v="7"/>
    <s v="scale_mpi_thin_job_14311.out "/>
    <s v="scale_mpi_thin_thin007_2023-06-26_20-44-06.csv "/>
    <s v="e1 20000 100 100000 1 16"/>
    <e v="#N/A"/>
    <e v="#N/A"/>
    <e v="#N/A"/>
    <e v="#N/A"/>
    <x v="1"/>
  </r>
  <r>
    <x v="0"/>
    <x v="3"/>
    <n v="100"/>
    <x v="0"/>
    <x v="67"/>
    <n v="1"/>
    <n v="80.047560000000004"/>
    <n v="0.99226199999999998"/>
    <n v="7.5733379999999997"/>
    <n v="0.47333399999999998"/>
    <s v="7"/>
    <s v="scale_mpi_thin_job_14311.out "/>
    <s v="scale_mpi_thin_thin007_2023-06-26_20-44-06.csv "/>
    <s v="e1 20000 100 100000 1 17"/>
    <e v="#N/A"/>
    <e v="#N/A"/>
    <e v="#N/A"/>
    <e v="#N/A"/>
    <x v="1"/>
  </r>
  <r>
    <x v="0"/>
    <x v="3"/>
    <n v="100"/>
    <x v="0"/>
    <x v="66"/>
    <n v="1"/>
    <n v="76.026870000000002"/>
    <n v="1.2550809999999999"/>
    <n v="12.546391"/>
    <n v="0.73802299999999998"/>
    <s v="7"/>
    <s v="scale_mpi_thin_job_14311.out "/>
    <s v="scale_mpi_thin_thin007_2023-06-26_20-44-06.csv "/>
    <s v="e1 20000 100 100000 1 18"/>
    <e v="#N/A"/>
    <e v="#N/A"/>
    <e v="#N/A"/>
    <e v="#N/A"/>
    <x v="1"/>
  </r>
  <r>
    <x v="0"/>
    <x v="3"/>
    <n v="100"/>
    <x v="0"/>
    <x v="65"/>
    <n v="1"/>
    <n v="71.925764000000001"/>
    <n v="1.005382"/>
    <n v="8.7445930000000001"/>
    <n v="0.48581099999999999"/>
    <s v="7"/>
    <s v="scale_mpi_thin_job_14311.out "/>
    <s v="scale_mpi_thin_thin007_2023-06-26_20-44-06.csv "/>
    <s v="e1 20000 100 100000 1 19"/>
    <e v="#N/A"/>
    <e v="#N/A"/>
    <e v="#N/A"/>
    <e v="#N/A"/>
    <x v="1"/>
  </r>
  <r>
    <x v="0"/>
    <x v="3"/>
    <n v="100"/>
    <x v="0"/>
    <x v="64"/>
    <n v="1"/>
    <n v="68.555948999999998"/>
    <n v="1.0913550000000001"/>
    <n v="10.835089"/>
    <n v="0.570268"/>
    <s v="7"/>
    <s v="scale_mpi_thin_job_14311.out "/>
    <s v="scale_mpi_thin_thin007_2023-06-26_20-44-06.csv "/>
    <s v="e1 20000 100 100000 1 20"/>
    <e v="#N/A"/>
    <e v="#N/A"/>
    <e v="#N/A"/>
    <e v="#N/A"/>
    <x v="1"/>
  </r>
  <r>
    <x v="0"/>
    <x v="3"/>
    <n v="100"/>
    <x v="0"/>
    <x v="63"/>
    <n v="1"/>
    <n v="65.508609000000007"/>
    <n v="1.2063790000000001"/>
    <n v="13.886354000000001"/>
    <n v="0.69431799999999999"/>
    <s v="7"/>
    <s v="scale_mpi_thin_job_14311.out "/>
    <s v="scale_mpi_thin_thin007_2023-06-26_20-44-06.csv "/>
    <s v="e1 20000 100 100000 1 21"/>
    <e v="#N/A"/>
    <e v="#N/A"/>
    <e v="#N/A"/>
    <e v="#N/A"/>
    <x v="1"/>
  </r>
  <r>
    <x v="0"/>
    <x v="3"/>
    <n v="100"/>
    <x v="0"/>
    <x v="62"/>
    <n v="1"/>
    <n v="62.514819000000003"/>
    <n v="1.01173"/>
    <n v="10.311508"/>
    <n v="0.49102400000000002"/>
    <s v="7"/>
    <s v="scale_mpi_thin_job_14311.out "/>
    <s v="scale_mpi_thin_thin007_2023-06-26_20-44-06.csv "/>
    <s v="e1 20000 100 100000 1 22"/>
    <e v="#N/A"/>
    <e v="#N/A"/>
    <e v="#N/A"/>
    <e v="#N/A"/>
    <x v="1"/>
  </r>
  <r>
    <x v="0"/>
    <x v="3"/>
    <n v="100"/>
    <x v="0"/>
    <x v="61"/>
    <n v="1"/>
    <n v="59.919888999999998"/>
    <n v="1.025139"/>
    <n v="10.907848"/>
    <n v="0.495811"/>
    <s v="7"/>
    <s v="scale_mpi_thin_job_14311.out "/>
    <s v="scale_mpi_thin_thin007_2023-06-26_20-44-06.csv "/>
    <s v="e1 20000 100 100000 1 23"/>
    <e v="#N/A"/>
    <e v="#N/A"/>
    <e v="#N/A"/>
    <e v="#N/A"/>
    <x v="1"/>
  </r>
  <r>
    <x v="0"/>
    <x v="3"/>
    <n v="100"/>
    <x v="0"/>
    <x v="60"/>
    <n v="1"/>
    <n v="57.063321000000002"/>
    <n v="1.0422819999999999"/>
    <n v="11.863512"/>
    <n v="0.51580499999999996"/>
    <s v="7"/>
    <s v="scale_mpi_thin_job_14311.out "/>
    <s v="scale_mpi_thin_thin007_2023-06-26_20-44-06.csv "/>
    <s v="e1 20000 100 100000 1 24"/>
    <e v="#N/A"/>
    <e v="#N/A"/>
    <e v="#N/A"/>
    <e v="#N/A"/>
    <x v="1"/>
  </r>
  <r>
    <x v="0"/>
    <x v="4"/>
    <n v="100"/>
    <x v="0"/>
    <x v="71"/>
    <n v="1"/>
    <n v="59.030433000000002"/>
    <n v="0.835005"/>
    <n v="6.086938"/>
    <n v="0.50724499999999995"/>
    <s v="7"/>
    <s v="scale_mpi_thin_job_14312.out "/>
    <s v="scale_mpi_thin_thin007_2023-06-26_22-51-47.csv "/>
    <s v="e1 15000 100 100000 1 13"/>
    <e v="#N/A"/>
    <e v="#N/A"/>
    <e v="#N/A"/>
    <e v="#N/A"/>
    <x v="1"/>
  </r>
  <r>
    <x v="0"/>
    <x v="4"/>
    <n v="100"/>
    <x v="0"/>
    <x v="70"/>
    <n v="1"/>
    <n v="54.487274999999997"/>
    <n v="0.64122800000000002"/>
    <n v="4.3737250000000003"/>
    <n v="0.33644000000000002"/>
    <s v="7"/>
    <s v="scale_mpi_thin_job_14312.out "/>
    <s v="scale_mpi_thin_thin007_2023-06-26_22-51-47.csv "/>
    <s v="e1 15000 100 100000 1 14"/>
    <e v="#N/A"/>
    <e v="#N/A"/>
    <e v="#N/A"/>
    <e v="#N/A"/>
    <x v="1"/>
  </r>
  <r>
    <x v="0"/>
    <x v="4"/>
    <n v="100"/>
    <x v="0"/>
    <x v="69"/>
    <n v="1"/>
    <n v="51.298479999999998"/>
    <n v="0.84688399999999997"/>
    <n v="7.4588999999999999"/>
    <n v="0.532779"/>
    <s v="7"/>
    <s v="scale_mpi_thin_job_14312.out "/>
    <s v="scale_mpi_thin_thin007_2023-06-26_22-51-47.csv "/>
    <s v="e1 15000 100 100000 1 15"/>
    <e v="#N/A"/>
    <e v="#N/A"/>
    <e v="#N/A"/>
    <e v="#N/A"/>
    <x v="1"/>
  </r>
  <r>
    <x v="0"/>
    <x v="4"/>
    <n v="100"/>
    <x v="0"/>
    <x v="68"/>
    <n v="1"/>
    <n v="48.013202"/>
    <n v="0.65502000000000005"/>
    <n v="5.0885100000000003"/>
    <n v="0.33923399999999998"/>
    <s v="7"/>
    <s v="scale_mpi_thin_job_14312.out "/>
    <s v="scale_mpi_thin_thin007_2023-06-26_22-51-47.csv "/>
    <s v="e1 15000 100 100000 1 16"/>
    <e v="#N/A"/>
    <e v="#N/A"/>
    <e v="#N/A"/>
    <e v="#N/A"/>
    <x v="1"/>
  </r>
  <r>
    <x v="0"/>
    <x v="4"/>
    <n v="100"/>
    <x v="0"/>
    <x v="67"/>
    <n v="1"/>
    <n v="45.450747999999997"/>
    <n v="0.72576499999999999"/>
    <n v="6.3720299999999996"/>
    <n v="0.39825199999999999"/>
    <s v="7"/>
    <s v="scale_mpi_thin_job_14312.out "/>
    <s v="scale_mpi_thin_thin007_2023-06-26_22-51-47.csv "/>
    <s v="e1 15000 100 100000 1 17"/>
    <e v="#N/A"/>
    <e v="#N/A"/>
    <e v="#N/A"/>
    <e v="#N/A"/>
    <x v="1"/>
  </r>
  <r>
    <x v="0"/>
    <x v="4"/>
    <n v="100"/>
    <x v="0"/>
    <x v="66"/>
    <n v="1"/>
    <n v="43.024493999999997"/>
    <n v="0.72342700000000004"/>
    <n v="6.9400560000000002"/>
    <n v="0.40823900000000002"/>
    <s v="7"/>
    <s v="scale_mpi_thin_job_14312.out "/>
    <s v="scale_mpi_thin_thin007_2023-06-26_22-51-47.csv "/>
    <s v="e1 15000 100 100000 1 18"/>
    <e v="#N/A"/>
    <e v="#N/A"/>
    <e v="#N/A"/>
    <e v="#N/A"/>
    <x v="1"/>
  </r>
  <r>
    <x v="0"/>
    <x v="4"/>
    <n v="100"/>
    <x v="0"/>
    <x v="65"/>
    <n v="1"/>
    <n v="40.904077999999998"/>
    <n v="0.75154399999999999"/>
    <n v="7.7942549999999997"/>
    <n v="0.43301400000000001"/>
    <s v="7"/>
    <s v="scale_mpi_thin_job_14312.out "/>
    <s v="scale_mpi_thin_thin007_2023-06-26_22-51-47.csv "/>
    <s v="e1 15000 100 100000 1 19"/>
    <e v="#N/A"/>
    <e v="#N/A"/>
    <e v="#N/A"/>
    <e v="#N/A"/>
    <x v="1"/>
  </r>
  <r>
    <x v="0"/>
    <x v="4"/>
    <n v="100"/>
    <x v="0"/>
    <x v="64"/>
    <n v="1"/>
    <n v="38.885454000000003"/>
    <n v="0.69338200000000005"/>
    <n v="7.0582050000000001"/>
    <n v="0.37148399999999998"/>
    <s v="7"/>
    <s v="scale_mpi_thin_job_14312.out "/>
    <s v="scale_mpi_thin_thin007_2023-06-26_22-51-47.csv "/>
    <s v="e1 15000 100 100000 1 20"/>
    <e v="#N/A"/>
    <e v="#N/A"/>
    <e v="#N/A"/>
    <e v="#N/A"/>
    <x v="1"/>
  </r>
  <r>
    <x v="0"/>
    <x v="4"/>
    <n v="100"/>
    <x v="0"/>
    <x v="63"/>
    <n v="1"/>
    <n v="37.198242"/>
    <n v="0.80011600000000005"/>
    <n v="9.7144390000000005"/>
    <n v="0.48572199999999999"/>
    <s v="7"/>
    <s v="scale_mpi_thin_job_14312.out "/>
    <s v="scale_mpi_thin_thin007_2023-06-26_22-51-47.csv "/>
    <s v="e1 15000 100 100000 1 21"/>
    <e v="#N/A"/>
    <e v="#N/A"/>
    <e v="#N/A"/>
    <e v="#N/A"/>
    <x v="1"/>
  </r>
  <r>
    <x v="0"/>
    <x v="4"/>
    <n v="100"/>
    <x v="0"/>
    <x v="62"/>
    <n v="1"/>
    <n v="35.744562000000002"/>
    <n v="0.83850599999999997"/>
    <n v="10.729611"/>
    <n v="0.510934"/>
    <s v="7"/>
    <s v="scale_mpi_thin_job_14312.out "/>
    <s v="scale_mpi_thin_thin007_2023-06-26_22-51-47.csv "/>
    <s v="e1 15000 100 100000 1 22"/>
    <e v="#N/A"/>
    <e v="#N/A"/>
    <e v="#N/A"/>
    <e v="#N/A"/>
    <x v="1"/>
  </r>
  <r>
    <x v="0"/>
    <x v="4"/>
    <n v="100"/>
    <x v="0"/>
    <x v="61"/>
    <n v="1"/>
    <n v="34.255803999999998"/>
    <n v="0.76325100000000001"/>
    <n v="9.995673"/>
    <n v="0.454349"/>
    <s v="7"/>
    <s v="scale_mpi_thin_job_14312.out "/>
    <s v="scale_mpi_thin_thin007_2023-06-26_22-51-47.csv "/>
    <s v="e1 15000 100 100000 1 23"/>
    <e v="#N/A"/>
    <e v="#N/A"/>
    <e v="#N/A"/>
    <e v="#N/A"/>
    <x v="1"/>
  </r>
  <r>
    <x v="0"/>
    <x v="4"/>
    <n v="100"/>
    <x v="0"/>
    <x v="60"/>
    <n v="1"/>
    <n v="32.905279"/>
    <n v="0.727267"/>
    <n v="9.2712380000000003"/>
    <n v="0.40309699999999998"/>
    <s v="7"/>
    <s v="scale_mpi_thin_job_14312.out "/>
    <s v="scale_mpi_thin_thin007_2023-06-26_22-51-47.csv "/>
    <s v="e1 15000 100 100000 1 24"/>
    <e v="#N/A"/>
    <e v="#N/A"/>
    <e v="#N/A"/>
    <e v="#N/A"/>
    <x v="1"/>
  </r>
  <r>
    <x v="0"/>
    <x v="4"/>
    <n v="100"/>
    <x v="0"/>
    <x v="59"/>
    <n v="1"/>
    <n v="32.609814999999998"/>
    <n v="1.334595"/>
    <n v="12.503653"/>
    <n v="0.52098599999999995"/>
    <s v="7"/>
    <s v="scale_mpi_thin_job_14312.out "/>
    <s v="scale_mpi_thin_thin007_2023-06-26_22-51-47.csv "/>
    <s v="e1 15000 100 100000 1 25"/>
    <e v="#N/A"/>
    <e v="#N/A"/>
    <e v="#N/A"/>
    <e v="#N/A"/>
    <x v="1"/>
  </r>
  <r>
    <x v="0"/>
    <x v="4"/>
    <n v="100"/>
    <x v="0"/>
    <x v="58"/>
    <n v="1"/>
    <n v="32.392204999999997"/>
    <n v="2.456626"/>
    <n v="10.438853"/>
    <n v="0.41755399999999998"/>
    <s v="7"/>
    <s v="scale_mpi_thin_job_14312.out "/>
    <s v="scale_mpi_thin_thin007_2023-06-26_22-51-47.csv "/>
    <s v="e1 15000 100 100000 1 26"/>
    <e v="#N/A"/>
    <e v="#N/A"/>
    <e v="#N/A"/>
    <e v="#N/A"/>
    <x v="1"/>
  </r>
  <r>
    <x v="0"/>
    <x v="4"/>
    <n v="100"/>
    <x v="0"/>
    <x v="57"/>
    <n v="1"/>
    <n v="31.134392999999999"/>
    <n v="1.9921150000000001"/>
    <n v="6.5231849999999998"/>
    <n v="0.250892"/>
    <s v="7"/>
    <s v="scale_mpi_thin_job_14312.out "/>
    <s v="scale_mpi_thin_thin007_2023-06-26_22-51-47.csv "/>
    <s v="e1 15000 100 100000 1 27"/>
    <e v="#N/A"/>
    <e v="#N/A"/>
    <e v="#N/A"/>
    <e v="#N/A"/>
    <x v="1"/>
  </r>
  <r>
    <x v="0"/>
    <x v="4"/>
    <n v="100"/>
    <x v="0"/>
    <x v="56"/>
    <n v="1"/>
    <n v="30.575033000000001"/>
    <n v="2.5412189999999999"/>
    <n v="4.9896630000000002"/>
    <n v="0.18480199999999999"/>
    <s v="7"/>
    <s v="scale_mpi_thin_job_14312.out "/>
    <s v="scale_mpi_thin_thin007_2023-06-26_22-51-47.csv "/>
    <s v="e1 15000 100 100000 1 28"/>
    <e v="#N/A"/>
    <e v="#N/A"/>
    <e v="#N/A"/>
    <e v="#N/A"/>
    <x v="1"/>
  </r>
  <r>
    <x v="0"/>
    <x v="4"/>
    <n v="100"/>
    <x v="0"/>
    <x v="55"/>
    <n v="1"/>
    <n v="30.499639999999999"/>
    <n v="3.3906719999999999"/>
    <n v="6.1084009999999997"/>
    <n v="0.21815699999999999"/>
    <s v="7"/>
    <s v="scale_mpi_thin_job_14312.out "/>
    <s v="scale_mpi_thin_thin007_2023-06-26_22-51-47.csv "/>
    <s v="e1 15000 100 100000 1 29"/>
    <e v="#N/A"/>
    <e v="#N/A"/>
    <e v="#N/A"/>
    <e v="#N/A"/>
    <x v="1"/>
  </r>
  <r>
    <x v="0"/>
    <x v="4"/>
    <n v="100"/>
    <x v="0"/>
    <x v="54"/>
    <n v="1"/>
    <n v="29.495127"/>
    <n v="3.1526190000000001"/>
    <n v="6.4787129999999999"/>
    <n v="0.22340399999999999"/>
    <s v="7"/>
    <s v="scale_mpi_thin_job_14312.out "/>
    <s v="scale_mpi_thin_thin007_2023-06-26_22-51-47.csv "/>
    <s v="e1 15000 100 100000 1 30"/>
    <e v="#N/A"/>
    <e v="#N/A"/>
    <e v="#N/A"/>
    <e v="#N/A"/>
    <x v="1"/>
  </r>
  <r>
    <x v="0"/>
    <x v="4"/>
    <n v="100"/>
    <x v="0"/>
    <x v="53"/>
    <n v="1"/>
    <n v="30.434301000000001"/>
    <n v="5.2725960000000001"/>
    <n v="4.8939380000000003"/>
    <n v="0.163131"/>
    <s v="7"/>
    <s v="scale_mpi_thin_job_14312.out "/>
    <s v="scale_mpi_thin_thin007_2023-06-26_22-51-47.csv "/>
    <s v="e1 15000 100 100000 1 31"/>
    <e v="#N/A"/>
    <e v="#N/A"/>
    <e v="#N/A"/>
    <e v="#N/A"/>
    <x v="1"/>
  </r>
  <r>
    <x v="0"/>
    <x v="4"/>
    <n v="100"/>
    <x v="0"/>
    <x v="52"/>
    <n v="1"/>
    <n v="29.518550000000001"/>
    <n v="4.7971830000000004"/>
    <n v="5.0784459999999996"/>
    <n v="0.16382099999999999"/>
    <s v="7"/>
    <s v="scale_mpi_thin_job_14312.out "/>
    <s v="scale_mpi_thin_thin007_2023-06-26_22-51-47.csv "/>
    <s v="e1 15000 100 100000 1 32"/>
    <e v="#N/A"/>
    <e v="#N/A"/>
    <e v="#N/A"/>
    <e v="#N/A"/>
    <x v="1"/>
  </r>
  <r>
    <x v="0"/>
    <x v="4"/>
    <n v="100"/>
    <x v="0"/>
    <x v="51"/>
    <n v="1"/>
    <n v="28.833683000000001"/>
    <n v="5.2168919999999996"/>
    <n v="5.2337939999999996"/>
    <n v="0.16355600000000001"/>
    <s v="7"/>
    <s v="scale_mpi_thin_job_14312.out "/>
    <s v="scale_mpi_thin_thin007_2023-06-26_22-51-47.csv "/>
    <s v="e1 15000 100 100000 1 33"/>
    <e v="#N/A"/>
    <e v="#N/A"/>
    <e v="#N/A"/>
    <e v="#N/A"/>
    <x v="1"/>
  </r>
  <r>
    <x v="0"/>
    <x v="4"/>
    <n v="100"/>
    <x v="0"/>
    <x v="50"/>
    <n v="1"/>
    <n v="28.828903"/>
    <n v="5.6435219999999999"/>
    <n v="7.1451880000000001"/>
    <n v="0.21652099999999999"/>
    <s v="7"/>
    <s v="scale_mpi_thin_job_14312.out "/>
    <s v="scale_mpi_thin_thin007_2023-06-26_22-51-47.csv "/>
    <s v="e1 15000 100 100000 1 34"/>
    <e v="#N/A"/>
    <e v="#N/A"/>
    <e v="#N/A"/>
    <e v="#N/A"/>
    <x v="1"/>
  </r>
  <r>
    <x v="0"/>
    <x v="4"/>
    <n v="100"/>
    <x v="0"/>
    <x v="49"/>
    <n v="1"/>
    <n v="28.350583"/>
    <n v="5.6697240000000004"/>
    <n v="6.085356"/>
    <n v="0.178981"/>
    <s v="7"/>
    <s v="scale_mpi_thin_job_14312.out "/>
    <s v="scale_mpi_thin_thin007_2023-06-26_22-51-47.csv "/>
    <s v="e1 15000 100 100000 1 35"/>
    <e v="#N/A"/>
    <e v="#N/A"/>
    <e v="#N/A"/>
    <e v="#N/A"/>
    <x v="1"/>
  </r>
  <r>
    <x v="0"/>
    <x v="4"/>
    <n v="100"/>
    <x v="0"/>
    <x v="48"/>
    <n v="1"/>
    <n v="28.365731"/>
    <n v="6.3693569999999999"/>
    <n v="6.32965"/>
    <n v="0.18084700000000001"/>
    <s v="7"/>
    <s v="scale_mpi_thin_job_14312.out "/>
    <s v="scale_mpi_thin_thin007_2023-06-26_22-51-47.csv "/>
    <s v="e1 15000 100 100000 1 36"/>
    <e v="#N/A"/>
    <e v="#N/A"/>
    <e v="#N/A"/>
    <e v="#N/A"/>
    <x v="1"/>
  </r>
  <r>
    <x v="0"/>
    <x v="4"/>
    <n v="100"/>
    <x v="0"/>
    <x v="47"/>
    <n v="1"/>
    <n v="26.698584"/>
    <n v="5.4948940000000004"/>
    <n v="5.7662310000000003"/>
    <n v="0.16017300000000001"/>
    <s v="7"/>
    <s v="scale_mpi_thin_job_14312.out "/>
    <s v="scale_mpi_thin_thin007_2023-06-26_22-51-47.csv "/>
    <s v="e1 15000 100 100000 1 37"/>
    <e v="#N/A"/>
    <e v="#N/A"/>
    <e v="#N/A"/>
    <e v="#N/A"/>
    <x v="1"/>
  </r>
  <r>
    <x v="0"/>
    <x v="4"/>
    <n v="100"/>
    <x v="0"/>
    <x v="46"/>
    <n v="1"/>
    <n v="26.499424000000001"/>
    <n v="5.6132119999999999"/>
    <n v="6.720593"/>
    <n v="0.18163799999999999"/>
    <s v="7"/>
    <s v="scale_mpi_thin_job_14312.out "/>
    <s v="scale_mpi_thin_thin007_2023-06-26_22-51-47.csv "/>
    <s v="e1 15000 100 100000 1 38"/>
    <e v="#N/A"/>
    <e v="#N/A"/>
    <e v="#N/A"/>
    <e v="#N/A"/>
    <x v="1"/>
  </r>
  <r>
    <x v="0"/>
    <x v="4"/>
    <n v="100"/>
    <x v="0"/>
    <x v="45"/>
    <n v="1"/>
    <n v="30.706415"/>
    <n v="10.500621000000001"/>
    <n v="3.4121199999999998"/>
    <n v="8.9792999999999998E-2"/>
    <s v="7"/>
    <s v="scale_mpi_thin_job_14312.out "/>
    <s v="scale_mpi_thin_thin007_2023-06-26_22-51-47.csv "/>
    <s v="e1 15000 100 100000 1 39"/>
    <e v="#N/A"/>
    <e v="#N/A"/>
    <e v="#N/A"/>
    <e v="#N/A"/>
    <x v="1"/>
  </r>
  <r>
    <x v="0"/>
    <x v="4"/>
    <n v="100"/>
    <x v="0"/>
    <x v="44"/>
    <n v="1"/>
    <n v="27.890094000000001"/>
    <n v="7.8328499999999996"/>
    <n v="16.522949000000001"/>
    <n v="0.42366500000000001"/>
    <s v="7"/>
    <s v="scale_mpi_thin_job_14312.out "/>
    <s v="scale_mpi_thin_thin007_2023-06-26_22-51-47.csv "/>
    <s v="e1 15000 100 100000 1 40"/>
    <e v="#N/A"/>
    <e v="#N/A"/>
    <e v="#N/A"/>
    <e v="#N/A"/>
    <x v="1"/>
  </r>
  <r>
    <x v="0"/>
    <x v="4"/>
    <n v="100"/>
    <x v="0"/>
    <x v="43"/>
    <n v="1"/>
    <n v="29.734065999999999"/>
    <n v="10.112983"/>
    <n v="6.3630469999999999"/>
    <n v="0.159076"/>
    <s v="7"/>
    <s v="scale_mpi_thin_job_14312.out "/>
    <s v="scale_mpi_thin_thin007_2023-06-26_22-51-47.csv "/>
    <s v="e1 15000 100 100000 1 41"/>
    <e v="#N/A"/>
    <e v="#N/A"/>
    <e v="#N/A"/>
    <e v="#N/A"/>
    <x v="1"/>
  </r>
  <r>
    <x v="0"/>
    <x v="4"/>
    <n v="100"/>
    <x v="0"/>
    <x v="42"/>
    <n v="1"/>
    <n v="27.116689000000001"/>
    <n v="8.0861219999999996"/>
    <n v="7.6061509999999997"/>
    <n v="0.18551599999999999"/>
    <s v="7"/>
    <s v="scale_mpi_thin_job_14312.out "/>
    <s v="scale_mpi_thin_thin007_2023-06-26_22-51-47.csv "/>
    <s v="e1 15000 100 100000 1 42"/>
    <e v="#N/A"/>
    <e v="#N/A"/>
    <e v="#N/A"/>
    <e v="#N/A"/>
    <x v="1"/>
  </r>
  <r>
    <x v="0"/>
    <x v="4"/>
    <n v="100"/>
    <x v="0"/>
    <x v="41"/>
    <n v="1"/>
    <n v="27.460688000000001"/>
    <n v="9.0532780000000006"/>
    <n v="7.111675"/>
    <n v="0.169326"/>
    <s v="7"/>
    <s v="scale_mpi_thin_job_14312.out "/>
    <s v="scale_mpi_thin_thin007_2023-06-26_22-51-47.csv "/>
    <s v="e1 15000 100 100000 1 43"/>
    <e v="#N/A"/>
    <e v="#N/A"/>
    <e v="#N/A"/>
    <e v="#N/A"/>
    <x v="1"/>
  </r>
  <r>
    <x v="0"/>
    <x v="4"/>
    <n v="100"/>
    <x v="0"/>
    <x v="40"/>
    <n v="1"/>
    <n v="30.96518"/>
    <n v="12.75347"/>
    <n v="4.9161279999999996"/>
    <n v="0.114329"/>
    <s v="7"/>
    <s v="scale_mpi_thin_job_14312.out "/>
    <s v="scale_mpi_thin_thin007_2023-06-26_22-51-47.csv "/>
    <s v="e1 15000 100 100000 1 44"/>
    <e v="#N/A"/>
    <e v="#N/A"/>
    <e v="#N/A"/>
    <e v="#N/A"/>
    <x v="1"/>
  </r>
  <r>
    <x v="0"/>
    <x v="4"/>
    <n v="100"/>
    <x v="0"/>
    <x v="39"/>
    <n v="1"/>
    <n v="28.973233"/>
    <n v="11.084439"/>
    <n v="18.924441999999999"/>
    <n v="0.43010100000000001"/>
    <s v="7"/>
    <s v="scale_mpi_thin_job_14312.out "/>
    <s v="scale_mpi_thin_thin007_2023-06-26_22-51-47.csv "/>
    <s v="e1 15000 100 100000 1 45"/>
    <e v="#N/A"/>
    <e v="#N/A"/>
    <e v="#N/A"/>
    <e v="#N/A"/>
    <x v="1"/>
  </r>
  <r>
    <x v="0"/>
    <x v="4"/>
    <n v="100"/>
    <x v="0"/>
    <x v="38"/>
    <n v="1"/>
    <n v="28.615165999999999"/>
    <n v="11.099643"/>
    <n v="11.240558"/>
    <n v="0.24979000000000001"/>
    <s v="7"/>
    <s v="scale_mpi_thin_job_14312.out "/>
    <s v="scale_mpi_thin_thin007_2023-06-26_22-51-47.csv "/>
    <s v="e1 15000 100 100000 1 46"/>
    <e v="#N/A"/>
    <e v="#N/A"/>
    <e v="#N/A"/>
    <e v="#N/A"/>
    <x v="1"/>
  </r>
  <r>
    <x v="0"/>
    <x v="4"/>
    <n v="100"/>
    <x v="0"/>
    <x v="37"/>
    <n v="1"/>
    <n v="25.549627000000001"/>
    <n v="8.4108689999999999"/>
    <n v="5.6102550000000004"/>
    <n v="0.121962"/>
    <s v="7"/>
    <s v="scale_mpi_thin_job_14312.out "/>
    <s v="scale_mpi_thin_thin007_2023-06-26_22-51-47.csv "/>
    <s v="e1 15000 100 100000 1 47"/>
    <e v="#N/A"/>
    <e v="#N/A"/>
    <e v="#N/A"/>
    <e v="#N/A"/>
    <x v="1"/>
  </r>
  <r>
    <x v="0"/>
    <x v="4"/>
    <n v="100"/>
    <x v="0"/>
    <x v="36"/>
    <n v="1"/>
    <n v="25.44708"/>
    <n v="8.6159669999999995"/>
    <n v="7.6387530000000003"/>
    <n v="0.162527"/>
    <s v="7"/>
    <s v="scale_mpi_thin_job_14312.out "/>
    <s v="scale_mpi_thin_thin007_2023-06-26_22-51-47.csv "/>
    <s v="e1 15000 100 100000 1 48"/>
    <e v="#N/A"/>
    <e v="#N/A"/>
    <e v="#N/A"/>
    <e v="#N/A"/>
    <x v="1"/>
  </r>
  <r>
    <x v="0"/>
    <x v="4"/>
    <n v="100"/>
    <x v="0"/>
    <x v="35"/>
    <n v="1"/>
    <n v="25.09487"/>
    <n v="8.5632129999999993"/>
    <n v="9.5337250000000004"/>
    <n v="0.19861899999999999"/>
    <s v="7"/>
    <s v="scale_mpi_thin_job_14312.out "/>
    <s v="scale_mpi_thin_thin007_2023-06-26_22-51-47.csv "/>
    <s v="e1 15000 100 100000 1 49"/>
    <e v="#N/A"/>
    <e v="#N/A"/>
    <e v="#N/A"/>
    <e v="#N/A"/>
    <x v="1"/>
  </r>
  <r>
    <x v="0"/>
    <x v="4"/>
    <n v="100"/>
    <x v="0"/>
    <x v="34"/>
    <n v="1"/>
    <n v="27.085768000000002"/>
    <n v="10.811477999999999"/>
    <n v="8.5481390000000008"/>
    <n v="0.174452"/>
    <s v="7"/>
    <s v="scale_mpi_thin_job_14312.out "/>
    <s v="scale_mpi_thin_thin007_2023-06-26_22-51-47.csv "/>
    <s v="e1 15000 100 100000 1 50"/>
    <e v="#N/A"/>
    <e v="#N/A"/>
    <e v="#N/A"/>
    <e v="#N/A"/>
    <x v="1"/>
  </r>
  <r>
    <x v="0"/>
    <x v="4"/>
    <n v="100"/>
    <x v="0"/>
    <x v="33"/>
    <n v="1"/>
    <n v="25.560628999999999"/>
    <n v="9.6400419999999993"/>
    <n v="8.8416549999999994"/>
    <n v="0.17683299999999999"/>
    <s v="7"/>
    <s v="scale_mpi_thin_job_14312.out "/>
    <s v="scale_mpi_thin_thin007_2023-06-26_22-51-47.csv "/>
    <s v="e1 15000 100 100000 1 51"/>
    <e v="#N/A"/>
    <e v="#N/A"/>
    <e v="#N/A"/>
    <e v="#N/A"/>
    <x v="1"/>
  </r>
  <r>
    <x v="0"/>
    <x v="4"/>
    <n v="100"/>
    <x v="0"/>
    <x v="32"/>
    <n v="1"/>
    <n v="26.534934"/>
    <n v="10.838597"/>
    <n v="8.4845419999999994"/>
    <n v="0.16636400000000001"/>
    <s v="7"/>
    <s v="scale_mpi_thin_job_14312.out "/>
    <s v="scale_mpi_thin_thin007_2023-06-26_22-51-47.csv "/>
    <s v="e1 15000 100 100000 1 52"/>
    <e v="#N/A"/>
    <e v="#N/A"/>
    <e v="#N/A"/>
    <e v="#N/A"/>
    <x v="1"/>
  </r>
  <r>
    <x v="0"/>
    <x v="4"/>
    <n v="100"/>
    <x v="0"/>
    <x v="31"/>
    <n v="1"/>
    <n v="27.440887"/>
    <n v="12.069107000000001"/>
    <n v="10.621146"/>
    <n v="0.20425299999999999"/>
    <s v="7"/>
    <s v="scale_mpi_thin_job_14312.out "/>
    <s v="scale_mpi_thin_thin007_2023-06-26_22-51-47.csv "/>
    <s v="e1 15000 100 100000 1 53"/>
    <e v="#N/A"/>
    <e v="#N/A"/>
    <e v="#N/A"/>
    <e v="#N/A"/>
    <x v="1"/>
  </r>
  <r>
    <x v="0"/>
    <x v="4"/>
    <n v="100"/>
    <x v="0"/>
    <x v="30"/>
    <n v="1"/>
    <n v="26.000236000000001"/>
    <n v="11.033917000000001"/>
    <n v="9.6037199999999991"/>
    <n v="0.181202"/>
    <s v="7"/>
    <s v="scale_mpi_thin_job_14312.out "/>
    <s v="scale_mpi_thin_thin007_2023-06-26_22-51-47.csv "/>
    <s v="e1 15000 100 100000 1 54"/>
    <e v="#N/A"/>
    <e v="#N/A"/>
    <e v="#N/A"/>
    <e v="#N/A"/>
    <x v="1"/>
  </r>
  <r>
    <x v="0"/>
    <x v="4"/>
    <n v="100"/>
    <x v="0"/>
    <x v="29"/>
    <n v="1"/>
    <n v="29.428602000000001"/>
    <n v="14.538404"/>
    <n v="6.8102559999999999"/>
    <n v="0.12611600000000001"/>
    <s v="7"/>
    <s v="scale_mpi_thin_job_14312.out "/>
    <s v="scale_mpi_thin_thin007_2023-06-26_22-51-47.csv "/>
    <s v="e1 15000 100 100000 1 55"/>
    <e v="#N/A"/>
    <e v="#N/A"/>
    <e v="#N/A"/>
    <e v="#N/A"/>
    <x v="1"/>
  </r>
  <r>
    <x v="0"/>
    <x v="4"/>
    <n v="100"/>
    <x v="0"/>
    <x v="28"/>
    <n v="1"/>
    <n v="27.762042999999998"/>
    <n v="12.978216"/>
    <n v="13.144314"/>
    <n v="0.23898800000000001"/>
    <s v="7"/>
    <s v="scale_mpi_thin_job_14312.out "/>
    <s v="scale_mpi_thin_thin007_2023-06-26_22-51-47.csv "/>
    <s v="e1 15000 100 100000 1 56"/>
    <e v="#N/A"/>
    <e v="#N/A"/>
    <e v="#N/A"/>
    <e v="#N/A"/>
    <x v="1"/>
  </r>
  <r>
    <x v="0"/>
    <x v="4"/>
    <n v="100"/>
    <x v="0"/>
    <x v="27"/>
    <n v="1"/>
    <n v="26.307883"/>
    <n v="11.932843999999999"/>
    <n v="9.4173449999999992"/>
    <n v="0.16816700000000001"/>
    <s v="7"/>
    <s v="scale_mpi_thin_job_14312.out "/>
    <s v="scale_mpi_thin_thin007_2023-06-26_22-51-47.csv "/>
    <s v="e1 15000 100 100000 1 57"/>
    <e v="#N/A"/>
    <e v="#N/A"/>
    <e v="#N/A"/>
    <e v="#N/A"/>
    <x v="1"/>
  </r>
  <r>
    <x v="0"/>
    <x v="4"/>
    <n v="100"/>
    <x v="0"/>
    <x v="26"/>
    <n v="1"/>
    <n v="27.607213000000002"/>
    <n v="13.401505"/>
    <n v="9.0890640000000005"/>
    <n v="0.15945699999999999"/>
    <s v="7"/>
    <s v="scale_mpi_thin_job_14312.out "/>
    <s v="scale_mpi_thin_thin007_2023-06-26_22-51-47.csv "/>
    <s v="e1 15000 100 100000 1 58"/>
    <e v="#N/A"/>
    <e v="#N/A"/>
    <e v="#N/A"/>
    <e v="#N/A"/>
    <x v="1"/>
  </r>
  <r>
    <x v="0"/>
    <x v="4"/>
    <n v="100"/>
    <x v="0"/>
    <x v="25"/>
    <n v="1"/>
    <n v="25.165154999999999"/>
    <n v="11.195179"/>
    <n v="9.6971570000000007"/>
    <n v="0.16719200000000001"/>
    <s v="7"/>
    <s v="scale_mpi_thin_job_14312.out "/>
    <s v="scale_mpi_thin_thin007_2023-06-26_22-51-47.csv "/>
    <s v="e1 15000 100 100000 1 59"/>
    <e v="#N/A"/>
    <e v="#N/A"/>
    <e v="#N/A"/>
    <e v="#N/A"/>
    <x v="1"/>
  </r>
  <r>
    <x v="0"/>
    <x v="4"/>
    <n v="100"/>
    <x v="0"/>
    <x v="24"/>
    <n v="1"/>
    <n v="26.965786999999999"/>
    <n v="13.457958"/>
    <n v="7.5000559999999998"/>
    <n v="0.12712000000000001"/>
    <s v="7"/>
    <s v="scale_mpi_thin_job_14312.out "/>
    <s v="scale_mpi_thin_thin007_2023-06-26_22-51-47.csv "/>
    <s v="e1 15000 100 100000 1 60"/>
    <e v="#N/A"/>
    <e v="#N/A"/>
    <e v="#N/A"/>
    <e v="#N/A"/>
    <x v="1"/>
  </r>
  <r>
    <x v="0"/>
    <x v="4"/>
    <n v="100"/>
    <x v="0"/>
    <x v="23"/>
    <n v="1"/>
    <n v="28.388102"/>
    <n v="15.096295"/>
    <n v="4.0008080000000001"/>
    <n v="6.6680000000000003E-2"/>
    <s v="7"/>
    <s v="scale_mpi_thin_job_14312.out "/>
    <s v="scale_mpi_thin_thin007_2023-06-26_22-51-47.csv "/>
    <s v="e1 15000 100 100000 1 61"/>
    <e v="#N/A"/>
    <e v="#N/A"/>
    <e v="#N/A"/>
    <e v="#N/A"/>
    <x v="1"/>
  </r>
  <r>
    <x v="0"/>
    <x v="4"/>
    <n v="100"/>
    <x v="0"/>
    <x v="22"/>
    <n v="1"/>
    <n v="26.945098999999999"/>
    <n v="13.635120000000001"/>
    <n v="7.4797019999999996"/>
    <n v="0.122618"/>
    <s v="7"/>
    <s v="scale_mpi_thin_job_14312.out "/>
    <s v="scale_mpi_thin_thin007_2023-06-26_22-51-47.csv "/>
    <s v="e1 15000 100 100000 1 62"/>
    <e v="#N/A"/>
    <e v="#N/A"/>
    <e v="#N/A"/>
    <e v="#N/A"/>
    <x v="1"/>
  </r>
  <r>
    <x v="0"/>
    <x v="4"/>
    <n v="100"/>
    <x v="0"/>
    <x v="21"/>
    <n v="1"/>
    <n v="24.860355999999999"/>
    <n v="11.973155999999999"/>
    <n v="7.2467810000000004"/>
    <n v="0.116884"/>
    <s v="7"/>
    <s v="scale_mpi_thin_job_14312.out "/>
    <s v="scale_mpi_thin_thin007_2023-06-26_22-51-47.csv "/>
    <s v="e1 15000 100 100000 1 63"/>
    <e v="#N/A"/>
    <e v="#N/A"/>
    <e v="#N/A"/>
    <e v="#N/A"/>
    <x v="1"/>
  </r>
  <r>
    <x v="0"/>
    <x v="4"/>
    <n v="100"/>
    <x v="0"/>
    <x v="20"/>
    <n v="1"/>
    <n v="27.039435000000001"/>
    <n v="14.29101"/>
    <n v="4.2922229999999999"/>
    <n v="6.8130999999999997E-2"/>
    <s v="7"/>
    <s v="scale_mpi_thin_job_14312.out "/>
    <s v="scale_mpi_thin_thin007_2023-06-26_22-51-47.csv "/>
    <s v="e1 15000 100 100000 1 64"/>
    <e v="#N/A"/>
    <e v="#N/A"/>
    <e v="#N/A"/>
    <e v="#N/A"/>
    <x v="1"/>
  </r>
  <r>
    <x v="0"/>
    <x v="4"/>
    <n v="100"/>
    <x v="0"/>
    <x v="19"/>
    <n v="1"/>
    <n v="29.317646"/>
    <n v="16.785143000000001"/>
    <n v="12.74755"/>
    <n v="0.19918"/>
    <s v="7"/>
    <s v="scale_mpi_thin_job_14312.out "/>
    <s v="scale_mpi_thin_thin007_2023-06-26_22-51-47.csv "/>
    <s v="e1 15000 100 100000 1 65"/>
    <e v="#N/A"/>
    <e v="#N/A"/>
    <e v="#N/A"/>
    <e v="#N/A"/>
    <x v="1"/>
  </r>
  <r>
    <x v="0"/>
    <x v="4"/>
    <n v="100"/>
    <x v="0"/>
    <x v="18"/>
    <n v="1"/>
    <n v="28.280497"/>
    <n v="15.844749"/>
    <n v="4.1801060000000003"/>
    <n v="6.4309000000000005E-2"/>
    <s v="7"/>
    <s v="scale_mpi_thin_job_14312.out "/>
    <s v="scale_mpi_thin_thin007_2023-06-26_22-51-47.csv "/>
    <s v="e1 15000 100 100000 1 66"/>
    <e v="#N/A"/>
    <e v="#N/A"/>
    <e v="#N/A"/>
    <e v="#N/A"/>
    <x v="1"/>
  </r>
  <r>
    <x v="0"/>
    <x v="4"/>
    <n v="100"/>
    <x v="0"/>
    <x v="17"/>
    <n v="1"/>
    <n v="30.011879"/>
    <n v="17.794207"/>
    <n v="7.3952039999999997"/>
    <n v="0.112049"/>
    <s v="7"/>
    <s v="scale_mpi_thin_job_14312.out "/>
    <s v="scale_mpi_thin_thin007_2023-06-26_22-51-47.csv "/>
    <s v="e1 15000 100 100000 1 67"/>
    <e v="#N/A"/>
    <e v="#N/A"/>
    <e v="#N/A"/>
    <e v="#N/A"/>
    <x v="1"/>
  </r>
  <r>
    <x v="0"/>
    <x v="4"/>
    <n v="100"/>
    <x v="0"/>
    <x v="16"/>
    <n v="1"/>
    <n v="28.758571"/>
    <n v="16.711390000000002"/>
    <n v="12.302580000000001"/>
    <n v="0.18362100000000001"/>
    <s v="7"/>
    <s v="scale_mpi_thin_job_14312.out "/>
    <s v="scale_mpi_thin_thin007_2023-06-26_22-51-47.csv "/>
    <s v="e1 15000 100 100000 1 68"/>
    <e v="#N/A"/>
    <e v="#N/A"/>
    <e v="#N/A"/>
    <e v="#N/A"/>
    <x v="1"/>
  </r>
  <r>
    <x v="0"/>
    <x v="4"/>
    <n v="100"/>
    <x v="0"/>
    <x v="15"/>
    <n v="1"/>
    <n v="26.495740000000001"/>
    <n v="14.45983"/>
    <n v="13.578427"/>
    <n v="0.199683"/>
    <s v="7"/>
    <s v="scale_mpi_thin_job_14312.out "/>
    <s v="scale_mpi_thin_thin007_2023-06-26_22-51-47.csv "/>
    <s v="e1 15000 100 100000 1 69"/>
    <e v="#N/A"/>
    <e v="#N/A"/>
    <e v="#N/A"/>
    <e v="#N/A"/>
    <x v="1"/>
  </r>
  <r>
    <x v="0"/>
    <x v="4"/>
    <n v="100"/>
    <x v="0"/>
    <x v="14"/>
    <n v="1"/>
    <n v="25.697717000000001"/>
    <n v="13.946623000000001"/>
    <n v="7.2286339999999996"/>
    <n v="0.104763"/>
    <s v="7"/>
    <s v="scale_mpi_thin_job_14312.out "/>
    <s v="scale_mpi_thin_thin007_2023-06-26_22-51-47.csv "/>
    <s v="e1 15000 100 100000 1 70"/>
    <e v="#N/A"/>
    <e v="#N/A"/>
    <e v="#N/A"/>
    <e v="#N/A"/>
    <x v="1"/>
  </r>
  <r>
    <x v="0"/>
    <x v="4"/>
    <n v="100"/>
    <x v="0"/>
    <x v="13"/>
    <n v="1"/>
    <n v="24.111180999999998"/>
    <n v="12.544457"/>
    <n v="33.733910000000002"/>
    <n v="0.48191299999999998"/>
    <s v="7"/>
    <s v="scale_mpi_thin_job_14312.out "/>
    <s v="scale_mpi_thin_thin007_2023-06-26_22-51-47.csv "/>
    <s v="e1 15000 100 100000 1 71"/>
    <e v="#N/A"/>
    <e v="#N/A"/>
    <e v="#N/A"/>
    <e v="#N/A"/>
    <x v="1"/>
  </r>
  <r>
    <x v="0"/>
    <x v="4"/>
    <n v="100"/>
    <x v="0"/>
    <x v="12"/>
    <n v="1"/>
    <n v="28.049488"/>
    <n v="16.591493"/>
    <n v="8.1462400000000006"/>
    <n v="0.114736"/>
    <s v="7"/>
    <s v="scale_mpi_thin_job_14312.out "/>
    <s v="scale_mpi_thin_thin007_2023-06-26_22-51-47.csv "/>
    <s v="e1 15000 100 100000 1 72"/>
    <e v="#N/A"/>
    <e v="#N/A"/>
    <e v="#N/A"/>
    <e v="#N/A"/>
    <x v="1"/>
  </r>
  <r>
    <x v="0"/>
    <x v="4"/>
    <n v="100"/>
    <x v="0"/>
    <x v="71"/>
    <n v="1"/>
    <n v="58.996526000000003"/>
    <n v="0.54805800000000005"/>
    <n v="3.3325689999999999"/>
    <n v="0.27771400000000002"/>
    <s v="7"/>
    <s v="scale_mpi_thin_job_14312.out "/>
    <s v="scale_mpi_thin_thin007_2023-06-26_22-51-47.csv "/>
    <s v="e1 15000 100 100000 1 13"/>
    <e v="#N/A"/>
    <e v="#N/A"/>
    <e v="#N/A"/>
    <e v="#N/A"/>
    <x v="1"/>
  </r>
  <r>
    <x v="0"/>
    <x v="4"/>
    <n v="100"/>
    <x v="0"/>
    <x v="70"/>
    <n v="1"/>
    <n v="54.613646000000003"/>
    <n v="0.65620699999999998"/>
    <n v="4.5022330000000004"/>
    <n v="0.34632600000000002"/>
    <s v="7"/>
    <s v="scale_mpi_thin_job_14312.out "/>
    <s v="scale_mpi_thin_thin007_2023-06-26_22-51-47.csv "/>
    <s v="e1 15000 100 100000 1 14"/>
    <e v="#N/A"/>
    <e v="#N/A"/>
    <e v="#N/A"/>
    <e v="#N/A"/>
    <x v="1"/>
  </r>
  <r>
    <x v="0"/>
    <x v="4"/>
    <n v="100"/>
    <x v="0"/>
    <x v="69"/>
    <n v="1"/>
    <n v="51.168771999999997"/>
    <n v="0.78960200000000003"/>
    <n v="6.666963"/>
    <n v="0.47621200000000002"/>
    <s v="7"/>
    <s v="scale_mpi_thin_job_14312.out "/>
    <s v="scale_mpi_thin_thin007_2023-06-26_22-51-47.csv "/>
    <s v="e1 15000 100 100000 1 15"/>
    <e v="#N/A"/>
    <e v="#N/A"/>
    <e v="#N/A"/>
    <e v="#N/A"/>
    <x v="1"/>
  </r>
  <r>
    <x v="0"/>
    <x v="4"/>
    <n v="100"/>
    <x v="0"/>
    <x v="68"/>
    <n v="1"/>
    <n v="48.044244999999997"/>
    <n v="0.703457"/>
    <n v="5.8497219999999999"/>
    <n v="0.38998100000000002"/>
    <s v="7"/>
    <s v="scale_mpi_thin_job_14312.out "/>
    <s v="scale_mpi_thin_thin007_2023-06-26_22-51-47.csv "/>
    <s v="e1 15000 100 100000 1 16"/>
    <e v="#N/A"/>
    <e v="#N/A"/>
    <e v="#N/A"/>
    <e v="#N/A"/>
    <x v="1"/>
  </r>
  <r>
    <x v="0"/>
    <x v="4"/>
    <n v="100"/>
    <x v="0"/>
    <x v="67"/>
    <n v="1"/>
    <n v="45.383940000000003"/>
    <n v="0.68262199999999995"/>
    <n v="5.9653090000000004"/>
    <n v="0.372832"/>
    <s v="7"/>
    <s v="scale_mpi_thin_job_14312.out "/>
    <s v="scale_mpi_thin_thin007_2023-06-26_22-51-47.csv "/>
    <s v="e1 15000 100 100000 1 17"/>
    <e v="#N/A"/>
    <e v="#N/A"/>
    <e v="#N/A"/>
    <e v="#N/A"/>
    <x v="1"/>
  </r>
  <r>
    <x v="0"/>
    <x v="4"/>
    <n v="100"/>
    <x v="0"/>
    <x v="66"/>
    <n v="1"/>
    <n v="42.968915000000003"/>
    <n v="0.671265"/>
    <n v="6.1217009999999998"/>
    <n v="0.36009999999999998"/>
    <s v="7"/>
    <s v="scale_mpi_thin_job_14312.out "/>
    <s v="scale_mpi_thin_thin007_2023-06-26_22-51-47.csv "/>
    <s v="e1 15000 100 100000 1 18"/>
    <e v="#N/A"/>
    <e v="#N/A"/>
    <e v="#N/A"/>
    <e v="#N/A"/>
    <x v="1"/>
  </r>
  <r>
    <x v="0"/>
    <x v="4"/>
    <n v="100"/>
    <x v="0"/>
    <x v="65"/>
    <n v="1"/>
    <n v="40.909453999999997"/>
    <n v="0.74682700000000002"/>
    <n v="7.6764780000000004"/>
    <n v="0.42647099999999999"/>
    <s v="7"/>
    <s v="scale_mpi_thin_job_14312.out "/>
    <s v="scale_mpi_thin_thin007_2023-06-26_22-51-47.csv "/>
    <s v="e1 15000 100 100000 1 19"/>
    <e v="#N/A"/>
    <e v="#N/A"/>
    <e v="#N/A"/>
    <e v="#N/A"/>
    <x v="1"/>
  </r>
  <r>
    <x v="0"/>
    <x v="4"/>
    <n v="100"/>
    <x v="0"/>
    <x v="64"/>
    <n v="1"/>
    <n v="38.790740999999997"/>
    <n v="0.73341800000000001"/>
    <n v="7.8015949999999998"/>
    <n v="0.41060999999999998"/>
    <s v="7"/>
    <s v="scale_mpi_thin_job_14312.out "/>
    <s v="scale_mpi_thin_thin007_2023-06-26_22-51-47.csv "/>
    <s v="e1 15000 100 100000 1 20"/>
    <e v="#N/A"/>
    <e v="#N/A"/>
    <e v="#N/A"/>
    <e v="#N/A"/>
    <x v="1"/>
  </r>
  <r>
    <x v="0"/>
    <x v="4"/>
    <n v="100"/>
    <x v="0"/>
    <x v="63"/>
    <n v="1"/>
    <n v="37.181316000000002"/>
    <n v="0.71152700000000002"/>
    <n v="7.812519"/>
    <n v="0.39062599999999997"/>
    <s v="7"/>
    <s v="scale_mpi_thin_job_14312.out "/>
    <s v="scale_mpi_thin_thin007_2023-06-26_22-51-47.csv "/>
    <s v="e1 15000 100 100000 1 21"/>
    <e v="#N/A"/>
    <e v="#N/A"/>
    <e v="#N/A"/>
    <e v="#N/A"/>
    <x v="1"/>
  </r>
  <r>
    <x v="0"/>
    <x v="4"/>
    <n v="100"/>
    <x v="0"/>
    <x v="62"/>
    <n v="1"/>
    <n v="35.659148000000002"/>
    <n v="0.74874200000000002"/>
    <n v="9.0023239999999998"/>
    <n v="0.42868200000000001"/>
    <s v="7"/>
    <s v="scale_mpi_thin_job_14312.out "/>
    <s v="scale_mpi_thin_thin007_2023-06-26_22-51-47.csv "/>
    <s v="e1 15000 100 100000 1 22"/>
    <e v="#N/A"/>
    <e v="#N/A"/>
    <e v="#N/A"/>
    <e v="#N/A"/>
    <x v="1"/>
  </r>
  <r>
    <x v="0"/>
    <x v="4"/>
    <n v="100"/>
    <x v="0"/>
    <x v="61"/>
    <n v="1"/>
    <n v="34.430759999999999"/>
    <n v="0.96370699999999998"/>
    <n v="13.817323999999999"/>
    <n v="0.62805999999999995"/>
    <s v="7"/>
    <s v="scale_mpi_thin_job_14312.out "/>
    <s v="scale_mpi_thin_thin007_2023-06-26_22-51-47.csv "/>
    <s v="e1 15000 100 100000 1 23"/>
    <e v="#N/A"/>
    <e v="#N/A"/>
    <e v="#N/A"/>
    <e v="#N/A"/>
    <x v="1"/>
  </r>
  <r>
    <x v="0"/>
    <x v="4"/>
    <n v="100"/>
    <x v="0"/>
    <x v="60"/>
    <n v="1"/>
    <n v="33.020710000000001"/>
    <n v="0.82772599999999996"/>
    <n v="11.754397000000001"/>
    <n v="0.51106099999999999"/>
    <s v="7"/>
    <s v="scale_mpi_thin_job_14312.out "/>
    <s v="scale_mpi_thin_thin007_2023-06-26_22-51-47.csv "/>
    <s v="e1 15000 100 100000 1 24"/>
    <e v="#N/A"/>
    <e v="#N/A"/>
    <e v="#N/A"/>
    <e v="#N/A"/>
    <x v="1"/>
  </r>
  <r>
    <x v="0"/>
    <x v="4"/>
    <n v="100"/>
    <x v="0"/>
    <x v="59"/>
    <n v="1"/>
    <n v="32.599381000000001"/>
    <n v="1.337259"/>
    <n v="13.143943999999999"/>
    <n v="0.54766400000000004"/>
    <s v="7"/>
    <s v="scale_mpi_thin_job_14312.out "/>
    <s v="scale_mpi_thin_thin007_2023-06-26_22-51-47.csv "/>
    <s v="e1 15000 100 100000 1 25"/>
    <e v="#N/A"/>
    <e v="#N/A"/>
    <e v="#N/A"/>
    <e v="#N/A"/>
    <x v="1"/>
  </r>
  <r>
    <x v="0"/>
    <x v="4"/>
    <n v="100"/>
    <x v="0"/>
    <x v="58"/>
    <n v="1"/>
    <n v="32.105711999999997"/>
    <n v="1.974566"/>
    <n v="11.315244"/>
    <n v="0.45261000000000001"/>
    <s v="7"/>
    <s v="scale_mpi_thin_job_14312.out "/>
    <s v="scale_mpi_thin_thin007_2023-06-26_22-51-47.csv "/>
    <s v="e1 15000 100 100000 1 26"/>
    <e v="#N/A"/>
    <e v="#N/A"/>
    <e v="#N/A"/>
    <e v="#N/A"/>
    <x v="1"/>
  </r>
  <r>
    <x v="0"/>
    <x v="4"/>
    <n v="100"/>
    <x v="0"/>
    <x v="57"/>
    <n v="1"/>
    <n v="31.049793999999999"/>
    <n v="1.9588140000000001"/>
    <n v="4.1196590000000004"/>
    <n v="0.15844800000000001"/>
    <s v="7"/>
    <s v="scale_mpi_thin_job_14312.out "/>
    <s v="scale_mpi_thin_thin007_2023-06-26_22-51-47.csv "/>
    <s v="e1 15000 100 100000 1 27"/>
    <e v="#N/A"/>
    <e v="#N/A"/>
    <e v="#N/A"/>
    <e v="#N/A"/>
    <x v="1"/>
  </r>
  <r>
    <x v="0"/>
    <x v="4"/>
    <n v="100"/>
    <x v="0"/>
    <x v="56"/>
    <n v="1"/>
    <n v="33.430329"/>
    <n v="5.3427170000000004"/>
    <n v="4.879562"/>
    <n v="0.180725"/>
    <s v="7"/>
    <s v="scale_mpi_thin_job_14312.out "/>
    <s v="scale_mpi_thin_thin007_2023-06-26_22-51-47.csv "/>
    <s v="e1 15000 100 100000 1 28"/>
    <e v="#N/A"/>
    <e v="#N/A"/>
    <e v="#N/A"/>
    <e v="#N/A"/>
    <x v="1"/>
  </r>
  <r>
    <x v="0"/>
    <x v="4"/>
    <n v="100"/>
    <x v="0"/>
    <x v="55"/>
    <n v="1"/>
    <n v="29.970310000000001"/>
    <n v="2.8160639999999999"/>
    <n v="5.29176"/>
    <n v="0.18899099999999999"/>
    <s v="7"/>
    <s v="scale_mpi_thin_job_14312.out "/>
    <s v="scale_mpi_thin_thin007_2023-06-26_22-51-47.csv "/>
    <s v="e1 15000 100 100000 1 29"/>
    <e v="#N/A"/>
    <e v="#N/A"/>
    <e v="#N/A"/>
    <e v="#N/A"/>
    <x v="1"/>
  </r>
  <r>
    <x v="0"/>
    <x v="4"/>
    <n v="100"/>
    <x v="0"/>
    <x v="54"/>
    <n v="1"/>
    <n v="31.161933000000001"/>
    <n v="4.8256360000000003"/>
    <n v="5.638668"/>
    <n v="0.194437"/>
    <s v="7"/>
    <s v="scale_mpi_thin_job_14312.out "/>
    <s v="scale_mpi_thin_thin007_2023-06-26_22-51-47.csv "/>
    <s v="e1 15000 100 100000 1 30"/>
    <e v="#N/A"/>
    <e v="#N/A"/>
    <e v="#N/A"/>
    <e v="#N/A"/>
    <x v="1"/>
  </r>
  <r>
    <x v="0"/>
    <x v="4"/>
    <n v="100"/>
    <x v="0"/>
    <x v="53"/>
    <n v="1"/>
    <n v="30.352485999999999"/>
    <n v="4.8511249999999997"/>
    <n v="6.6449590000000001"/>
    <n v="0.221499"/>
    <s v="7"/>
    <s v="scale_mpi_thin_job_14312.out "/>
    <s v="scale_mpi_thin_thin007_2023-06-26_22-51-47.csv "/>
    <s v="e1 15000 100 100000 1 31"/>
    <e v="#N/A"/>
    <e v="#N/A"/>
    <e v="#N/A"/>
    <e v="#N/A"/>
    <x v="1"/>
  </r>
  <r>
    <x v="0"/>
    <x v="4"/>
    <n v="100"/>
    <x v="0"/>
    <x v="52"/>
    <n v="1"/>
    <n v="34.159613"/>
    <n v="9.4098590000000009"/>
    <n v="4.6787729999999996"/>
    <n v="0.15092800000000001"/>
    <s v="7"/>
    <s v="scale_mpi_thin_job_14312.out "/>
    <s v="scale_mpi_thin_thin007_2023-06-26_22-51-47.csv "/>
    <s v="e1 15000 100 100000 1 32"/>
    <e v="#N/A"/>
    <e v="#N/A"/>
    <e v="#N/A"/>
    <e v="#N/A"/>
    <x v="1"/>
  </r>
  <r>
    <x v="0"/>
    <x v="4"/>
    <n v="100"/>
    <x v="0"/>
    <x v="51"/>
    <n v="1"/>
    <n v="29.563528999999999"/>
    <n v="5.7561629999999999"/>
    <n v="6.922987"/>
    <n v="0.21634300000000001"/>
    <s v="7"/>
    <s v="scale_mpi_thin_job_14312.out "/>
    <s v="scale_mpi_thin_thin007_2023-06-26_22-51-47.csv "/>
    <s v="e1 15000 100 100000 1 33"/>
    <e v="#N/A"/>
    <e v="#N/A"/>
    <e v="#N/A"/>
    <e v="#N/A"/>
    <x v="1"/>
  </r>
  <r>
    <x v="0"/>
    <x v="4"/>
    <n v="100"/>
    <x v="0"/>
    <x v="50"/>
    <n v="1"/>
    <n v="28.619551999999999"/>
    <n v="5.5544719999999996"/>
    <n v="7.1457569999999997"/>
    <n v="0.21653800000000001"/>
    <s v="7"/>
    <s v="scale_mpi_thin_job_14312.out "/>
    <s v="scale_mpi_thin_thin007_2023-06-26_22-51-47.csv "/>
    <s v="e1 15000 100 100000 1 34"/>
    <e v="#N/A"/>
    <e v="#N/A"/>
    <e v="#N/A"/>
    <e v="#N/A"/>
    <x v="1"/>
  </r>
  <r>
    <x v="0"/>
    <x v="4"/>
    <n v="100"/>
    <x v="0"/>
    <x v="49"/>
    <n v="1"/>
    <n v="28.131799000000001"/>
    <n v="5.4367530000000004"/>
    <n v="6.1134329999999997"/>
    <n v="0.17980699999999999"/>
    <s v="7"/>
    <s v="scale_mpi_thin_job_14312.out "/>
    <s v="scale_mpi_thin_thin007_2023-06-26_22-51-47.csv "/>
    <s v="e1 15000 100 100000 1 35"/>
    <e v="#N/A"/>
    <e v="#N/A"/>
    <e v="#N/A"/>
    <e v="#N/A"/>
    <x v="1"/>
  </r>
  <r>
    <x v="0"/>
    <x v="4"/>
    <n v="100"/>
    <x v="0"/>
    <x v="48"/>
    <n v="1"/>
    <n v="27.846920999999998"/>
    <n v="5.7099229999999999"/>
    <n v="6.2739969999999996"/>
    <n v="0.179257"/>
    <s v="7"/>
    <s v="scale_mpi_thin_job_14312.out "/>
    <s v="scale_mpi_thin_thin007_2023-06-26_22-51-47.csv "/>
    <s v="e1 15000 100 100000 1 36"/>
    <e v="#N/A"/>
    <e v="#N/A"/>
    <e v="#N/A"/>
    <e v="#N/A"/>
    <x v="1"/>
  </r>
  <r>
    <x v="0"/>
    <x v="4"/>
    <n v="100"/>
    <x v="0"/>
    <x v="47"/>
    <n v="1"/>
    <n v="27.050276"/>
    <n v="5.8474449999999996"/>
    <n v="24.906853999999999"/>
    <n v="0.69185700000000006"/>
    <s v="7"/>
    <s v="scale_mpi_thin_job_14312.out "/>
    <s v="scale_mpi_thin_thin007_2023-06-26_22-51-47.csv "/>
    <s v="e1 15000 100 100000 1 37"/>
    <e v="#N/A"/>
    <e v="#N/A"/>
    <e v="#N/A"/>
    <e v="#N/A"/>
    <x v="1"/>
  </r>
  <r>
    <x v="0"/>
    <x v="4"/>
    <n v="100"/>
    <x v="0"/>
    <x v="46"/>
    <n v="1"/>
    <n v="29.143592999999999"/>
    <n v="8.4801540000000006"/>
    <n v="6.002256"/>
    <n v="0.16222300000000001"/>
    <s v="7"/>
    <s v="scale_mpi_thin_job_14312.out "/>
    <s v="scale_mpi_thin_thin007_2023-06-26_22-51-47.csv "/>
    <s v="e1 15000 100 100000 1 38"/>
    <e v="#N/A"/>
    <e v="#N/A"/>
    <e v="#N/A"/>
    <e v="#N/A"/>
    <x v="1"/>
  </r>
  <r>
    <x v="0"/>
    <x v="4"/>
    <n v="100"/>
    <x v="0"/>
    <x v="45"/>
    <n v="1"/>
    <n v="29.589547"/>
    <n v="9.2159329999999997"/>
    <n v="17.095749999999999"/>
    <n v="0.44988800000000001"/>
    <s v="7"/>
    <s v="scale_mpi_thin_job_14312.out "/>
    <s v="scale_mpi_thin_thin007_2023-06-26_22-51-47.csv "/>
    <s v="e1 15000 100 100000 1 39"/>
    <e v="#N/A"/>
    <e v="#N/A"/>
    <e v="#N/A"/>
    <e v="#N/A"/>
    <x v="1"/>
  </r>
  <r>
    <x v="0"/>
    <x v="4"/>
    <n v="100"/>
    <x v="0"/>
    <x v="44"/>
    <n v="1"/>
    <n v="25.472175"/>
    <n v="5.6247769999999999"/>
    <n v="9.9537379999999995"/>
    <n v="0.25522400000000001"/>
    <s v="7"/>
    <s v="scale_mpi_thin_job_14312.out "/>
    <s v="scale_mpi_thin_thin007_2023-06-26_22-51-47.csv "/>
    <s v="e1 15000 100 100000 1 40"/>
    <e v="#N/A"/>
    <e v="#N/A"/>
    <e v="#N/A"/>
    <e v="#N/A"/>
    <x v="1"/>
  </r>
  <r>
    <x v="0"/>
    <x v="4"/>
    <n v="100"/>
    <x v="0"/>
    <x v="43"/>
    <n v="1"/>
    <n v="28.128347999999999"/>
    <n v="8.7052180000000003"/>
    <n v="7.3603569999999996"/>
    <n v="0.18400900000000001"/>
    <s v="7"/>
    <s v="scale_mpi_thin_job_14312.out "/>
    <s v="scale_mpi_thin_thin007_2023-06-26_22-51-47.csv "/>
    <s v="e1 15000 100 100000 1 41"/>
    <e v="#N/A"/>
    <e v="#N/A"/>
    <e v="#N/A"/>
    <e v="#N/A"/>
    <x v="1"/>
  </r>
  <r>
    <x v="0"/>
    <x v="4"/>
    <n v="100"/>
    <x v="0"/>
    <x v="42"/>
    <n v="1"/>
    <n v="25.177613999999998"/>
    <n v="6.3617429999999997"/>
    <n v="7.4688619999999997"/>
    <n v="0.182167"/>
    <s v="7"/>
    <s v="scale_mpi_thin_job_14312.out "/>
    <s v="scale_mpi_thin_thin007_2023-06-26_22-51-47.csv "/>
    <s v="e1 15000 100 100000 1 42"/>
    <e v="#N/A"/>
    <e v="#N/A"/>
    <e v="#N/A"/>
    <e v="#N/A"/>
    <x v="1"/>
  </r>
  <r>
    <x v="0"/>
    <x v="4"/>
    <n v="100"/>
    <x v="0"/>
    <x v="41"/>
    <n v="1"/>
    <n v="28.039116"/>
    <n v="9.5970110000000002"/>
    <n v="7.5747390000000001"/>
    <n v="0.18035100000000001"/>
    <s v="7"/>
    <s v="scale_mpi_thin_job_14312.out "/>
    <s v="scale_mpi_thin_thin007_2023-06-26_22-51-47.csv "/>
    <s v="e1 15000 100 100000 1 43"/>
    <e v="#N/A"/>
    <e v="#N/A"/>
    <e v="#N/A"/>
    <e v="#N/A"/>
    <x v="1"/>
  </r>
  <r>
    <x v="0"/>
    <x v="4"/>
    <n v="100"/>
    <x v="0"/>
    <x v="40"/>
    <n v="1"/>
    <n v="27.734178"/>
    <n v="9.5134550000000004"/>
    <n v="7.3381309999999997"/>
    <n v="0.170654"/>
    <s v="7"/>
    <s v="scale_mpi_thin_job_14312.out "/>
    <s v="scale_mpi_thin_thin007_2023-06-26_22-51-47.csv "/>
    <s v="e1 15000 100 100000 1 44"/>
    <e v="#N/A"/>
    <e v="#N/A"/>
    <e v="#N/A"/>
    <e v="#N/A"/>
    <x v="1"/>
  </r>
  <r>
    <x v="0"/>
    <x v="4"/>
    <n v="100"/>
    <x v="0"/>
    <x v="39"/>
    <n v="1"/>
    <n v="28.002189000000001"/>
    <n v="10.112076999999999"/>
    <n v="6.6044960000000001"/>
    <n v="0.15010200000000001"/>
    <s v="7"/>
    <s v="scale_mpi_thin_job_14312.out "/>
    <s v="scale_mpi_thin_thin007_2023-06-26_22-51-47.csv "/>
    <s v="e1 15000 100 100000 1 45"/>
    <e v="#N/A"/>
    <e v="#N/A"/>
    <e v="#N/A"/>
    <e v="#N/A"/>
    <x v="1"/>
  </r>
  <r>
    <x v="0"/>
    <x v="4"/>
    <n v="100"/>
    <x v="0"/>
    <x v="38"/>
    <n v="1"/>
    <n v="27.618842000000001"/>
    <n v="10.142545999999999"/>
    <n v="8.8894490000000008"/>
    <n v="0.197543"/>
    <s v="7"/>
    <s v="scale_mpi_thin_job_14312.out "/>
    <s v="scale_mpi_thin_thin007_2023-06-26_22-51-47.csv "/>
    <s v="e1 15000 100 100000 1 46"/>
    <e v="#N/A"/>
    <e v="#N/A"/>
    <e v="#N/A"/>
    <e v="#N/A"/>
    <x v="1"/>
  </r>
  <r>
    <x v="0"/>
    <x v="4"/>
    <n v="100"/>
    <x v="0"/>
    <x v="37"/>
    <n v="1"/>
    <n v="25.782323999999999"/>
    <n v="8.8136109999999999"/>
    <n v="5.1593920000000004"/>
    <n v="0.112161"/>
    <s v="7"/>
    <s v="scale_mpi_thin_job_14312.out "/>
    <s v="scale_mpi_thin_thin007_2023-06-26_22-51-47.csv "/>
    <s v="e1 15000 100 100000 1 47"/>
    <e v="#N/A"/>
    <e v="#N/A"/>
    <e v="#N/A"/>
    <e v="#N/A"/>
    <x v="1"/>
  </r>
  <r>
    <x v="0"/>
    <x v="4"/>
    <n v="100"/>
    <x v="0"/>
    <x v="36"/>
    <n v="1"/>
    <n v="29.438742000000001"/>
    <n v="12.580325999999999"/>
    <n v="10.971798"/>
    <n v="0.23344300000000001"/>
    <s v="7"/>
    <s v="scale_mpi_thin_job_14312.out "/>
    <s v="scale_mpi_thin_thin007_2023-06-26_22-51-47.csv "/>
    <s v="e1 15000 100 100000 1 48"/>
    <e v="#N/A"/>
    <e v="#N/A"/>
    <e v="#N/A"/>
    <e v="#N/A"/>
    <x v="1"/>
  </r>
  <r>
    <x v="0"/>
    <x v="4"/>
    <n v="100"/>
    <x v="0"/>
    <x v="35"/>
    <n v="1"/>
    <n v="26.741886999999998"/>
    <n v="9.9840180000000007"/>
    <n v="7.5309850000000003"/>
    <n v="0.15689600000000001"/>
    <s v="7"/>
    <s v="scale_mpi_thin_job_14312.out "/>
    <s v="scale_mpi_thin_thin007_2023-06-26_22-51-47.csv "/>
    <s v="e1 15000 100 100000 1 49"/>
    <e v="#N/A"/>
    <e v="#N/A"/>
    <e v="#N/A"/>
    <e v="#N/A"/>
    <x v="1"/>
  </r>
  <r>
    <x v="0"/>
    <x v="4"/>
    <n v="100"/>
    <x v="0"/>
    <x v="34"/>
    <n v="1"/>
    <n v="28.136970000000002"/>
    <n v="11.907794000000001"/>
    <n v="10.026206"/>
    <n v="0.20461599999999999"/>
    <s v="7"/>
    <s v="scale_mpi_thin_job_14312.out "/>
    <s v="scale_mpi_thin_thin007_2023-06-26_22-51-47.csv "/>
    <s v="e1 15000 100 100000 1 50"/>
    <e v="#N/A"/>
    <e v="#N/A"/>
    <e v="#N/A"/>
    <e v="#N/A"/>
    <x v="1"/>
  </r>
  <r>
    <x v="0"/>
    <x v="4"/>
    <n v="100"/>
    <x v="0"/>
    <x v="33"/>
    <n v="1"/>
    <n v="25.39442"/>
    <n v="9.6126679999999993"/>
    <n v="7.8105909999999996"/>
    <n v="0.15621199999999999"/>
    <s v="7"/>
    <s v="scale_mpi_thin_job_14312.out "/>
    <s v="scale_mpi_thin_thin007_2023-06-26_22-51-47.csv "/>
    <s v="e1 15000 100 100000 1 51"/>
    <e v="#N/A"/>
    <e v="#N/A"/>
    <e v="#N/A"/>
    <e v="#N/A"/>
    <x v="1"/>
  </r>
  <r>
    <x v="0"/>
    <x v="4"/>
    <n v="100"/>
    <x v="0"/>
    <x v="32"/>
    <n v="1"/>
    <n v="26.058116999999999"/>
    <n v="10.408956"/>
    <n v="8.6034989999999993"/>
    <n v="0.16869600000000001"/>
    <s v="7"/>
    <s v="scale_mpi_thin_job_14312.out "/>
    <s v="scale_mpi_thin_thin007_2023-06-26_22-51-47.csv "/>
    <s v="e1 15000 100 100000 1 52"/>
    <e v="#N/A"/>
    <e v="#N/A"/>
    <e v="#N/A"/>
    <e v="#N/A"/>
    <x v="1"/>
  </r>
  <r>
    <x v="0"/>
    <x v="4"/>
    <n v="100"/>
    <x v="0"/>
    <x v="31"/>
    <n v="1"/>
    <n v="25.582104999999999"/>
    <n v="10.224145999999999"/>
    <n v="9.0991700000000009"/>
    <n v="0.174984"/>
    <s v="7"/>
    <s v="scale_mpi_thin_job_14312.out "/>
    <s v="scale_mpi_thin_thin007_2023-06-26_22-51-47.csv "/>
    <s v="e1 15000 100 100000 1 53"/>
    <e v="#N/A"/>
    <e v="#N/A"/>
    <e v="#N/A"/>
    <e v="#N/A"/>
    <x v="1"/>
  </r>
  <r>
    <x v="0"/>
    <x v="4"/>
    <n v="100"/>
    <x v="0"/>
    <x v="30"/>
    <n v="1"/>
    <n v="27.777685999999999"/>
    <n v="12.651228"/>
    <n v="10.464917"/>
    <n v="0.19745099999999999"/>
    <s v="7"/>
    <s v="scale_mpi_thin_job_14312.out "/>
    <s v="scale_mpi_thin_thin007_2023-06-26_22-51-47.csv "/>
    <s v="e1 15000 100 100000 1 54"/>
    <e v="#N/A"/>
    <e v="#N/A"/>
    <e v="#N/A"/>
    <e v="#N/A"/>
    <x v="1"/>
  </r>
  <r>
    <x v="0"/>
    <x v="4"/>
    <n v="100"/>
    <x v="0"/>
    <x v="29"/>
    <n v="1"/>
    <n v="26.857016000000002"/>
    <n v="11.982837999999999"/>
    <n v="10.253439999999999"/>
    <n v="0.18987899999999999"/>
    <s v="7"/>
    <s v="scale_mpi_thin_job_14312.out "/>
    <s v="scale_mpi_thin_thin007_2023-06-26_22-51-47.csv "/>
    <s v="e1 15000 100 100000 1 55"/>
    <e v="#N/A"/>
    <e v="#N/A"/>
    <e v="#N/A"/>
    <e v="#N/A"/>
    <x v="1"/>
  </r>
  <r>
    <x v="0"/>
    <x v="4"/>
    <n v="100"/>
    <x v="0"/>
    <x v="28"/>
    <n v="1"/>
    <n v="25.821563000000001"/>
    <n v="11.213127"/>
    <n v="6.7300399999999998"/>
    <n v="0.122364"/>
    <s v="7"/>
    <s v="scale_mpi_thin_job_14312.out "/>
    <s v="scale_mpi_thin_thin007_2023-06-26_22-51-47.csv "/>
    <s v="e1 15000 100 100000 1 56"/>
    <e v="#N/A"/>
    <e v="#N/A"/>
    <e v="#N/A"/>
    <e v="#N/A"/>
    <x v="1"/>
  </r>
  <r>
    <x v="0"/>
    <x v="4"/>
    <n v="100"/>
    <x v="0"/>
    <x v="27"/>
    <n v="1"/>
    <n v="25.133821999999999"/>
    <n v="10.874485999999999"/>
    <n v="9.2516130000000008"/>
    <n v="0.16520699999999999"/>
    <s v="7"/>
    <s v="scale_mpi_thin_job_14312.out "/>
    <s v="scale_mpi_thin_thin007_2023-06-26_22-51-47.csv "/>
    <s v="e1 15000 100 100000 1 57"/>
    <e v="#N/A"/>
    <e v="#N/A"/>
    <e v="#N/A"/>
    <e v="#N/A"/>
    <x v="1"/>
  </r>
  <r>
    <x v="0"/>
    <x v="4"/>
    <n v="100"/>
    <x v="0"/>
    <x v="26"/>
    <n v="1"/>
    <n v="25.972238999999998"/>
    <n v="11.801140999999999"/>
    <n v="10.412012000000001"/>
    <n v="0.182667"/>
    <s v="7"/>
    <s v="scale_mpi_thin_job_14312.out "/>
    <s v="scale_mpi_thin_thin007_2023-06-26_22-51-47.csv "/>
    <s v="e1 15000 100 100000 1 58"/>
    <e v="#N/A"/>
    <e v="#N/A"/>
    <e v="#N/A"/>
    <e v="#N/A"/>
    <x v="1"/>
  </r>
  <r>
    <x v="0"/>
    <x v="4"/>
    <n v="100"/>
    <x v="0"/>
    <x v="25"/>
    <n v="1"/>
    <n v="26.117856"/>
    <n v="12.168590999999999"/>
    <n v="9.7051370000000006"/>
    <n v="0.16733000000000001"/>
    <s v="7"/>
    <s v="scale_mpi_thin_job_14312.out "/>
    <s v="scale_mpi_thin_thin007_2023-06-26_22-51-47.csv "/>
    <s v="e1 15000 100 100000 1 59"/>
    <e v="#N/A"/>
    <e v="#N/A"/>
    <e v="#N/A"/>
    <e v="#N/A"/>
    <x v="1"/>
  </r>
  <r>
    <x v="0"/>
    <x v="4"/>
    <n v="100"/>
    <x v="0"/>
    <x v="24"/>
    <n v="1"/>
    <n v="27.657482000000002"/>
    <n v="14.219267"/>
    <n v="26.896291000000002"/>
    <n v="0.45586900000000002"/>
    <s v="7"/>
    <s v="scale_mpi_thin_job_14312.out "/>
    <s v="scale_mpi_thin_thin007_2023-06-26_22-51-47.csv "/>
    <s v="e1 15000 100 100000 1 60"/>
    <e v="#N/A"/>
    <e v="#N/A"/>
    <e v="#N/A"/>
    <e v="#N/A"/>
    <x v="1"/>
  </r>
  <r>
    <x v="0"/>
    <x v="4"/>
    <n v="100"/>
    <x v="0"/>
    <x v="23"/>
    <n v="1"/>
    <n v="24.739048"/>
    <n v="11.456721999999999"/>
    <n v="4.1313760000000004"/>
    <n v="6.8856000000000001E-2"/>
    <s v="7"/>
    <s v="scale_mpi_thin_job_14312.out "/>
    <s v="scale_mpi_thin_thin007_2023-06-26_22-51-47.csv "/>
    <s v="e1 15000 100 100000 1 61"/>
    <e v="#N/A"/>
    <e v="#N/A"/>
    <e v="#N/A"/>
    <e v="#N/A"/>
    <x v="1"/>
  </r>
  <r>
    <x v="0"/>
    <x v="4"/>
    <n v="100"/>
    <x v="0"/>
    <x v="22"/>
    <n v="1"/>
    <n v="25.348248999999999"/>
    <n v="12.281923000000001"/>
    <n v="12.672013"/>
    <n v="0.20773800000000001"/>
    <s v="7"/>
    <s v="scale_mpi_thin_job_14312.out "/>
    <s v="scale_mpi_thin_thin007_2023-06-26_22-51-47.csv "/>
    <s v="e1 15000 100 100000 1 62"/>
    <e v="#N/A"/>
    <e v="#N/A"/>
    <e v="#N/A"/>
    <e v="#N/A"/>
    <x v="1"/>
  </r>
  <r>
    <x v="0"/>
    <x v="4"/>
    <n v="100"/>
    <x v="0"/>
    <x v="21"/>
    <n v="1"/>
    <n v="27.015986999999999"/>
    <n v="14.102179"/>
    <n v="7.9745119999999998"/>
    <n v="0.12862100000000001"/>
    <s v="7"/>
    <s v="scale_mpi_thin_job_14312.out "/>
    <s v="scale_mpi_thin_thin007_2023-06-26_22-51-47.csv "/>
    <s v="e1 15000 100 100000 1 63"/>
    <e v="#N/A"/>
    <e v="#N/A"/>
    <e v="#N/A"/>
    <e v="#N/A"/>
    <x v="1"/>
  </r>
  <r>
    <x v="0"/>
    <x v="4"/>
    <n v="100"/>
    <x v="0"/>
    <x v="20"/>
    <n v="1"/>
    <n v="26.235239"/>
    <n v="13.488636"/>
    <n v="5.8102549999999997"/>
    <n v="9.2226000000000002E-2"/>
    <s v="7"/>
    <s v="scale_mpi_thin_job_14312.out "/>
    <s v="scale_mpi_thin_thin007_2023-06-26_22-51-47.csv "/>
    <s v="e1 15000 100 100000 1 64"/>
    <e v="#N/A"/>
    <e v="#N/A"/>
    <e v="#N/A"/>
    <e v="#N/A"/>
    <x v="1"/>
  </r>
  <r>
    <x v="0"/>
    <x v="4"/>
    <n v="100"/>
    <x v="0"/>
    <x v="19"/>
    <n v="1"/>
    <n v="26.17614"/>
    <n v="13.597239"/>
    <n v="7.405341"/>
    <n v="0.11570800000000001"/>
    <s v="7"/>
    <s v="scale_mpi_thin_job_14312.out "/>
    <s v="scale_mpi_thin_thin007_2023-06-26_22-51-47.csv "/>
    <s v="e1 15000 100 100000 1 65"/>
    <e v="#N/A"/>
    <e v="#N/A"/>
    <e v="#N/A"/>
    <e v="#N/A"/>
    <x v="1"/>
  </r>
  <r>
    <x v="0"/>
    <x v="4"/>
    <n v="100"/>
    <x v="0"/>
    <x v="18"/>
    <n v="1"/>
    <n v="28.015699000000001"/>
    <n v="15.657991000000001"/>
    <n v="6.2407069999999996"/>
    <n v="9.6010999999999999E-2"/>
    <s v="7"/>
    <s v="scale_mpi_thin_job_14312.out "/>
    <s v="scale_mpi_thin_thin007_2023-06-26_22-51-47.csv "/>
    <s v="e1 15000 100 100000 1 66"/>
    <e v="#N/A"/>
    <e v="#N/A"/>
    <e v="#N/A"/>
    <e v="#N/A"/>
    <x v="1"/>
  </r>
  <r>
    <x v="0"/>
    <x v="4"/>
    <n v="100"/>
    <x v="0"/>
    <x v="17"/>
    <n v="1"/>
    <n v="27.881775000000001"/>
    <n v="15.669454999999999"/>
    <n v="12.633029000000001"/>
    <n v="0.19141"/>
    <s v="7"/>
    <s v="scale_mpi_thin_job_14312.out "/>
    <s v="scale_mpi_thin_thin007_2023-06-26_22-51-47.csv "/>
    <s v="e1 15000 100 100000 1 67"/>
    <e v="#N/A"/>
    <e v="#N/A"/>
    <e v="#N/A"/>
    <e v="#N/A"/>
    <x v="1"/>
  </r>
  <r>
    <x v="0"/>
    <x v="4"/>
    <n v="100"/>
    <x v="0"/>
    <x v="16"/>
    <n v="1"/>
    <n v="23.517914999999999"/>
    <n v="11.465239"/>
    <n v="8.1617610000000003"/>
    <n v="0.12181699999999999"/>
    <s v="7"/>
    <s v="scale_mpi_thin_job_14312.out "/>
    <s v="scale_mpi_thin_thin007_2023-06-26_22-51-47.csv "/>
    <s v="e1 15000 100 100000 1 68"/>
    <e v="#N/A"/>
    <e v="#N/A"/>
    <e v="#N/A"/>
    <e v="#N/A"/>
    <x v="1"/>
  </r>
  <r>
    <x v="0"/>
    <x v="4"/>
    <n v="100"/>
    <x v="0"/>
    <x v="15"/>
    <n v="1"/>
    <n v="26.310846000000002"/>
    <n v="14.395208999999999"/>
    <n v="6.0644499999999999"/>
    <n v="8.9182999999999998E-2"/>
    <s v="7"/>
    <s v="scale_mpi_thin_job_14312.out "/>
    <s v="scale_mpi_thin_thin007_2023-06-26_22-51-47.csv "/>
    <s v="e1 15000 100 100000 1 69"/>
    <e v="#N/A"/>
    <e v="#N/A"/>
    <e v="#N/A"/>
    <e v="#N/A"/>
    <x v="1"/>
  </r>
  <r>
    <x v="0"/>
    <x v="4"/>
    <n v="100"/>
    <x v="0"/>
    <x v="14"/>
    <n v="1"/>
    <n v="29.538677"/>
    <n v="17.818926000000001"/>
    <n v="9.9430619999999994"/>
    <n v="0.14410200000000001"/>
    <s v="7"/>
    <s v="scale_mpi_thin_job_14312.out "/>
    <s v="scale_mpi_thin_thin007_2023-06-26_22-51-47.csv "/>
    <s v="e1 15000 100 100000 1 70"/>
    <e v="#N/A"/>
    <e v="#N/A"/>
    <e v="#N/A"/>
    <e v="#N/A"/>
    <x v="1"/>
  </r>
  <r>
    <x v="0"/>
    <x v="4"/>
    <n v="100"/>
    <x v="0"/>
    <x v="13"/>
    <n v="1"/>
    <n v="29.8094"/>
    <n v="17.582578999999999"/>
    <n v="6.5267520000000001"/>
    <n v="9.3239000000000002E-2"/>
    <s v="7"/>
    <s v="scale_mpi_thin_job_14312.out "/>
    <s v="scale_mpi_thin_thin007_2023-06-26_22-51-47.csv "/>
    <s v="e1 15000 100 100000 1 71"/>
    <e v="#N/A"/>
    <e v="#N/A"/>
    <e v="#N/A"/>
    <e v="#N/A"/>
    <x v="1"/>
  </r>
  <r>
    <x v="0"/>
    <x v="4"/>
    <n v="100"/>
    <x v="0"/>
    <x v="12"/>
    <n v="1"/>
    <n v="28.643211999999998"/>
    <n v="17.022905999999999"/>
    <n v="16.708697999999998"/>
    <n v="0.23533399999999999"/>
    <s v="7"/>
    <s v="scale_mpi_thin_job_14312.out "/>
    <s v="scale_mpi_thin_thin007_2023-06-26_22-51-47.csv "/>
    <s v="e1 15000 100 100000 1 72"/>
    <e v="#N/A"/>
    <e v="#N/A"/>
    <e v="#N/A"/>
    <e v="#N/A"/>
    <x v="1"/>
  </r>
  <r>
    <x v="0"/>
    <x v="4"/>
    <n v="100"/>
    <x v="0"/>
    <x v="71"/>
    <n v="1"/>
    <n v="58.823751000000001"/>
    <n v="0.42792400000000003"/>
    <n v="1.8240339999999999"/>
    <n v="0.152003"/>
    <s v="7"/>
    <s v="scale_mpi_thin_job_14312.out "/>
    <s v="scale_mpi_thin_thin007_2023-06-26_22-51-47.csv "/>
    <s v="e1 15000 100 100000 1 13"/>
    <e v="#N/A"/>
    <e v="#N/A"/>
    <e v="#N/A"/>
    <e v="#N/A"/>
    <x v="1"/>
  </r>
  <r>
    <x v="0"/>
    <x v="4"/>
    <n v="100"/>
    <x v="0"/>
    <x v="70"/>
    <n v="1"/>
    <n v="54.709453000000003"/>
    <n v="0.77234499999999995"/>
    <n v="5.9692170000000004"/>
    <n v="0.459171"/>
    <s v="7"/>
    <s v="scale_mpi_thin_job_14312.out "/>
    <s v="scale_mpi_thin_thin007_2023-06-26_22-51-47.csv "/>
    <s v="e1 15000 100 100000 1 14"/>
    <e v="#N/A"/>
    <e v="#N/A"/>
    <e v="#N/A"/>
    <e v="#N/A"/>
    <x v="1"/>
  </r>
  <r>
    <x v="0"/>
    <x v="4"/>
    <n v="100"/>
    <x v="0"/>
    <x v="69"/>
    <n v="1"/>
    <n v="51.101984000000002"/>
    <n v="0.68649300000000002"/>
    <n v="5.046481"/>
    <n v="0.36046299999999998"/>
    <s v="7"/>
    <s v="scale_mpi_thin_job_14312.out "/>
    <s v="scale_mpi_thin_thin007_2023-06-26_22-51-47.csv "/>
    <s v="e1 15000 100 100000 1 15"/>
    <e v="#N/A"/>
    <e v="#N/A"/>
    <e v="#N/A"/>
    <e v="#N/A"/>
    <x v="1"/>
  </r>
  <r>
    <x v="0"/>
    <x v="4"/>
    <n v="100"/>
    <x v="0"/>
    <x v="68"/>
    <n v="1"/>
    <n v="48.076251999999997"/>
    <n v="0.73641800000000002"/>
    <n v="6.3897449999999996"/>
    <n v="0.425983"/>
    <s v="7"/>
    <s v="scale_mpi_thin_job_14312.out "/>
    <s v="scale_mpi_thin_thin007_2023-06-26_22-51-47.csv "/>
    <s v="e1 15000 100 100000 1 16"/>
    <e v="#N/A"/>
    <e v="#N/A"/>
    <e v="#N/A"/>
    <e v="#N/A"/>
    <x v="1"/>
  </r>
  <r>
    <x v="0"/>
    <x v="4"/>
    <n v="100"/>
    <x v="0"/>
    <x v="67"/>
    <n v="1"/>
    <n v="45.403458000000001"/>
    <n v="0.71314599999999995"/>
    <n v="6.4125500000000004"/>
    <n v="0.40078399999999997"/>
    <s v="7"/>
    <s v="scale_mpi_thin_job_14312.out "/>
    <s v="scale_mpi_thin_thin007_2023-06-26_22-51-47.csv "/>
    <s v="e1 15000 100 100000 1 17"/>
    <e v="#N/A"/>
    <e v="#N/A"/>
    <e v="#N/A"/>
    <e v="#N/A"/>
    <x v="1"/>
  </r>
  <r>
    <x v="0"/>
    <x v="4"/>
    <n v="100"/>
    <x v="0"/>
    <x v="66"/>
    <n v="1"/>
    <n v="43.082344999999997"/>
    <n v="0.75470700000000002"/>
    <n v="7.3814440000000001"/>
    <n v="0.43420300000000001"/>
    <s v="7"/>
    <s v="scale_mpi_thin_job_14312.out "/>
    <s v="scale_mpi_thin_thin007_2023-06-26_22-51-47.csv "/>
    <s v="e1 15000 100 100000 1 18"/>
    <e v="#N/A"/>
    <e v="#N/A"/>
    <e v="#N/A"/>
    <e v="#N/A"/>
    <x v="1"/>
  </r>
  <r>
    <x v="0"/>
    <x v="4"/>
    <n v="100"/>
    <x v="0"/>
    <x v="65"/>
    <n v="1"/>
    <n v="40.832259000000001"/>
    <n v="0.72049300000000005"/>
    <n v="6.8197450000000002"/>
    <n v="0.37887500000000002"/>
    <s v="7"/>
    <s v="scale_mpi_thin_job_14312.out "/>
    <s v="scale_mpi_thin_thin007_2023-06-26_22-51-47.csv "/>
    <s v="e1 15000 100 100000 1 19"/>
    <e v="#N/A"/>
    <e v="#N/A"/>
    <e v="#N/A"/>
    <e v="#N/A"/>
    <x v="1"/>
  </r>
  <r>
    <x v="0"/>
    <x v="4"/>
    <n v="100"/>
    <x v="0"/>
    <x v="64"/>
    <n v="1"/>
    <n v="38.984096000000001"/>
    <n v="0.78493400000000002"/>
    <n v="8.8922869999999996"/>
    <n v="0.46801500000000001"/>
    <s v="7"/>
    <s v="scale_mpi_thin_job_14312.out "/>
    <s v="scale_mpi_thin_thin007_2023-06-26_22-51-47.csv "/>
    <s v="e1 15000 100 100000 1 20"/>
    <e v="#N/A"/>
    <e v="#N/A"/>
    <e v="#N/A"/>
    <e v="#N/A"/>
    <x v="1"/>
  </r>
  <r>
    <x v="0"/>
    <x v="4"/>
    <n v="100"/>
    <x v="0"/>
    <x v="63"/>
    <n v="1"/>
    <n v="37.236961000000001"/>
    <n v="0.73518799999999995"/>
    <n v="8.3828519999999997"/>
    <n v="0.41914299999999999"/>
    <s v="7"/>
    <s v="scale_mpi_thin_job_14312.out "/>
    <s v="scale_mpi_thin_thin007_2023-06-26_22-51-47.csv "/>
    <s v="e1 15000 100 100000 1 21"/>
    <e v="#N/A"/>
    <e v="#N/A"/>
    <e v="#N/A"/>
    <e v="#N/A"/>
    <x v="1"/>
  </r>
  <r>
    <x v="0"/>
    <x v="4"/>
    <n v="100"/>
    <x v="0"/>
    <x v="62"/>
    <n v="1"/>
    <n v="35.630395"/>
    <n v="0.74409000000000003"/>
    <n v="8.9099590000000006"/>
    <n v="0.42428399999999999"/>
    <s v="7"/>
    <s v="scale_mpi_thin_job_14312.out "/>
    <s v="scale_mpi_thin_thin007_2023-06-26_22-51-47.csv "/>
    <s v="e1 15000 100 100000 1 22"/>
    <e v="#N/A"/>
    <e v="#N/A"/>
    <e v="#N/A"/>
    <e v="#N/A"/>
    <x v="1"/>
  </r>
  <r>
    <x v="0"/>
    <x v="4"/>
    <n v="100"/>
    <x v="0"/>
    <x v="61"/>
    <n v="1"/>
    <n v="34.293385000000001"/>
    <n v="0.83899000000000001"/>
    <n v="11.567460000000001"/>
    <n v="0.52579399999999998"/>
    <s v="7"/>
    <s v="scale_mpi_thin_job_14312.out "/>
    <s v="scale_mpi_thin_thin007_2023-06-26_22-51-47.csv "/>
    <s v="e1 15000 100 100000 1 23"/>
    <e v="#N/A"/>
    <e v="#N/A"/>
    <e v="#N/A"/>
    <e v="#N/A"/>
    <x v="1"/>
  </r>
  <r>
    <x v="0"/>
    <x v="4"/>
    <n v="100"/>
    <x v="0"/>
    <x v="60"/>
    <n v="1"/>
    <n v="32.964925999999998"/>
    <n v="0.77689900000000001"/>
    <n v="10.708356999999999"/>
    <n v="0.46558100000000002"/>
    <s v="7"/>
    <s v="scale_mpi_thin_job_14312.out "/>
    <s v="scale_mpi_thin_thin007_2023-06-26_22-51-47.csv "/>
    <s v="e1 15000 100 100000 1 24"/>
    <e v="#N/A"/>
    <e v="#N/A"/>
    <e v="#N/A"/>
    <e v="#N/A"/>
    <x v="1"/>
  </r>
  <r>
    <x v="0"/>
    <x v="4"/>
    <n v="100"/>
    <x v="0"/>
    <x v="59"/>
    <n v="1"/>
    <n v="33.295828999999998"/>
    <n v="2.0145810000000002"/>
    <n v="12.052180999999999"/>
    <n v="0.50217400000000001"/>
    <s v="7"/>
    <s v="scale_mpi_thin_job_14312.out "/>
    <s v="scale_mpi_thin_thin007_2023-06-26_22-51-47.csv "/>
    <s v="e1 15000 100 100000 1 25"/>
    <e v="#N/A"/>
    <e v="#N/A"/>
    <e v="#N/A"/>
    <e v="#N/A"/>
    <x v="1"/>
  </r>
  <r>
    <x v="0"/>
    <x v="4"/>
    <n v="100"/>
    <x v="0"/>
    <x v="58"/>
    <n v="1"/>
    <n v="32.648037000000002"/>
    <n v="2.4490379999999998"/>
    <n v="11.038838"/>
    <n v="0.441554"/>
    <s v="7"/>
    <s v="scale_mpi_thin_job_14312.out "/>
    <s v="scale_mpi_thin_thin007_2023-06-26_22-51-47.csv "/>
    <s v="e1 15000 100 100000 1 26"/>
    <e v="#N/A"/>
    <e v="#N/A"/>
    <e v="#N/A"/>
    <e v="#N/A"/>
    <x v="1"/>
  </r>
  <r>
    <x v="0"/>
    <x v="4"/>
    <n v="100"/>
    <x v="0"/>
    <x v="57"/>
    <n v="1"/>
    <n v="31.798997"/>
    <n v="2.7327970000000001"/>
    <n v="5.2069109999999998"/>
    <n v="0.200266"/>
    <s v="7"/>
    <s v="scale_mpi_thin_job_14312.out "/>
    <s v="scale_mpi_thin_thin007_2023-06-26_22-51-47.csv "/>
    <s v="e1 15000 100 100000 1 27"/>
    <e v="#N/A"/>
    <e v="#N/A"/>
    <e v="#N/A"/>
    <e v="#N/A"/>
    <x v="1"/>
  </r>
  <r>
    <x v="0"/>
    <x v="4"/>
    <n v="100"/>
    <x v="0"/>
    <x v="56"/>
    <n v="1"/>
    <n v="30.798487999999999"/>
    <n v="2.7459479999999998"/>
    <n v="3.9189340000000001"/>
    <n v="0.145146"/>
    <s v="7"/>
    <s v="scale_mpi_thin_job_14312.out "/>
    <s v="scale_mpi_thin_thin007_2023-06-26_22-51-47.csv "/>
    <s v="e1 15000 100 100000 1 28"/>
    <e v="#N/A"/>
    <e v="#N/A"/>
    <e v="#N/A"/>
    <e v="#N/A"/>
    <x v="1"/>
  </r>
  <r>
    <x v="0"/>
    <x v="4"/>
    <n v="100"/>
    <x v="0"/>
    <x v="55"/>
    <n v="1"/>
    <n v="30.658238999999998"/>
    <n v="3.37486"/>
    <n v="4.088692"/>
    <n v="0.14602499999999999"/>
    <s v="7"/>
    <s v="scale_mpi_thin_job_14312.out "/>
    <s v="scale_mpi_thin_thin007_2023-06-26_22-51-47.csv "/>
    <s v="e1 15000 100 100000 1 29"/>
    <e v="#N/A"/>
    <e v="#N/A"/>
    <e v="#N/A"/>
    <e v="#N/A"/>
    <x v="1"/>
  </r>
  <r>
    <x v="0"/>
    <x v="4"/>
    <n v="100"/>
    <x v="0"/>
    <x v="54"/>
    <n v="1"/>
    <n v="30.196111999999999"/>
    <n v="3.9745900000000001"/>
    <n v="4.5571630000000001"/>
    <n v="0.15714400000000001"/>
    <s v="7"/>
    <s v="scale_mpi_thin_job_14312.out "/>
    <s v="scale_mpi_thin_thin007_2023-06-26_22-51-47.csv "/>
    <s v="e1 15000 100 100000 1 30"/>
    <e v="#N/A"/>
    <e v="#N/A"/>
    <e v="#N/A"/>
    <e v="#N/A"/>
    <x v="1"/>
  </r>
  <r>
    <x v="0"/>
    <x v="4"/>
    <n v="100"/>
    <x v="0"/>
    <x v="53"/>
    <n v="1"/>
    <n v="29.169736"/>
    <n v="4.1028140000000004"/>
    <n v="5.6474520000000004"/>
    <n v="0.188248"/>
    <s v="7"/>
    <s v="scale_mpi_thin_job_14312.out "/>
    <s v="scale_mpi_thin_thin007_2023-06-26_22-51-47.csv "/>
    <s v="e1 15000 100 100000 1 31"/>
    <e v="#N/A"/>
    <e v="#N/A"/>
    <e v="#N/A"/>
    <e v="#N/A"/>
    <x v="1"/>
  </r>
  <r>
    <x v="0"/>
    <x v="4"/>
    <n v="100"/>
    <x v="0"/>
    <x v="52"/>
    <n v="1"/>
    <n v="28.952024999999999"/>
    <n v="4.3714769999999996"/>
    <n v="6.2896460000000003"/>
    <n v="0.20289199999999999"/>
    <s v="7"/>
    <s v="scale_mpi_thin_job_14312.out "/>
    <s v="scale_mpi_thin_thin007_2023-06-26_22-51-47.csv "/>
    <s v="e1 15000 100 100000 1 32"/>
    <e v="#N/A"/>
    <e v="#N/A"/>
    <e v="#N/A"/>
    <e v="#N/A"/>
    <x v="1"/>
  </r>
  <r>
    <x v="0"/>
    <x v="4"/>
    <n v="100"/>
    <x v="0"/>
    <x v="51"/>
    <n v="1"/>
    <n v="27.896331"/>
    <n v="4.2574550000000002"/>
    <n v="6.4737289999999996"/>
    <n v="0.20230400000000001"/>
    <s v="7"/>
    <s v="scale_mpi_thin_job_14312.out "/>
    <s v="scale_mpi_thin_thin007_2023-06-26_22-51-47.csv "/>
    <s v="e1 15000 100 100000 1 33"/>
    <e v="#N/A"/>
    <e v="#N/A"/>
    <e v="#N/A"/>
    <e v="#N/A"/>
    <x v="1"/>
  </r>
  <r>
    <x v="0"/>
    <x v="4"/>
    <n v="100"/>
    <x v="0"/>
    <x v="50"/>
    <n v="1"/>
    <n v="27.876902000000001"/>
    <n v="4.8750840000000002"/>
    <n v="5.8256550000000002"/>
    <n v="0.176535"/>
    <s v="7"/>
    <s v="scale_mpi_thin_job_14312.out "/>
    <s v="scale_mpi_thin_thin007_2023-06-26_22-51-47.csv "/>
    <s v="e1 15000 100 100000 1 34"/>
    <e v="#N/A"/>
    <e v="#N/A"/>
    <e v="#N/A"/>
    <e v="#N/A"/>
    <x v="1"/>
  </r>
  <r>
    <x v="0"/>
    <x v="4"/>
    <n v="100"/>
    <x v="0"/>
    <x v="49"/>
    <n v="1"/>
    <n v="29.008837"/>
    <n v="6.4502160000000002"/>
    <n v="5.8897630000000003"/>
    <n v="0.17322799999999999"/>
    <s v="7"/>
    <s v="scale_mpi_thin_job_14312.out "/>
    <s v="scale_mpi_thin_thin007_2023-06-26_22-51-47.csv "/>
    <s v="e1 15000 100 100000 1 35"/>
    <e v="#N/A"/>
    <e v="#N/A"/>
    <e v="#N/A"/>
    <e v="#N/A"/>
    <x v="1"/>
  </r>
  <r>
    <x v="0"/>
    <x v="4"/>
    <n v="100"/>
    <x v="0"/>
    <x v="48"/>
    <n v="1"/>
    <n v="27.523057999999999"/>
    <n v="5.5573589999999999"/>
    <n v="8.0122529999999994"/>
    <n v="0.22892199999999999"/>
    <s v="7"/>
    <s v="scale_mpi_thin_job_14312.out "/>
    <s v="scale_mpi_thin_thin007_2023-06-26_22-51-47.csv "/>
    <s v="e1 15000 100 100000 1 36"/>
    <e v="#N/A"/>
    <e v="#N/A"/>
    <e v="#N/A"/>
    <e v="#N/A"/>
    <x v="1"/>
  </r>
  <r>
    <x v="0"/>
    <x v="4"/>
    <n v="100"/>
    <x v="0"/>
    <x v="47"/>
    <n v="1"/>
    <n v="29.961445999999999"/>
    <n v="8.5502540000000007"/>
    <n v="4.975066"/>
    <n v="0.13819600000000001"/>
    <s v="7"/>
    <s v="scale_mpi_thin_job_14312.out "/>
    <s v="scale_mpi_thin_thin007_2023-06-26_22-51-47.csv "/>
    <s v="e1 15000 100 100000 1 37"/>
    <e v="#N/A"/>
    <e v="#N/A"/>
    <e v="#N/A"/>
    <e v="#N/A"/>
    <x v="1"/>
  </r>
  <r>
    <x v="0"/>
    <x v="4"/>
    <n v="100"/>
    <x v="0"/>
    <x v="46"/>
    <n v="1"/>
    <n v="28.511403999999999"/>
    <n v="7.6937889999999998"/>
    <n v="7.2837769999999997"/>
    <n v="0.19685900000000001"/>
    <s v="7"/>
    <s v="scale_mpi_thin_job_14312.out "/>
    <s v="scale_mpi_thin_thin007_2023-06-26_22-51-47.csv "/>
    <s v="e1 15000 100 100000 1 38"/>
    <e v="#N/A"/>
    <e v="#N/A"/>
    <e v="#N/A"/>
    <e v="#N/A"/>
    <x v="1"/>
  </r>
  <r>
    <x v="0"/>
    <x v="4"/>
    <n v="100"/>
    <x v="0"/>
    <x v="45"/>
    <n v="1"/>
    <n v="25.603752"/>
    <n v="5.1976230000000001"/>
    <n v="4.5859100000000002"/>
    <n v="0.120682"/>
    <s v="7"/>
    <s v="scale_mpi_thin_job_14312.out "/>
    <s v="scale_mpi_thin_thin007_2023-06-26_22-51-47.csv "/>
    <s v="e1 15000 100 100000 1 39"/>
    <e v="#N/A"/>
    <e v="#N/A"/>
    <e v="#N/A"/>
    <e v="#N/A"/>
    <x v="1"/>
  </r>
  <r>
    <x v="0"/>
    <x v="4"/>
    <n v="100"/>
    <x v="0"/>
    <x v="44"/>
    <n v="1"/>
    <n v="27.897071"/>
    <n v="8.0237770000000008"/>
    <n v="5.3015400000000001"/>
    <n v="0.135937"/>
    <s v="7"/>
    <s v="scale_mpi_thin_job_14312.out "/>
    <s v="scale_mpi_thin_thin007_2023-06-26_22-51-47.csv "/>
    <s v="e1 15000 100 100000 1 40"/>
    <e v="#N/A"/>
    <e v="#N/A"/>
    <e v="#N/A"/>
    <e v="#N/A"/>
    <x v="1"/>
  </r>
  <r>
    <x v="0"/>
    <x v="4"/>
    <n v="100"/>
    <x v="0"/>
    <x v="43"/>
    <n v="1"/>
    <n v="29.165676999999999"/>
    <n v="9.9288969999999992"/>
    <n v="7.7017480000000003"/>
    <n v="0.19254399999999999"/>
    <s v="7"/>
    <s v="scale_mpi_thin_job_14312.out "/>
    <s v="scale_mpi_thin_thin007_2023-06-26_22-51-47.csv "/>
    <s v="e1 15000 100 100000 1 41"/>
    <e v="#N/A"/>
    <e v="#N/A"/>
    <e v="#N/A"/>
    <e v="#N/A"/>
    <x v="1"/>
  </r>
  <r>
    <x v="0"/>
    <x v="4"/>
    <n v="100"/>
    <x v="0"/>
    <x v="42"/>
    <n v="1"/>
    <n v="29.320139999999999"/>
    <n v="10.302678999999999"/>
    <n v="7.6491870000000004"/>
    <n v="0.18656600000000001"/>
    <s v="7"/>
    <s v="scale_mpi_thin_job_14312.out "/>
    <s v="scale_mpi_thin_thin007_2023-06-26_22-51-47.csv "/>
    <s v="e1 15000 100 100000 1 42"/>
    <e v="#N/A"/>
    <e v="#N/A"/>
    <e v="#N/A"/>
    <e v="#N/A"/>
    <x v="1"/>
  </r>
  <r>
    <x v="0"/>
    <x v="4"/>
    <n v="100"/>
    <x v="0"/>
    <x v="41"/>
    <n v="1"/>
    <n v="29.188464"/>
    <n v="10.596104"/>
    <n v="6.7810550000000003"/>
    <n v="0.16145399999999999"/>
    <s v="7"/>
    <s v="scale_mpi_thin_job_14312.out "/>
    <s v="scale_mpi_thin_thin007_2023-06-26_22-51-47.csv "/>
    <s v="e1 15000 100 100000 1 43"/>
    <e v="#N/A"/>
    <e v="#N/A"/>
    <e v="#N/A"/>
    <e v="#N/A"/>
    <x v="1"/>
  </r>
  <r>
    <x v="0"/>
    <x v="4"/>
    <n v="100"/>
    <x v="0"/>
    <x v="40"/>
    <n v="1"/>
    <n v="30.27422"/>
    <n v="12.068531"/>
    <n v="4.4266059999999996"/>
    <n v="0.10294399999999999"/>
    <s v="7"/>
    <s v="scale_mpi_thin_job_14312.out "/>
    <s v="scale_mpi_thin_thin007_2023-06-26_22-51-47.csv "/>
    <s v="e1 15000 100 100000 1 44"/>
    <e v="#N/A"/>
    <e v="#N/A"/>
    <e v="#N/A"/>
    <e v="#N/A"/>
    <x v="1"/>
  </r>
  <r>
    <x v="0"/>
    <x v="4"/>
    <n v="100"/>
    <x v="0"/>
    <x v="39"/>
    <n v="1"/>
    <n v="27.643139999999999"/>
    <n v="9.6046999999999993"/>
    <n v="7.0213570000000001"/>
    <n v="0.159576"/>
    <s v="7"/>
    <s v="scale_mpi_thin_job_14312.out "/>
    <s v="scale_mpi_thin_thin007_2023-06-26_22-51-47.csv "/>
    <s v="e1 15000 100 100000 1 45"/>
    <e v="#N/A"/>
    <e v="#N/A"/>
    <e v="#N/A"/>
    <e v="#N/A"/>
    <x v="1"/>
  </r>
  <r>
    <x v="0"/>
    <x v="4"/>
    <n v="100"/>
    <x v="0"/>
    <x v="38"/>
    <n v="1"/>
    <n v="27.407361999999999"/>
    <n v="9.9262619999999995"/>
    <n v="8.4505730000000003"/>
    <n v="0.18779100000000001"/>
    <s v="7"/>
    <s v="scale_mpi_thin_job_14312.out "/>
    <s v="scale_mpi_thin_thin007_2023-06-26_22-51-47.csv "/>
    <s v="e1 15000 100 100000 1 46"/>
    <e v="#N/A"/>
    <e v="#N/A"/>
    <e v="#N/A"/>
    <e v="#N/A"/>
    <x v="1"/>
  </r>
  <r>
    <x v="0"/>
    <x v="4"/>
    <n v="100"/>
    <x v="0"/>
    <x v="37"/>
    <n v="1"/>
    <n v="27.023821000000002"/>
    <n v="9.8516209999999997"/>
    <n v="5.4006400000000001"/>
    <n v="0.117405"/>
    <s v="7"/>
    <s v="scale_mpi_thin_job_14312.out "/>
    <s v="scale_mpi_thin_thin007_2023-06-26_22-51-47.csv "/>
    <s v="e1 15000 100 100000 1 47"/>
    <e v="#N/A"/>
    <e v="#N/A"/>
    <e v="#N/A"/>
    <e v="#N/A"/>
    <x v="1"/>
  </r>
  <r>
    <x v="0"/>
    <x v="4"/>
    <n v="100"/>
    <x v="0"/>
    <x v="36"/>
    <n v="1"/>
    <n v="25.417717"/>
    <n v="8.5947800000000001"/>
    <n v="7.561229"/>
    <n v="0.16087699999999999"/>
    <s v="7"/>
    <s v="scale_mpi_thin_job_14312.out "/>
    <s v="scale_mpi_thin_thin007_2023-06-26_22-51-47.csv "/>
    <s v="e1 15000 100 100000 1 48"/>
    <e v="#N/A"/>
    <e v="#N/A"/>
    <e v="#N/A"/>
    <e v="#N/A"/>
    <x v="1"/>
  </r>
  <r>
    <x v="0"/>
    <x v="4"/>
    <n v="100"/>
    <x v="0"/>
    <x v="35"/>
    <n v="1"/>
    <n v="25.521954000000001"/>
    <n v="8.9471059999999998"/>
    <n v="7.7879509999999996"/>
    <n v="0.162249"/>
    <s v="7"/>
    <s v="scale_mpi_thin_job_14312.out "/>
    <s v="scale_mpi_thin_thin007_2023-06-26_22-51-47.csv "/>
    <s v="e1 15000 100 100000 1 49"/>
    <e v="#N/A"/>
    <e v="#N/A"/>
    <e v="#N/A"/>
    <e v="#N/A"/>
    <x v="1"/>
  </r>
  <r>
    <x v="0"/>
    <x v="4"/>
    <n v="100"/>
    <x v="0"/>
    <x v="34"/>
    <n v="1"/>
    <n v="26.283712000000001"/>
    <n v="10.216284999999999"/>
    <n v="8.2592639999999999"/>
    <n v="0.16855600000000001"/>
    <s v="7"/>
    <s v="scale_mpi_thin_job_14312.out "/>
    <s v="scale_mpi_thin_thin007_2023-06-26_22-51-47.csv "/>
    <s v="e1 15000 100 100000 1 50"/>
    <e v="#N/A"/>
    <e v="#N/A"/>
    <e v="#N/A"/>
    <e v="#N/A"/>
    <x v="1"/>
  </r>
  <r>
    <x v="0"/>
    <x v="4"/>
    <n v="100"/>
    <x v="0"/>
    <x v="33"/>
    <n v="1"/>
    <n v="26.473690999999999"/>
    <n v="10.532368"/>
    <n v="9.5954630000000005"/>
    <n v="0.191909"/>
    <s v="7"/>
    <s v="scale_mpi_thin_job_14312.out "/>
    <s v="scale_mpi_thin_thin007_2023-06-26_22-51-47.csv "/>
    <s v="e1 15000 100 100000 1 51"/>
    <e v="#N/A"/>
    <e v="#N/A"/>
    <e v="#N/A"/>
    <e v="#N/A"/>
    <x v="1"/>
  </r>
  <r>
    <x v="0"/>
    <x v="4"/>
    <n v="100"/>
    <x v="0"/>
    <x v="32"/>
    <n v="1"/>
    <n v="44.012624000000002"/>
    <n v="28.394691000000002"/>
    <n v="9.2634609999999995"/>
    <n v="0.18163599999999999"/>
    <s v="7"/>
    <s v="scale_mpi_thin_job_14312.out "/>
    <s v="scale_mpi_thin_thin007_2023-06-26_22-51-47.csv "/>
    <s v="e1 15000 100 100000 1 52"/>
    <e v="#N/A"/>
    <e v="#N/A"/>
    <e v="#N/A"/>
    <e v="#N/A"/>
    <x v="1"/>
  </r>
  <r>
    <x v="0"/>
    <x v="4"/>
    <n v="100"/>
    <x v="0"/>
    <x v="31"/>
    <n v="1"/>
    <n v="27.414885000000002"/>
    <n v="12.010028999999999"/>
    <n v="24.028203999999999"/>
    <n v="0.46208100000000002"/>
    <s v="7"/>
    <s v="scale_mpi_thin_job_14312.out "/>
    <s v="scale_mpi_thin_thin007_2023-06-26_22-51-47.csv "/>
    <s v="e1 15000 100 100000 1 53"/>
    <e v="#N/A"/>
    <e v="#N/A"/>
    <e v="#N/A"/>
    <e v="#N/A"/>
    <x v="1"/>
  </r>
  <r>
    <x v="0"/>
    <x v="4"/>
    <n v="100"/>
    <x v="0"/>
    <x v="30"/>
    <n v="1"/>
    <n v="26.869944"/>
    <n v="11.611089"/>
    <n v="9.469068"/>
    <n v="0.17866199999999999"/>
    <s v="7"/>
    <s v="scale_mpi_thin_job_14312.out "/>
    <s v="scale_mpi_thin_thin007_2023-06-26_22-51-47.csv "/>
    <s v="e1 15000 100 100000 1 54"/>
    <e v="#N/A"/>
    <e v="#N/A"/>
    <e v="#N/A"/>
    <e v="#N/A"/>
    <x v="1"/>
  </r>
  <r>
    <x v="0"/>
    <x v="4"/>
    <n v="100"/>
    <x v="0"/>
    <x v="29"/>
    <n v="1"/>
    <n v="27.682562000000001"/>
    <n v="12.83705"/>
    <n v="7.0665389999999997"/>
    <n v="0.13086200000000001"/>
    <s v="7"/>
    <s v="scale_mpi_thin_job_14312.out "/>
    <s v="scale_mpi_thin_thin007_2023-06-26_22-51-47.csv "/>
    <s v="e1 15000 100 100000 1 55"/>
    <e v="#N/A"/>
    <e v="#N/A"/>
    <e v="#N/A"/>
    <e v="#N/A"/>
    <x v="1"/>
  </r>
  <r>
    <x v="0"/>
    <x v="4"/>
    <n v="100"/>
    <x v="0"/>
    <x v="28"/>
    <n v="1"/>
    <n v="27.562664000000002"/>
    <n v="12.765511999999999"/>
    <n v="6.3674590000000002"/>
    <n v="0.115772"/>
    <s v="7"/>
    <s v="scale_mpi_thin_job_14312.out "/>
    <s v="scale_mpi_thin_thin007_2023-06-26_22-51-47.csv "/>
    <s v="e1 15000 100 100000 1 56"/>
    <e v="#N/A"/>
    <e v="#N/A"/>
    <e v="#N/A"/>
    <e v="#N/A"/>
    <x v="1"/>
  </r>
  <r>
    <x v="0"/>
    <x v="4"/>
    <n v="100"/>
    <x v="0"/>
    <x v="27"/>
    <n v="1"/>
    <n v="26.158622999999999"/>
    <n v="11.556831000000001"/>
    <n v="8.3775720000000007"/>
    <n v="0.14960000000000001"/>
    <s v="7"/>
    <s v="scale_mpi_thin_job_14312.out "/>
    <s v="scale_mpi_thin_thin007_2023-06-26_22-51-47.csv "/>
    <s v="e1 15000 100 100000 1 57"/>
    <e v="#N/A"/>
    <e v="#N/A"/>
    <e v="#N/A"/>
    <e v="#N/A"/>
    <x v="1"/>
  </r>
  <r>
    <x v="0"/>
    <x v="4"/>
    <n v="100"/>
    <x v="0"/>
    <x v="26"/>
    <n v="1"/>
    <n v="28.064768000000001"/>
    <n v="13.728846000000001"/>
    <n v="8.5587649999999993"/>
    <n v="0.15015400000000001"/>
    <s v="7"/>
    <s v="scale_mpi_thin_job_14312.out "/>
    <s v="scale_mpi_thin_thin007_2023-06-26_22-51-47.csv "/>
    <s v="e1 15000 100 100000 1 58"/>
    <e v="#N/A"/>
    <e v="#N/A"/>
    <e v="#N/A"/>
    <e v="#N/A"/>
    <x v="1"/>
  </r>
  <r>
    <x v="0"/>
    <x v="4"/>
    <n v="100"/>
    <x v="0"/>
    <x v="25"/>
    <n v="1"/>
    <n v="25.928436000000001"/>
    <n v="11.86243"/>
    <n v="10.647423"/>
    <n v="0.18357599999999999"/>
    <s v="7"/>
    <s v="scale_mpi_thin_job_14312.out "/>
    <s v="scale_mpi_thin_thin007_2023-06-26_22-51-47.csv "/>
    <s v="e1 15000 100 100000 1 59"/>
    <e v="#N/A"/>
    <e v="#N/A"/>
    <e v="#N/A"/>
    <e v="#N/A"/>
    <x v="1"/>
  </r>
  <r>
    <x v="0"/>
    <x v="4"/>
    <n v="100"/>
    <x v="0"/>
    <x v="24"/>
    <n v="1"/>
    <n v="26.964562000000001"/>
    <n v="13.371836"/>
    <n v="6.5323279999999997"/>
    <n v="0.110717"/>
    <s v="7"/>
    <s v="scale_mpi_thin_job_14312.out "/>
    <s v="scale_mpi_thin_thin007_2023-06-26_22-51-47.csv "/>
    <s v="e1 15000 100 100000 1 60"/>
    <e v="#N/A"/>
    <e v="#N/A"/>
    <e v="#N/A"/>
    <e v="#N/A"/>
    <x v="1"/>
  </r>
  <r>
    <x v="0"/>
    <x v="4"/>
    <n v="100"/>
    <x v="0"/>
    <x v="23"/>
    <n v="1"/>
    <n v="27.703735999999999"/>
    <n v="14.41071"/>
    <n v="7.9740799999999998"/>
    <n v="0.13290099999999999"/>
    <s v="7"/>
    <s v="scale_mpi_thin_job_14312.out "/>
    <s v="scale_mpi_thin_thin007_2023-06-26_22-51-47.csv "/>
    <s v="e1 15000 100 100000 1 61"/>
    <e v="#N/A"/>
    <e v="#N/A"/>
    <e v="#N/A"/>
    <e v="#N/A"/>
    <x v="1"/>
  </r>
  <r>
    <x v="0"/>
    <x v="4"/>
    <n v="100"/>
    <x v="0"/>
    <x v="22"/>
    <n v="1"/>
    <n v="27.916975000000001"/>
    <n v="14.868741"/>
    <n v="8.3334799999999998"/>
    <n v="0.13661400000000001"/>
    <s v="7"/>
    <s v="scale_mpi_thin_job_14312.out "/>
    <s v="scale_mpi_thin_thin007_2023-06-26_22-51-47.csv "/>
    <s v="e1 15000 100 100000 1 62"/>
    <e v="#N/A"/>
    <e v="#N/A"/>
    <e v="#N/A"/>
    <e v="#N/A"/>
    <x v="1"/>
  </r>
  <r>
    <x v="0"/>
    <x v="4"/>
    <n v="100"/>
    <x v="0"/>
    <x v="21"/>
    <n v="1"/>
    <n v="26.126332000000001"/>
    <n v="13.231736"/>
    <n v="7.7367179999999998"/>
    <n v="0.12478599999999999"/>
    <s v="7"/>
    <s v="scale_mpi_thin_job_14312.out "/>
    <s v="scale_mpi_thin_thin007_2023-06-26_22-51-47.csv "/>
    <s v="e1 15000 100 100000 1 63"/>
    <e v="#N/A"/>
    <e v="#N/A"/>
    <e v="#N/A"/>
    <e v="#N/A"/>
    <x v="1"/>
  </r>
  <r>
    <x v="0"/>
    <x v="4"/>
    <n v="100"/>
    <x v="0"/>
    <x v="20"/>
    <n v="1"/>
    <n v="29.469501999999999"/>
    <n v="16.743803"/>
    <n v="4.3201510000000001"/>
    <n v="6.8573999999999996E-2"/>
    <s v="7"/>
    <s v="scale_mpi_thin_job_14312.out "/>
    <s v="scale_mpi_thin_thin007_2023-06-26_22-51-47.csv "/>
    <s v="e1 15000 100 100000 1 64"/>
    <e v="#N/A"/>
    <e v="#N/A"/>
    <e v="#N/A"/>
    <e v="#N/A"/>
    <x v="1"/>
  </r>
  <r>
    <x v="0"/>
    <x v="4"/>
    <n v="100"/>
    <x v="0"/>
    <x v="19"/>
    <n v="1"/>
    <n v="25.997509000000001"/>
    <n v="13.460227"/>
    <n v="39.917008000000003"/>
    <n v="0.62370300000000001"/>
    <s v="7"/>
    <s v="scale_mpi_thin_job_14312.out "/>
    <s v="scale_mpi_thin_thin007_2023-06-26_22-51-47.csv "/>
    <s v="e1 15000 100 100000 1 65"/>
    <e v="#N/A"/>
    <e v="#N/A"/>
    <e v="#N/A"/>
    <e v="#N/A"/>
    <x v="1"/>
  </r>
  <r>
    <x v="0"/>
    <x v="4"/>
    <n v="100"/>
    <x v="0"/>
    <x v="18"/>
    <n v="1"/>
    <n v="27.485085000000002"/>
    <n v="15.104236"/>
    <n v="5.467689"/>
    <n v="8.4117999999999998E-2"/>
    <s v="7"/>
    <s v="scale_mpi_thin_job_14312.out "/>
    <s v="scale_mpi_thin_thin007_2023-06-26_22-51-47.csv "/>
    <s v="e1 15000 100 100000 1 66"/>
    <e v="#N/A"/>
    <e v="#N/A"/>
    <e v="#N/A"/>
    <e v="#N/A"/>
    <x v="1"/>
  </r>
  <r>
    <x v="0"/>
    <x v="4"/>
    <n v="100"/>
    <x v="0"/>
    <x v="17"/>
    <n v="1"/>
    <n v="29.962292999999999"/>
    <n v="17.788703999999999"/>
    <n v="9.0127930000000003"/>
    <n v="0.13655700000000001"/>
    <s v="7"/>
    <s v="scale_mpi_thin_job_14312.out "/>
    <s v="scale_mpi_thin_thin007_2023-06-26_22-51-47.csv "/>
    <s v="e1 15000 100 100000 1 67"/>
    <e v="#N/A"/>
    <e v="#N/A"/>
    <e v="#N/A"/>
    <e v="#N/A"/>
    <x v="1"/>
  </r>
  <r>
    <x v="0"/>
    <x v="4"/>
    <n v="100"/>
    <x v="0"/>
    <x v="16"/>
    <n v="1"/>
    <n v="28.691279999999999"/>
    <n v="16.616748999999999"/>
    <n v="9.5589239999999993"/>
    <n v="0.14267099999999999"/>
    <s v="7"/>
    <s v="scale_mpi_thin_job_14312.out "/>
    <s v="scale_mpi_thin_thin007_2023-06-26_22-51-47.csv "/>
    <s v="e1 15000 100 100000 1 68"/>
    <e v="#N/A"/>
    <e v="#N/A"/>
    <e v="#N/A"/>
    <e v="#N/A"/>
    <x v="1"/>
  </r>
  <r>
    <x v="0"/>
    <x v="4"/>
    <n v="100"/>
    <x v="0"/>
    <x v="15"/>
    <n v="1"/>
    <n v="26.303940000000001"/>
    <n v="14.420481000000001"/>
    <n v="7.5810659999999999"/>
    <n v="0.111486"/>
    <s v="7"/>
    <s v="scale_mpi_thin_job_14312.out "/>
    <s v="scale_mpi_thin_thin007_2023-06-26_22-51-47.csv "/>
    <s v="e1 15000 100 100000 1 69"/>
    <e v="#N/A"/>
    <e v="#N/A"/>
    <e v="#N/A"/>
    <e v="#N/A"/>
    <x v="1"/>
  </r>
  <r>
    <x v="0"/>
    <x v="4"/>
    <n v="100"/>
    <x v="0"/>
    <x v="14"/>
    <n v="1"/>
    <n v="30.618485"/>
    <n v="18.717224999999999"/>
    <n v="9.0067160000000008"/>
    <n v="0.13053200000000001"/>
    <s v="7"/>
    <s v="scale_mpi_thin_job_14312.out "/>
    <s v="scale_mpi_thin_thin007_2023-06-26_22-51-47.csv "/>
    <s v="e1 15000 100 100000 1 70"/>
    <e v="#N/A"/>
    <e v="#N/A"/>
    <e v="#N/A"/>
    <e v="#N/A"/>
    <x v="1"/>
  </r>
  <r>
    <x v="0"/>
    <x v="4"/>
    <n v="100"/>
    <x v="0"/>
    <x v="13"/>
    <n v="1"/>
    <n v="23.888390000000001"/>
    <n v="12.155144999999999"/>
    <n v="19.833096999999999"/>
    <n v="0.28333000000000003"/>
    <s v="7"/>
    <s v="scale_mpi_thin_job_14312.out "/>
    <s v="scale_mpi_thin_thin007_2023-06-26_22-51-47.csv "/>
    <s v="e1 15000 100 100000 1 71"/>
    <e v="#N/A"/>
    <e v="#N/A"/>
    <e v="#N/A"/>
    <e v="#N/A"/>
    <x v="1"/>
  </r>
  <r>
    <x v="0"/>
    <x v="4"/>
    <n v="100"/>
    <x v="0"/>
    <x v="12"/>
    <n v="1"/>
    <n v="30.206893000000001"/>
    <n v="18.732413999999999"/>
    <n v="9.0777970000000003"/>
    <n v="0.127856"/>
    <s v="7"/>
    <s v="scale_mpi_thin_job_14312.out "/>
    <s v="scale_mpi_thin_thin007_2023-06-26_22-51-47.csv "/>
    <s v="e1 15000 100 100000 1 72"/>
    <e v="#N/A"/>
    <e v="#N/A"/>
    <e v="#N/A"/>
    <e v="#N/A"/>
    <x v="1"/>
  </r>
  <r>
    <x v="0"/>
    <x v="4"/>
    <n v="100"/>
    <x v="0"/>
    <x v="71"/>
    <n v="1"/>
    <n v="59.060792999999997"/>
    <n v="0.72283399999999998"/>
    <n v="4.9341970000000002"/>
    <n v="0.41118300000000002"/>
    <s v="7"/>
    <s v="scale_mpi_thin_job_14312.out "/>
    <s v="scale_mpi_thin_thin007_2023-06-26_22-51-47.csv "/>
    <s v="e1 15000 100 100000 1 13"/>
    <e v="#N/A"/>
    <e v="#N/A"/>
    <e v="#N/A"/>
    <e v="#N/A"/>
    <x v="1"/>
  </r>
  <r>
    <x v="0"/>
    <x v="4"/>
    <n v="100"/>
    <x v="0"/>
    <x v="70"/>
    <n v="1"/>
    <n v="54.661082999999998"/>
    <n v="0.673763"/>
    <n v="4.7010420000000002"/>
    <n v="0.36161900000000002"/>
    <s v="7"/>
    <s v="scale_mpi_thin_job_14312.out "/>
    <s v="scale_mpi_thin_thin007_2023-06-26_22-51-47.csv "/>
    <s v="e1 15000 100 100000 1 14"/>
    <e v="#N/A"/>
    <e v="#N/A"/>
    <e v="#N/A"/>
    <e v="#N/A"/>
    <x v="1"/>
  </r>
  <r>
    <x v="0"/>
    <x v="4"/>
    <n v="100"/>
    <x v="0"/>
    <x v="69"/>
    <n v="1"/>
    <n v="51.139454000000001"/>
    <n v="0.74770599999999998"/>
    <n v="6.0472210000000004"/>
    <n v="0.43194399999999999"/>
    <s v="7"/>
    <s v="scale_mpi_thin_job_14312.out "/>
    <s v="scale_mpi_thin_thin007_2023-06-26_22-51-47.csv "/>
    <s v="e1 15000 100 100000 1 15"/>
    <e v="#N/A"/>
    <e v="#N/A"/>
    <e v="#N/A"/>
    <e v="#N/A"/>
    <x v="1"/>
  </r>
  <r>
    <x v="0"/>
    <x v="4"/>
    <n v="100"/>
    <x v="0"/>
    <x v="68"/>
    <n v="1"/>
    <n v="48.047334999999997"/>
    <n v="0.66805800000000004"/>
    <n v="5.05138"/>
    <n v="0.33675899999999998"/>
    <s v="7"/>
    <s v="scale_mpi_thin_job_14312.out "/>
    <s v="scale_mpi_thin_thin007_2023-06-26_22-51-47.csv "/>
    <s v="e1 15000 100 100000 1 16"/>
    <e v="#N/A"/>
    <e v="#N/A"/>
    <e v="#N/A"/>
    <e v="#N/A"/>
    <x v="1"/>
  </r>
  <r>
    <x v="0"/>
    <x v="4"/>
    <n v="100"/>
    <x v="0"/>
    <x v="67"/>
    <n v="1"/>
    <n v="45.378373000000003"/>
    <n v="0.68565299999999996"/>
    <n v="5.9045820000000004"/>
    <n v="0.36903599999999998"/>
    <s v="7"/>
    <s v="scale_mpi_thin_job_14312.out "/>
    <s v="scale_mpi_thin_thin007_2023-06-26_22-51-47.csv "/>
    <s v="e1 15000 100 100000 1 17"/>
    <e v="#N/A"/>
    <e v="#N/A"/>
    <e v="#N/A"/>
    <e v="#N/A"/>
    <x v="1"/>
  </r>
  <r>
    <x v="0"/>
    <x v="4"/>
    <n v="100"/>
    <x v="0"/>
    <x v="66"/>
    <n v="1"/>
    <n v="43.101011"/>
    <n v="0.77055799999999997"/>
    <n v="7.7446570000000001"/>
    <n v="0.45556799999999997"/>
    <s v="7"/>
    <s v="scale_mpi_thin_job_14312.out "/>
    <s v="scale_mpi_thin_thin007_2023-06-26_22-51-47.csv "/>
    <s v="e1 15000 100 100000 1 18"/>
    <e v="#N/A"/>
    <e v="#N/A"/>
    <e v="#N/A"/>
    <e v="#N/A"/>
    <x v="1"/>
  </r>
  <r>
    <x v="0"/>
    <x v="4"/>
    <n v="100"/>
    <x v="0"/>
    <x v="65"/>
    <n v="1"/>
    <n v="40.735548000000001"/>
    <n v="0.74767499999999998"/>
    <n v="7.7349430000000003"/>
    <n v="0.42971900000000002"/>
    <s v="7"/>
    <s v="scale_mpi_thin_job_14312.out "/>
    <s v="scale_mpi_thin_thin007_2023-06-26_22-51-47.csv "/>
    <s v="e1 15000 100 100000 1 19"/>
    <e v="#N/A"/>
    <e v="#N/A"/>
    <e v="#N/A"/>
    <e v="#N/A"/>
    <x v="1"/>
  </r>
  <r>
    <x v="0"/>
    <x v="4"/>
    <n v="100"/>
    <x v="0"/>
    <x v="64"/>
    <n v="1"/>
    <n v="38.940849"/>
    <n v="0.71659799999999996"/>
    <n v="7.5476520000000002"/>
    <n v="0.39724500000000001"/>
    <s v="7"/>
    <s v="scale_mpi_thin_job_14312.out "/>
    <s v="scale_mpi_thin_thin007_2023-06-26_22-51-47.csv "/>
    <s v="e1 15000 100 100000 1 20"/>
    <e v="#N/A"/>
    <e v="#N/A"/>
    <e v="#N/A"/>
    <e v="#N/A"/>
    <x v="1"/>
  </r>
  <r>
    <x v="0"/>
    <x v="4"/>
    <n v="100"/>
    <x v="0"/>
    <x v="63"/>
    <n v="1"/>
    <n v="37.298158000000001"/>
    <n v="0.78479299999999996"/>
    <n v="9.1108639999999994"/>
    <n v="0.45554299999999998"/>
    <s v="7"/>
    <s v="scale_mpi_thin_job_14312.out "/>
    <s v="scale_mpi_thin_thin007_2023-06-26_22-51-47.csv "/>
    <s v="e1 15000 100 100000 1 21"/>
    <e v="#N/A"/>
    <e v="#N/A"/>
    <e v="#N/A"/>
    <e v="#N/A"/>
    <x v="1"/>
  </r>
  <r>
    <x v="0"/>
    <x v="4"/>
    <n v="100"/>
    <x v="0"/>
    <x v="62"/>
    <n v="1"/>
    <n v="35.763148000000001"/>
    <n v="0.79386800000000002"/>
    <n v="9.9166600000000003"/>
    <n v="0.47222199999999998"/>
    <s v="7"/>
    <s v="scale_mpi_thin_job_14312.out "/>
    <s v="scale_mpi_thin_thin007_2023-06-26_22-51-47.csv "/>
    <s v="e1 15000 100 100000 1 22"/>
    <e v="#N/A"/>
    <e v="#N/A"/>
    <e v="#N/A"/>
    <e v="#N/A"/>
    <x v="1"/>
  </r>
  <r>
    <x v="0"/>
    <x v="4"/>
    <n v="100"/>
    <x v="0"/>
    <x v="61"/>
    <n v="1"/>
    <n v="34.356776000000004"/>
    <n v="0.85456200000000004"/>
    <n v="9.9902540000000002"/>
    <n v="0.45410200000000001"/>
    <s v="7"/>
    <s v="scale_mpi_thin_job_14312.out "/>
    <s v="scale_mpi_thin_thin007_2023-06-26_22-51-47.csv "/>
    <s v="e1 15000 100 100000 1 23"/>
    <e v="#N/A"/>
    <e v="#N/A"/>
    <e v="#N/A"/>
    <e v="#N/A"/>
    <x v="1"/>
  </r>
  <r>
    <x v="0"/>
    <x v="4"/>
    <n v="100"/>
    <x v="0"/>
    <x v="60"/>
    <n v="1"/>
    <n v="33.142305"/>
    <n v="0.90041099999999996"/>
    <n v="13.202957"/>
    <n v="0.57404200000000005"/>
    <s v="7"/>
    <s v="scale_mpi_thin_job_14312.out "/>
    <s v="scale_mpi_thin_thin007_2023-06-26_22-51-47.csv "/>
    <s v="e1 15000 100 100000 1 24"/>
    <e v="#N/A"/>
    <e v="#N/A"/>
    <e v="#N/A"/>
    <e v="#N/A"/>
    <x v="1"/>
  </r>
  <r>
    <x v="0"/>
    <x v="4"/>
    <n v="100"/>
    <x v="0"/>
    <x v="59"/>
    <n v="1"/>
    <n v="32.628677000000003"/>
    <n v="1.2932710000000001"/>
    <n v="12.679224"/>
    <n v="0.52830100000000002"/>
    <s v="7"/>
    <s v="scale_mpi_thin_job_14312.out "/>
    <s v="scale_mpi_thin_thin007_2023-06-26_22-51-47.csv "/>
    <s v="e1 15000 100 100000 1 25"/>
    <e v="#N/A"/>
    <e v="#N/A"/>
    <e v="#N/A"/>
    <e v="#N/A"/>
    <x v="1"/>
  </r>
  <r>
    <x v="0"/>
    <x v="4"/>
    <n v="100"/>
    <x v="0"/>
    <x v="58"/>
    <n v="1"/>
    <n v="31.728794000000001"/>
    <n v="1.5813699999999999"/>
    <n v="4.9075709999999999"/>
    <n v="0.19630300000000001"/>
    <s v="7"/>
    <s v="scale_mpi_thin_job_14312.out "/>
    <s v="scale_mpi_thin_thin007_2023-06-26_22-51-47.csv "/>
    <s v="e1 15000 100 100000 1 26"/>
    <e v="#N/A"/>
    <e v="#N/A"/>
    <e v="#N/A"/>
    <e v="#N/A"/>
    <x v="1"/>
  </r>
  <r>
    <x v="0"/>
    <x v="4"/>
    <n v="100"/>
    <x v="0"/>
    <x v="57"/>
    <n v="1"/>
    <n v="30.784103999999999"/>
    <n v="1.980429"/>
    <n v="6.6263730000000001"/>
    <n v="0.254861"/>
    <s v="7"/>
    <s v="scale_mpi_thin_job_14312.out "/>
    <s v="scale_mpi_thin_thin007_2023-06-26_22-51-47.csv "/>
    <s v="e1 15000 100 100000 1 27"/>
    <e v="#N/A"/>
    <e v="#N/A"/>
    <e v="#N/A"/>
    <e v="#N/A"/>
    <x v="1"/>
  </r>
  <r>
    <x v="0"/>
    <x v="4"/>
    <n v="100"/>
    <x v="0"/>
    <x v="56"/>
    <n v="1"/>
    <n v="31.104056"/>
    <n v="3.2869549999999998"/>
    <n v="6.1153469999999999"/>
    <n v="0.226494"/>
    <s v="7"/>
    <s v="scale_mpi_thin_job_14312.out "/>
    <s v="scale_mpi_thin_thin007_2023-06-26_22-51-47.csv "/>
    <s v="e1 15000 100 100000 1 28"/>
    <e v="#N/A"/>
    <e v="#N/A"/>
    <e v="#N/A"/>
    <e v="#N/A"/>
    <x v="1"/>
  </r>
  <r>
    <x v="0"/>
    <x v="4"/>
    <n v="100"/>
    <x v="0"/>
    <x v="55"/>
    <n v="1"/>
    <n v="31.094998"/>
    <n v="3.8763480000000001"/>
    <n v="5.903689"/>
    <n v="0.21084600000000001"/>
    <s v="7"/>
    <s v="scale_mpi_thin_job_14312.out "/>
    <s v="scale_mpi_thin_thin007_2023-06-26_22-51-47.csv "/>
    <s v="e1 15000 100 100000 1 29"/>
    <e v="#N/A"/>
    <e v="#N/A"/>
    <e v="#N/A"/>
    <e v="#N/A"/>
    <x v="1"/>
  </r>
  <r>
    <x v="0"/>
    <x v="4"/>
    <n v="100"/>
    <x v="0"/>
    <x v="54"/>
    <n v="1"/>
    <n v="29.724473"/>
    <n v="3.3734199999999999"/>
    <n v="5.8716059999999999"/>
    <n v="0.20246900000000001"/>
    <s v="7"/>
    <s v="scale_mpi_thin_job_14312.out "/>
    <s v="scale_mpi_thin_thin007_2023-06-26_22-51-47.csv "/>
    <s v="e1 15000 100 100000 1 30"/>
    <e v="#N/A"/>
    <e v="#N/A"/>
    <e v="#N/A"/>
    <e v="#N/A"/>
    <x v="1"/>
  </r>
  <r>
    <x v="0"/>
    <x v="4"/>
    <n v="100"/>
    <x v="0"/>
    <x v="53"/>
    <n v="1"/>
    <n v="30.333614000000001"/>
    <n v="4.9172979999999997"/>
    <n v="5.6024330000000004"/>
    <n v="0.186748"/>
    <s v="7"/>
    <s v="scale_mpi_thin_job_14312.out "/>
    <s v="scale_mpi_thin_thin007_2023-06-26_22-51-47.csv "/>
    <s v="e1 15000 100 100000 1 31"/>
    <e v="#N/A"/>
    <e v="#N/A"/>
    <e v="#N/A"/>
    <e v="#N/A"/>
    <x v="1"/>
  </r>
  <r>
    <x v="0"/>
    <x v="4"/>
    <n v="100"/>
    <x v="0"/>
    <x v="52"/>
    <n v="1"/>
    <n v="29.003698"/>
    <n v="4.2702989999999996"/>
    <n v="4.9594709999999997"/>
    <n v="0.15998299999999999"/>
    <s v="7"/>
    <s v="scale_mpi_thin_job_14312.out "/>
    <s v="scale_mpi_thin_thin007_2023-06-26_22-51-47.csv "/>
    <s v="e1 15000 100 100000 1 32"/>
    <e v="#N/A"/>
    <e v="#N/A"/>
    <e v="#N/A"/>
    <e v="#N/A"/>
    <x v="1"/>
  </r>
  <r>
    <x v="0"/>
    <x v="4"/>
    <n v="100"/>
    <x v="0"/>
    <x v="51"/>
    <n v="1"/>
    <n v="27.432638000000001"/>
    <n v="3.8079900000000002"/>
    <n v="5.6679899999999996"/>
    <n v="0.177125"/>
    <s v="7"/>
    <s v="scale_mpi_thin_job_14312.out "/>
    <s v="scale_mpi_thin_thin007_2023-06-26_22-51-47.csv "/>
    <s v="e1 15000 100 100000 1 33"/>
    <e v="#N/A"/>
    <e v="#N/A"/>
    <e v="#N/A"/>
    <e v="#N/A"/>
    <x v="1"/>
  </r>
  <r>
    <x v="0"/>
    <x v="4"/>
    <n v="100"/>
    <x v="0"/>
    <x v="50"/>
    <n v="1"/>
    <n v="27.996029"/>
    <n v="4.7943709999999999"/>
    <n v="6.3403400000000003"/>
    <n v="0.192132"/>
    <s v="7"/>
    <s v="scale_mpi_thin_job_14312.out "/>
    <s v="scale_mpi_thin_thin007_2023-06-26_22-51-47.csv "/>
    <s v="e1 15000 100 100000 1 34"/>
    <e v="#N/A"/>
    <e v="#N/A"/>
    <e v="#N/A"/>
    <e v="#N/A"/>
    <x v="1"/>
  </r>
  <r>
    <x v="0"/>
    <x v="4"/>
    <n v="100"/>
    <x v="0"/>
    <x v="49"/>
    <n v="1"/>
    <n v="28.370949"/>
    <n v="5.79779"/>
    <n v="5.6520590000000004"/>
    <n v="0.166237"/>
    <s v="7"/>
    <s v="scale_mpi_thin_job_14312.out "/>
    <s v="scale_mpi_thin_thin007_2023-06-26_22-51-47.csv "/>
    <s v="e1 15000 100 100000 1 35"/>
    <e v="#N/A"/>
    <e v="#N/A"/>
    <e v="#N/A"/>
    <e v="#N/A"/>
    <x v="1"/>
  </r>
  <r>
    <x v="0"/>
    <x v="4"/>
    <n v="100"/>
    <x v="0"/>
    <x v="48"/>
    <n v="1"/>
    <n v="27.366332"/>
    <n v="5.6391629999999999"/>
    <n v="5.4847000000000001"/>
    <n v="0.15670600000000001"/>
    <s v="7"/>
    <s v="scale_mpi_thin_job_14312.out "/>
    <s v="scale_mpi_thin_thin007_2023-06-26_22-51-47.csv "/>
    <s v="e1 15000 100 100000 1 36"/>
    <e v="#N/A"/>
    <e v="#N/A"/>
    <e v="#N/A"/>
    <e v="#N/A"/>
    <x v="1"/>
  </r>
  <r>
    <x v="0"/>
    <x v="4"/>
    <n v="100"/>
    <x v="0"/>
    <x v="47"/>
    <n v="1"/>
    <n v="27.00421"/>
    <n v="5.7930440000000001"/>
    <n v="6.1001479999999999"/>
    <n v="0.16944899999999999"/>
    <s v="7"/>
    <s v="scale_mpi_thin_job_14312.out "/>
    <s v="scale_mpi_thin_thin007_2023-06-26_22-51-47.csv "/>
    <s v="e1 15000 100 100000 1 37"/>
    <e v="#N/A"/>
    <e v="#N/A"/>
    <e v="#N/A"/>
    <e v="#N/A"/>
    <x v="1"/>
  </r>
  <r>
    <x v="0"/>
    <x v="4"/>
    <n v="100"/>
    <x v="0"/>
    <x v="46"/>
    <n v="1"/>
    <n v="30.409212"/>
    <n v="9.5322370000000003"/>
    <n v="6.1622320000000004"/>
    <n v="0.166547"/>
    <s v="7"/>
    <s v="scale_mpi_thin_job_14312.out "/>
    <s v="scale_mpi_thin_thin007_2023-06-26_22-51-47.csv "/>
    <s v="e1 15000 100 100000 1 38"/>
    <e v="#N/A"/>
    <e v="#N/A"/>
    <e v="#N/A"/>
    <e v="#N/A"/>
    <x v="1"/>
  </r>
  <r>
    <x v="0"/>
    <x v="4"/>
    <n v="100"/>
    <x v="0"/>
    <x v="45"/>
    <n v="1"/>
    <n v="25.893339999999998"/>
    <n v="5.7016590000000003"/>
    <n v="9.1293830000000007"/>
    <n v="0.24024699999999999"/>
    <s v="7"/>
    <s v="scale_mpi_thin_job_14312.out "/>
    <s v="scale_mpi_thin_thin007_2023-06-26_22-51-47.csv "/>
    <s v="e1 15000 100 100000 1 39"/>
    <e v="#N/A"/>
    <e v="#N/A"/>
    <e v="#N/A"/>
    <e v="#N/A"/>
    <x v="1"/>
  </r>
  <r>
    <x v="0"/>
    <x v="4"/>
    <n v="100"/>
    <x v="0"/>
    <x v="44"/>
    <n v="1"/>
    <n v="27.30424"/>
    <n v="7.6255490000000004"/>
    <n v="6.0741709999999998"/>
    <n v="0.155748"/>
    <s v="7"/>
    <s v="scale_mpi_thin_job_14312.out "/>
    <s v="scale_mpi_thin_thin007_2023-06-26_22-51-47.csv "/>
    <s v="e1 15000 100 100000 1 40"/>
    <e v="#N/A"/>
    <e v="#N/A"/>
    <e v="#N/A"/>
    <e v="#N/A"/>
    <x v="1"/>
  </r>
  <r>
    <x v="0"/>
    <x v="4"/>
    <n v="100"/>
    <x v="0"/>
    <x v="43"/>
    <n v="1"/>
    <n v="26.252814000000001"/>
    <n v="7.0017930000000002"/>
    <n v="6.8352880000000003"/>
    <n v="0.17088200000000001"/>
    <s v="7"/>
    <s v="scale_mpi_thin_job_14312.out "/>
    <s v="scale_mpi_thin_thin007_2023-06-26_22-51-47.csv "/>
    <s v="e1 15000 100 100000 1 41"/>
    <e v="#N/A"/>
    <e v="#N/A"/>
    <e v="#N/A"/>
    <e v="#N/A"/>
    <x v="1"/>
  </r>
  <r>
    <x v="0"/>
    <x v="4"/>
    <n v="100"/>
    <x v="0"/>
    <x v="42"/>
    <n v="1"/>
    <n v="26.403751"/>
    <n v="7.3844130000000003"/>
    <n v="6.5384830000000003"/>
    <n v="0.15947500000000001"/>
    <s v="7"/>
    <s v="scale_mpi_thin_job_14312.out "/>
    <s v="scale_mpi_thin_thin007_2023-06-26_22-51-47.csv "/>
    <s v="e1 15000 100 100000 1 42"/>
    <e v="#N/A"/>
    <e v="#N/A"/>
    <e v="#N/A"/>
    <e v="#N/A"/>
    <x v="1"/>
  </r>
  <r>
    <x v="0"/>
    <x v="4"/>
    <n v="100"/>
    <x v="0"/>
    <x v="41"/>
    <n v="1"/>
    <n v="26.493044000000001"/>
    <n v="7.8679899999999998"/>
    <n v="8.0599589999999992"/>
    <n v="0.19190399999999999"/>
    <s v="7"/>
    <s v="scale_mpi_thin_job_14312.out "/>
    <s v="scale_mpi_thin_thin007_2023-06-26_22-51-47.csv "/>
    <s v="e1 15000 100 100000 1 43"/>
    <e v="#N/A"/>
    <e v="#N/A"/>
    <e v="#N/A"/>
    <e v="#N/A"/>
    <x v="1"/>
  </r>
  <r>
    <x v="0"/>
    <x v="4"/>
    <n v="100"/>
    <x v="0"/>
    <x v="40"/>
    <n v="1"/>
    <n v="28.087755000000001"/>
    <n v="9.889189"/>
    <n v="5.3988379999999996"/>
    <n v="0.125554"/>
    <s v="7"/>
    <s v="scale_mpi_thin_job_14312.out "/>
    <s v="scale_mpi_thin_thin007_2023-06-26_22-51-47.csv "/>
    <s v="e1 15000 100 100000 1 44"/>
    <e v="#N/A"/>
    <e v="#N/A"/>
    <e v="#N/A"/>
    <e v="#N/A"/>
    <x v="1"/>
  </r>
  <r>
    <x v="0"/>
    <x v="4"/>
    <n v="100"/>
    <x v="0"/>
    <x v="39"/>
    <n v="1"/>
    <n v="26.878184000000001"/>
    <n v="8.9196609999999996"/>
    <n v="7.0675650000000001"/>
    <n v="0.16062599999999999"/>
    <s v="7"/>
    <s v="scale_mpi_thin_job_14312.out "/>
    <s v="scale_mpi_thin_thin007_2023-06-26_22-51-47.csv "/>
    <s v="e1 15000 100 100000 1 45"/>
    <e v="#N/A"/>
    <e v="#N/A"/>
    <e v="#N/A"/>
    <e v="#N/A"/>
    <x v="1"/>
  </r>
  <r>
    <x v="0"/>
    <x v="4"/>
    <n v="100"/>
    <x v="0"/>
    <x v="38"/>
    <n v="1"/>
    <n v="29.637988"/>
    <n v="12.114599"/>
    <n v="5.5466240000000004"/>
    <n v="0.12325800000000001"/>
    <s v="7"/>
    <s v="scale_mpi_thin_job_14312.out "/>
    <s v="scale_mpi_thin_thin007_2023-06-26_22-51-47.csv "/>
    <s v="e1 15000 100 100000 1 46"/>
    <e v="#N/A"/>
    <e v="#N/A"/>
    <e v="#N/A"/>
    <e v="#N/A"/>
    <x v="1"/>
  </r>
  <r>
    <x v="0"/>
    <x v="4"/>
    <n v="100"/>
    <x v="0"/>
    <x v="37"/>
    <n v="1"/>
    <n v="26.255164000000001"/>
    <n v="9.0882020000000008"/>
    <n v="5.0284459999999997"/>
    <n v="0.10931399999999999"/>
    <s v="7"/>
    <s v="scale_mpi_thin_job_14312.out "/>
    <s v="scale_mpi_thin_thin007_2023-06-26_22-51-47.csv "/>
    <s v="e1 15000 100 100000 1 47"/>
    <e v="#N/A"/>
    <e v="#N/A"/>
    <e v="#N/A"/>
    <e v="#N/A"/>
    <x v="1"/>
  </r>
  <r>
    <x v="0"/>
    <x v="0"/>
    <n v="100"/>
    <x v="0"/>
    <x v="71"/>
    <n v="1"/>
    <n v="26.842019000000001"/>
    <n v="0.443741"/>
    <n v="2.9311780000000001"/>
    <n v="0.24426500000000001"/>
    <s v="7"/>
    <s v="scale_mpi_thin_job_14313.out "/>
    <s v="scale_mpi_thin_thin007_2023-06-27_00-52-09.csv "/>
    <s v="e1 10000 100 100000 1 13"/>
    <n v="161.63524966666668"/>
    <n v="0.26492721131126612"/>
    <n v="161.10539524404416"/>
    <n v="162.1651040892892"/>
    <x v="2"/>
  </r>
  <r>
    <x v="0"/>
    <x v="0"/>
    <n v="100"/>
    <x v="0"/>
    <x v="70"/>
    <n v="1"/>
    <n v="24.751588999999999"/>
    <n v="0.154195"/>
    <n v="0.37296099999999999"/>
    <n v="2.8688999999999999E-2"/>
    <s v="7"/>
    <s v="scale_mpi_thin_job_14313.out "/>
    <s v="scale_mpi_thin_thin007_2023-06-27_00-52-09.csv "/>
    <s v="e1 10000 100 100000 1 14"/>
    <n v="150.65593566666666"/>
    <n v="6.7386093339083936E-2"/>
    <n v="150.5211634799885"/>
    <n v="150.79070785334483"/>
    <x v="2"/>
  </r>
  <r>
    <x v="0"/>
    <x v="0"/>
    <n v="100"/>
    <x v="0"/>
    <x v="69"/>
    <n v="1"/>
    <n v="23.142795"/>
    <n v="0.16448099999999999"/>
    <n v="0.54894600000000005"/>
    <n v="3.9210000000000002E-2"/>
    <s v="7"/>
    <s v="scale_mpi_thin_job_14313.out "/>
    <s v="scale_mpi_thin_thin007_2023-06-27_00-52-09.csv "/>
    <s v="e1 10000 100 100000 1 15"/>
    <n v="140.74933714285714"/>
    <n v="9.7697978324972082E-2"/>
    <n v="140.5539411862072"/>
    <n v="140.94473309950709"/>
    <x v="2"/>
  </r>
  <r>
    <x v="0"/>
    <x v="0"/>
    <n v="100"/>
    <x v="0"/>
    <x v="68"/>
    <n v="1"/>
    <n v="21.952597000000001"/>
    <n v="0.167042"/>
    <n v="0.59550000000000003"/>
    <n v="3.9699999999999999E-2"/>
    <s v="7"/>
    <s v="scale_mpi_thin_job_14313.out "/>
    <s v="scale_mpi_thin_thin007_2023-06-27_00-52-09.csv "/>
    <s v="e1 10000 100 100000 1 16"/>
    <n v="132.24896166666667"/>
    <n v="3.8100204833406912E-2"/>
    <n v="132.17276125699985"/>
    <n v="132.3251620763335"/>
    <x v="2"/>
  </r>
  <r>
    <x v="0"/>
    <x v="0"/>
    <n v="100"/>
    <x v="0"/>
    <x v="67"/>
    <n v="1"/>
    <n v="20.740642000000001"/>
    <n v="0.16933400000000001"/>
    <n v="0.65061000000000002"/>
    <n v="4.0662999999999998E-2"/>
    <s v="7"/>
    <s v="scale_mpi_thin_job_14313.out "/>
    <s v="scale_mpi_thin_thin007_2023-06-27_00-52-09.csv "/>
    <s v="e1 10000 100 100000 1 17"/>
    <n v="124.63650699999999"/>
    <n v="0.10936113638484908"/>
    <n v="124.4177847272303"/>
    <n v="124.85522927276969"/>
    <x v="2"/>
  </r>
  <r>
    <x v="0"/>
    <x v="0"/>
    <n v="100"/>
    <x v="0"/>
    <x v="66"/>
    <n v="1"/>
    <n v="19.604431000000002"/>
    <n v="0.15923399999999999"/>
    <n v="0.64379900000000001"/>
    <n v="3.7871000000000002E-2"/>
    <s v="7"/>
    <s v="scale_mpi_thin_job_14313.out "/>
    <s v="scale_mpi_thin_thin007_2023-06-27_00-52-09.csv "/>
    <s v="e1 10000 100 100000 1 18"/>
    <n v="117.96217457142858"/>
    <n v="0.13303812177011046"/>
    <n v="117.69609832788835"/>
    <n v="118.2282508149688"/>
    <x v="2"/>
  </r>
  <r>
    <x v="0"/>
    <x v="0"/>
    <n v="100"/>
    <x v="0"/>
    <x v="65"/>
    <n v="1"/>
    <n v="18.568458"/>
    <n v="0.165215"/>
    <n v="0.675983"/>
    <n v="3.7554999999999998E-2"/>
    <s v="7"/>
    <s v="scale_mpi_thin_job_14313.out "/>
    <s v="scale_mpi_thin_thin007_2023-06-27_00-52-09.csv "/>
    <s v="e1 10000 100 100000 1 19"/>
    <n v="111.81019399999998"/>
    <n v="1.7064358900188037E-2"/>
    <n v="111.77606528219961"/>
    <n v="111.84432271780035"/>
    <x v="2"/>
  </r>
  <r>
    <x v="0"/>
    <x v="0"/>
    <n v="100"/>
    <x v="0"/>
    <x v="64"/>
    <n v="1"/>
    <n v="17.800526999999999"/>
    <n v="0.16823099999999999"/>
    <n v="0.74654100000000001"/>
    <n v="3.9292000000000001E-2"/>
    <s v="7"/>
    <s v="scale_mpi_thin_job_14313.out "/>
    <s v="scale_mpi_thin_thin007_2023-06-27_00-52-09.csv "/>
    <s v="e1 10000 100 100000 1 20"/>
    <n v="106.41285233333333"/>
    <n v="0.22987877085035913"/>
    <n v="105.95309479163261"/>
    <n v="106.87260987503406"/>
    <x v="2"/>
  </r>
  <r>
    <x v="0"/>
    <x v="0"/>
    <n v="100"/>
    <x v="0"/>
    <x v="63"/>
    <n v="1"/>
    <n v="16.995840999999999"/>
    <n v="0.17489099999999999"/>
    <n v="0.930114"/>
    <n v="4.6505999999999999E-2"/>
    <s v="7"/>
    <s v="scale_mpi_thin_job_14313.out "/>
    <s v="scale_mpi_thin_thin007_2023-06-27_00-52-09.csv "/>
    <s v="e1 10000 100 100000 1 21"/>
    <n v="101.56893128571427"/>
    <n v="6.3490670240610642E-2"/>
    <n v="101.44194994523305"/>
    <n v="101.69591262619549"/>
    <x v="2"/>
  </r>
  <r>
    <x v="0"/>
    <x v="0"/>
    <n v="100"/>
    <x v="0"/>
    <x v="62"/>
    <n v="1"/>
    <n v="16.337256"/>
    <n v="0.184146"/>
    <n v="1.157951"/>
    <n v="5.5141000000000003E-2"/>
    <s v="7"/>
    <s v="scale_mpi_thin_job_14313.out "/>
    <s v="scale_mpi_thin_thin007_2023-06-27_00-52-09.csv "/>
    <s v="e1 10000 100 100000 1 22"/>
    <n v="97.027764666666656"/>
    <n v="0.22581226043032632"/>
    <n v="96.576140145806008"/>
    <n v="97.479389187527303"/>
    <x v="2"/>
  </r>
  <r>
    <x v="0"/>
    <x v="0"/>
    <n v="100"/>
    <x v="0"/>
    <x v="61"/>
    <n v="1"/>
    <n v="15.684231"/>
    <n v="0.168684"/>
    <n v="0.98072599999999999"/>
    <n v="4.4578E-2"/>
    <s v="7"/>
    <s v="scale_mpi_thin_job_14313.out "/>
    <s v="scale_mpi_thin_thin007_2023-06-27_00-52-09.csv "/>
    <s v="e1 10000 100 100000 1 23"/>
    <n v="92.918685999999994"/>
    <n v="0.20650710158987692"/>
    <n v="92.505671796820238"/>
    <n v="93.33170020317975"/>
    <x v="2"/>
  </r>
  <r>
    <x v="0"/>
    <x v="0"/>
    <n v="100"/>
    <x v="0"/>
    <x v="60"/>
    <n v="1"/>
    <n v="15.200005000000001"/>
    <n v="0.18312"/>
    <n v="1.006"/>
    <n v="4.3739E-2"/>
    <s v="7"/>
    <s v="scale_mpi_thin_job_14313.out "/>
    <s v="scale_mpi_thin_thin007_2023-06-27_00-52-09.csv "/>
    <s v="e1 10000 100 100000 1 24"/>
    <n v="89.644154714285705"/>
    <n v="9.5325372799477823E-2"/>
    <n v="89.453503968686746"/>
    <n v="89.834805459884663"/>
    <x v="2"/>
  </r>
  <r>
    <x v="0"/>
    <x v="0"/>
    <n v="100"/>
    <x v="0"/>
    <x v="59"/>
    <n v="1"/>
    <n v="15.114343"/>
    <n v="0.63917199999999996"/>
    <n v="4.695519"/>
    <n v="0.19564699999999999"/>
    <s v="7"/>
    <s v="scale_mpi_thin_job_14313.out "/>
    <s v="scale_mpi_thin_thin007_2023-06-27_00-52-09.csv "/>
    <s v="e1 10000 100 100000 1 25"/>
    <n v="89.256282333333345"/>
    <n v="0.4857304962901634"/>
    <n v="88.284821340753012"/>
    <n v="90.227743325913679"/>
    <x v="2"/>
  </r>
  <r>
    <x v="0"/>
    <x v="0"/>
    <n v="100"/>
    <x v="0"/>
    <x v="58"/>
    <n v="1"/>
    <n v="14.681888000000001"/>
    <n v="0.71871499999999999"/>
    <n v="2.118938"/>
    <n v="8.4758E-2"/>
    <s v="7"/>
    <s v="scale_mpi_thin_job_14313.out "/>
    <s v="scale_mpi_thin_thin007_2023-06-27_00-52-09.csv "/>
    <s v="e1 10000 100 100000 1 26"/>
    <n v="86.638882333333342"/>
    <n v="0.10335669005909827"/>
    <n v="86.43216895321514"/>
    <n v="86.845595713451544"/>
    <x v="2"/>
  </r>
  <r>
    <x v="0"/>
    <x v="0"/>
    <n v="100"/>
    <x v="0"/>
    <x v="57"/>
    <n v="1"/>
    <n v="14.683241000000001"/>
    <n v="1.0777680000000001"/>
    <n v="3.7853819999999998"/>
    <n v="0.145592"/>
    <s v="7"/>
    <s v="scale_mpi_thin_job_14313.out "/>
    <s v="scale_mpi_thin_thin007_2023-06-27_00-52-09.csv "/>
    <s v="e1 10000 100 100000 1 27"/>
    <n v="84.33911771428572"/>
    <n v="0.84644929129773927"/>
    <n v="82.646219131690245"/>
    <n v="86.032016296881196"/>
    <x v="2"/>
  </r>
  <r>
    <x v="0"/>
    <x v="0"/>
    <n v="100"/>
    <x v="0"/>
    <x v="56"/>
    <n v="1"/>
    <n v="14.404455"/>
    <n v="1.359591"/>
    <n v="3.7471489999999998"/>
    <n v="0.13878299999999999"/>
    <s v="7"/>
    <s v="scale_mpi_thin_job_14313.out "/>
    <s v="scale_mpi_thin_thin007_2023-06-27_00-52-09.csv "/>
    <s v="e1 10000 100 100000 1 28"/>
    <n v="83.338386666666665"/>
    <n v="0.24866602991321096"/>
    <n v="82.841054606840245"/>
    <n v="83.835718726493084"/>
    <x v="2"/>
  </r>
  <r>
    <x v="0"/>
    <x v="0"/>
    <n v="100"/>
    <x v="0"/>
    <x v="55"/>
    <n v="1"/>
    <n v="13.924977999999999"/>
    <n v="1.2898369999999999"/>
    <n v="4.0124690000000003"/>
    <n v="0.14330200000000001"/>
    <s v="7"/>
    <s v="scale_mpi_thin_job_14313.out "/>
    <s v="scale_mpi_thin_thin007_2023-06-27_00-52-09.csv "/>
    <s v="e1 10000 100 100000 1 29"/>
    <n v="82.325534333333337"/>
    <n v="1.4566514747363624"/>
    <n v="79.412231383860615"/>
    <n v="85.23883728280606"/>
    <x v="2"/>
  </r>
  <r>
    <x v="0"/>
    <x v="0"/>
    <n v="100"/>
    <x v="0"/>
    <x v="54"/>
    <n v="1"/>
    <n v="14.196707"/>
    <n v="1.9336279999999999"/>
    <n v="2.8192900000000001"/>
    <n v="9.7216999999999998E-2"/>
    <s v="7"/>
    <s v="scale_mpi_thin_job_14313.out "/>
    <s v="scale_mpi_thin_thin007_2023-06-27_00-52-09.csv "/>
    <s v="e1 10000 100 100000 1 30"/>
    <n v="82.589635000000015"/>
    <n v="2.0713395338341378"/>
    <n v="78.446955932331747"/>
    <n v="86.732314067668284"/>
    <x v="2"/>
  </r>
  <r>
    <x v="0"/>
    <x v="0"/>
    <n v="100"/>
    <x v="0"/>
    <x v="53"/>
    <n v="1"/>
    <n v="14.868369"/>
    <n v="3.0407459999999999"/>
    <n v="4.5232169999999998"/>
    <n v="0.15077399999999999"/>
    <s v="7"/>
    <s v="scale_mpi_thin_job_14313.out "/>
    <s v="scale_mpi_thin_thin007_2023-06-27_00-52-09.csv "/>
    <s v="e1 10000 100 100000 1 31"/>
    <n v="80.903500000000008"/>
    <n v="2.0728889999997979"/>
    <n v="76.757722000000413"/>
    <n v="85.049277999999603"/>
    <x v="2"/>
  </r>
  <r>
    <x v="0"/>
    <x v="0"/>
    <n v="100"/>
    <x v="0"/>
    <x v="52"/>
    <n v="1"/>
    <n v="13.912240000000001"/>
    <n v="2.3299340000000002"/>
    <n v="3.2913019999999999"/>
    <n v="0.106171"/>
    <s v="7"/>
    <s v="scale_mpi_thin_job_14313.out "/>
    <s v="scale_mpi_thin_thin007_2023-06-27_00-52-09.csv "/>
    <s v="e1 10000 100 100000 1 32"/>
    <n v="88.5657535"/>
    <n v="4.3703804999999951"/>
    <n v="79.824992500000008"/>
    <n v="97.306514499999992"/>
    <x v="2"/>
  </r>
  <r>
    <x v="0"/>
    <x v="0"/>
    <n v="100"/>
    <x v="0"/>
    <x v="51"/>
    <n v="1"/>
    <n v="14.120279"/>
    <n v="2.9790909999999999"/>
    <n v="3.477697"/>
    <n v="0.108678"/>
    <s v="7"/>
    <s v="scale_mpi_thin_job_14313.out "/>
    <s v="scale_mpi_thin_thin007_2023-06-27_00-52-09.csv "/>
    <s v="e1 10000 100 100000 1 33"/>
    <n v="79.299919166666669"/>
    <n v="7.4336550828582082"/>
    <n v="64.432609000950251"/>
    <n v="94.167229332383087"/>
    <x v="2"/>
  </r>
  <r>
    <x v="0"/>
    <x v="0"/>
    <n v="100"/>
    <x v="0"/>
    <x v="50"/>
    <n v="1"/>
    <n v="13.473533"/>
    <n v="2.4636019999999998"/>
    <n v="6.0125700000000002"/>
    <n v="0.182199"/>
    <s v="7"/>
    <s v="scale_mpi_thin_job_14313.out "/>
    <s v="scale_mpi_thin_thin007_2023-06-27_00-52-09.csv "/>
    <s v="e1 10000 100 100000 1 34"/>
    <n v="87.366123000000002"/>
    <n v="3.0477749999998505"/>
    <n v="81.270573000000297"/>
    <n v="93.461672999999706"/>
    <x v="2"/>
  </r>
  <r>
    <x v="0"/>
    <x v="0"/>
    <n v="100"/>
    <x v="0"/>
    <x v="49"/>
    <n v="1"/>
    <n v="14.148998000000001"/>
    <n v="3.5725739999999999"/>
    <n v="3.8546969999999998"/>
    <n v="0.113373"/>
    <s v="7"/>
    <s v="scale_mpi_thin_job_14313.out "/>
    <s v="scale_mpi_thin_thin007_2023-06-27_00-52-09.csv "/>
    <s v="e1 10000 100 100000 1 35"/>
    <n v="85.5057975"/>
    <n v="7.4992584999999989"/>
    <n v="70.507280500000007"/>
    <n v="100.50431449999999"/>
    <x v="2"/>
  </r>
  <r>
    <x v="0"/>
    <x v="0"/>
    <n v="100"/>
    <x v="0"/>
    <x v="48"/>
    <n v="1"/>
    <n v="14.036822000000001"/>
    <n v="3.6812559999999999"/>
    <n v="5.7960859999999998"/>
    <n v="0.165602"/>
    <s v="7"/>
    <s v="scale_mpi_thin_job_14313.out "/>
    <s v="scale_mpi_thin_thin007_2023-06-27_00-52-09.csv "/>
    <s v="e1 10000 100 100000 1 36"/>
    <n v="83.086585000000014"/>
    <n v="4.5385419223571617"/>
    <n v="74.00950115528569"/>
    <n v="92.163668844714337"/>
    <x v="2"/>
  </r>
  <r>
    <x v="0"/>
    <x v="0"/>
    <n v="100"/>
    <x v="0"/>
    <x v="47"/>
    <n v="1"/>
    <n v="12.700825"/>
    <n v="2.5211640000000002"/>
    <n v="3.746578"/>
    <n v="0.104072"/>
    <s v="7"/>
    <s v="scale_mpi_thin_job_14313.out "/>
    <s v="scale_mpi_thin_thin007_2023-06-27_00-52-09.csv "/>
    <s v="e1 10000 100 100000 1 37"/>
    <n v="81.949399"/>
    <n v="5.3984252511614423"/>
    <n v="71.152548497677117"/>
    <n v="92.746249502322883"/>
    <x v="2"/>
  </r>
  <r>
    <x v="0"/>
    <x v="0"/>
    <n v="100"/>
    <x v="0"/>
    <x v="46"/>
    <n v="1"/>
    <n v="15.110466000000001"/>
    <n v="5.1694769999999997"/>
    <n v="3.3411149999999998"/>
    <n v="9.0300000000000005E-2"/>
    <s v="7"/>
    <s v="scale_mpi_thin_job_14313.out "/>
    <s v="scale_mpi_thin_thin007_2023-06-27_00-52-09.csv "/>
    <s v="e1 10000 100 100000 1 38"/>
    <n v="82.646632333333329"/>
    <n v="5.2921641445419443"/>
    <n v="72.062304044249444"/>
    <n v="93.230960622417214"/>
    <x v="2"/>
  </r>
  <r>
    <x v="0"/>
    <x v="0"/>
    <n v="100"/>
    <x v="0"/>
    <x v="45"/>
    <n v="1"/>
    <n v="13.005623"/>
    <n v="3.259973"/>
    <n v="8.6614039999999992"/>
    <n v="0.227932"/>
    <s v="7"/>
    <s v="scale_mpi_thin_job_14313.out "/>
    <s v="scale_mpi_thin_thin007_2023-06-27_00-52-09.csv "/>
    <s v="e1 10000 100 100000 1 39"/>
    <n v="78.4539267142857"/>
    <n v="6.2118415520912151"/>
    <n v="66.03024361010327"/>
    <n v="90.87760981846813"/>
    <x v="2"/>
  </r>
  <r>
    <x v="0"/>
    <x v="0"/>
    <n v="100"/>
    <x v="0"/>
    <x v="44"/>
    <n v="1"/>
    <n v="13.348352999999999"/>
    <n v="3.8321339999999999"/>
    <n v="3.9265289999999999"/>
    <n v="0.10068000000000001"/>
    <s v="7"/>
    <s v="scale_mpi_thin_job_14313.out "/>
    <s v="scale_mpi_thin_thin007_2023-06-27_00-52-09.csv "/>
    <s v="e1 10000 100 100000 1 40"/>
    <n v="76.617743333333337"/>
    <n v="10.581841719321696"/>
    <n v="55.454059894689948"/>
    <n v="97.781426771976726"/>
    <x v="2"/>
  </r>
  <r>
    <x v="0"/>
    <x v="0"/>
    <n v="100"/>
    <x v="0"/>
    <x v="43"/>
    <n v="1"/>
    <n v="12.460863"/>
    <n v="3.2291159999999999"/>
    <n v="6.3210309999999996"/>
    <n v="0.158026"/>
    <s v="7"/>
    <s v="scale_mpi_thin_job_14313.out "/>
    <s v="scale_mpi_thin_thin007_2023-06-27_00-52-09.csv "/>
    <s v="e1 10000 100 100000 1 41"/>
    <n v="75.874598666666657"/>
    <n v="10.572158003807891"/>
    <n v="54.730282659050872"/>
    <n v="97.018914674282442"/>
    <x v="2"/>
  </r>
  <r>
    <x v="0"/>
    <x v="0"/>
    <n v="100"/>
    <x v="0"/>
    <x v="42"/>
    <n v="1"/>
    <n v="14.753529"/>
    <n v="5.7003700000000004"/>
    <n v="6.9690839999999996"/>
    <n v="0.16997799999999999"/>
    <s v="7"/>
    <s v="scale_mpi_thin_job_14313.out "/>
    <s v="scale_mpi_thin_thin007_2023-06-27_00-52-09.csv "/>
    <s v="e1 10000 100 100000 1 42"/>
    <n v="76.182989714285711"/>
    <n v="7.7750732433957479"/>
    <n v="60.632843227494213"/>
    <n v="91.733136201077201"/>
    <x v="2"/>
  </r>
  <r>
    <x v="0"/>
    <x v="0"/>
    <n v="100"/>
    <x v="0"/>
    <x v="41"/>
    <n v="1"/>
    <n v="13.384586000000001"/>
    <n v="4.4300920000000001"/>
    <n v="4.3456320000000002"/>
    <n v="0.103467"/>
    <s v="7"/>
    <s v="scale_mpi_thin_job_14313.out "/>
    <s v="scale_mpi_thin_thin007_2023-06-27_00-52-09.csv "/>
    <s v="e1 10000 100 100000 1 43"/>
    <n v="71.895907666666673"/>
    <n v="8.6175543261217591"/>
    <n v="54.660799014423155"/>
    <n v="89.131016318910184"/>
    <x v="2"/>
  </r>
  <r>
    <x v="0"/>
    <x v="0"/>
    <n v="100"/>
    <x v="0"/>
    <x v="40"/>
    <n v="1"/>
    <n v="12.010833"/>
    <n v="3.2212040000000002"/>
    <n v="4.5119300000000004"/>
    <n v="0.10492899999999999"/>
    <s v="7"/>
    <s v="scale_mpi_thin_job_14313.out "/>
    <s v="scale_mpi_thin_thin007_2023-06-27_00-52-09.csv "/>
    <s v="e1 10000 100 100000 1 44"/>
    <n v="78.587566999999993"/>
    <n v="3.6965058348410644"/>
    <n v="71.194555330317868"/>
    <n v="85.980578669682117"/>
    <x v="2"/>
  </r>
  <r>
    <x v="0"/>
    <x v="0"/>
    <n v="100"/>
    <x v="0"/>
    <x v="39"/>
    <n v="1"/>
    <n v="16.622371000000001"/>
    <n v="8.0490250000000003"/>
    <n v="7.3895390000000001"/>
    <n v="0.16794400000000001"/>
    <s v="7"/>
    <s v="scale_mpi_thin_job_14313.out "/>
    <s v="scale_mpi_thin_thin007_2023-06-27_00-52-09.csv "/>
    <s v="e1 10000 100 100000 1 45"/>
    <n v="77.593593428571424"/>
    <n v="3.7363343593543732"/>
    <n v="70.120924709862678"/>
    <n v="85.06626214728017"/>
    <x v="2"/>
  </r>
  <r>
    <x v="0"/>
    <x v="0"/>
    <n v="100"/>
    <x v="0"/>
    <x v="38"/>
    <n v="1"/>
    <n v="19.001601999999998"/>
    <n v="10.507788"/>
    <n v="14.817741"/>
    <n v="0.32928299999999999"/>
    <s v="7"/>
    <s v="scale_mpi_thin_job_14313.out "/>
    <s v="scale_mpi_thin_thin007_2023-06-27_00-52-09.csv "/>
    <s v="e1 10000 100 100000 1 46"/>
    <n v="72.402682666666678"/>
    <n v="8.6749406518559908"/>
    <n v="55.052801362954696"/>
    <n v="89.75256397037866"/>
    <x v="2"/>
  </r>
  <r>
    <x v="0"/>
    <x v="0"/>
    <n v="100"/>
    <x v="0"/>
    <x v="37"/>
    <n v="1"/>
    <n v="20.910215999999998"/>
    <n v="12.556324"/>
    <n v="4.6846300000000003"/>
    <n v="0.10184"/>
    <s v="7"/>
    <s v="scale_mpi_thin_job_14313.out "/>
    <s v="scale_mpi_thin_thin007_2023-06-27_00-52-09.csv "/>
    <s v="e1 10000 100 100000 1 47"/>
    <n v="77.546280333333343"/>
    <n v="1.6251516040406595"/>
    <n v="74.295977125252023"/>
    <n v="80.796583541414662"/>
    <x v="2"/>
  </r>
  <r>
    <x v="0"/>
    <x v="0"/>
    <n v="100"/>
    <x v="0"/>
    <x v="36"/>
    <n v="1"/>
    <n v="12.136907000000001"/>
    <n v="3.9423810000000001"/>
    <n v="6.7751849999999996"/>
    <n v="0.144153"/>
    <s v="7"/>
    <s v="scale_mpi_thin_job_14313.out "/>
    <s v="scale_mpi_thin_thin007_2023-06-27_00-52-09.csv "/>
    <s v="e1 10000 100 100000 1 48"/>
    <n v="76.196652285714279"/>
    <n v="1.7251254991956284"/>
    <n v="72.746401287323025"/>
    <n v="79.646903284105534"/>
    <x v="2"/>
  </r>
  <r>
    <x v="0"/>
    <x v="0"/>
    <n v="100"/>
    <x v="0"/>
    <x v="35"/>
    <n v="1"/>
    <n v="13.900095"/>
    <n v="5.7052480000000001"/>
    <n v="6.2127129999999999"/>
    <n v="0.12943199999999999"/>
    <s v="7"/>
    <s v="scale_mpi_thin_job_14313.out "/>
    <s v="scale_mpi_thin_thin007_2023-06-27_00-52-09.csv "/>
    <s v="e1 10000 100 100000 1 49"/>
    <n v="76.552641666666659"/>
    <n v="0.24086220050867616"/>
    <n v="76.070917265649314"/>
    <n v="77.034366067684005"/>
    <x v="2"/>
  </r>
  <r>
    <x v="0"/>
    <x v="0"/>
    <n v="100"/>
    <x v="0"/>
    <x v="34"/>
    <n v="1"/>
    <n v="13.910596999999999"/>
    <n v="5.9425499999999998"/>
    <n v="8.9413219999999995"/>
    <n v="0.182476"/>
    <s v="7"/>
    <s v="scale_mpi_thin_job_14313.out "/>
    <s v="scale_mpi_thin_thin007_2023-06-27_00-52-09.csv "/>
    <s v="e1 10000 100 100000 1 50"/>
    <n v="66.211950000000002"/>
    <n v="7.8498883116002274"/>
    <n v="50.512173376799545"/>
    <n v="81.911726623200451"/>
    <x v="2"/>
  </r>
  <r>
    <x v="0"/>
    <x v="0"/>
    <n v="100"/>
    <x v="0"/>
    <x v="33"/>
    <n v="1"/>
    <n v="14.280174000000001"/>
    <n v="6.4477380000000002"/>
    <n v="5.7317809999999998"/>
    <n v="0.114636"/>
    <s v="7"/>
    <s v="scale_mpi_thin_job_14313.out "/>
    <s v="scale_mpi_thin_thin007_2023-06-27_00-52-09.csv "/>
    <s v="e1 10000 100 100000 1 51"/>
    <n v="71.420936749999996"/>
    <n v="6.7906007209647807"/>
    <n v="57.839735308070431"/>
    <n v="85.002138191929561"/>
    <x v="2"/>
  </r>
  <r>
    <x v="0"/>
    <x v="0"/>
    <n v="100"/>
    <x v="0"/>
    <x v="32"/>
    <n v="1"/>
    <n v="17.943719000000002"/>
    <n v="10.266406"/>
    <n v="5.4026860000000001"/>
    <n v="0.105935"/>
    <s v="7"/>
    <s v="scale_mpi_thin_job_14313.out "/>
    <s v="scale_mpi_thin_thin007_2023-06-27_00-52-09.csv "/>
    <s v="e1 10000 100 100000 1 52"/>
    <n v="65.309149000000005"/>
    <n v="7.8481203231082199"/>
    <n v="49.612908353783567"/>
    <n v="81.005389646216443"/>
    <x v="2"/>
  </r>
  <r>
    <x v="0"/>
    <x v="0"/>
    <n v="100"/>
    <x v="0"/>
    <x v="31"/>
    <n v="1"/>
    <n v="18.111239999999999"/>
    <n v="10.498239"/>
    <n v="8.6789050000000003"/>
    <n v="0.16690199999999999"/>
    <s v="7"/>
    <s v="scale_mpi_thin_job_14313.out "/>
    <s v="scale_mpi_thin_thin007_2023-06-27_00-52-09.csv "/>
    <s v="e1 10000 100 100000 1 53"/>
    <n v="69.680341666666664"/>
    <n v="8.4211841839590971"/>
    <n v="52.837973298748466"/>
    <n v="86.522710034584861"/>
    <x v="2"/>
  </r>
  <r>
    <x v="0"/>
    <x v="0"/>
    <n v="100"/>
    <x v="0"/>
    <x v="30"/>
    <n v="1"/>
    <n v="18.110289000000002"/>
    <n v="10.659281"/>
    <n v="6.0313860000000004"/>
    <n v="0.1138"/>
    <s v="7"/>
    <s v="scale_mpi_thin_job_14313.out "/>
    <s v="scale_mpi_thin_thin007_2023-06-27_00-52-09.csv "/>
    <s v="e1 10000 100 100000 1 54"/>
    <n v="68.487962874999994"/>
    <n v="8.4105057132328955"/>
    <n v="51.666951448534206"/>
    <n v="85.308974301465781"/>
    <x v="2"/>
  </r>
  <r>
    <x v="0"/>
    <x v="0"/>
    <n v="100"/>
    <x v="0"/>
    <x v="29"/>
    <n v="1"/>
    <n v="12.455976"/>
    <n v="5.1318039999999998"/>
    <n v="10.492762000000001"/>
    <n v="0.19431000000000001"/>
    <s v="7"/>
    <s v="scale_mpi_thin_job_14313.out "/>
    <s v="scale_mpi_thin_thin007_2023-06-27_00-52-09.csv "/>
    <s v="e1 10000 100 100000 1 55"/>
    <n v="69.724812"/>
    <n v="4.9939833811518328"/>
    <n v="59.736845237696336"/>
    <n v="79.712778762303671"/>
    <x v="2"/>
  </r>
  <r>
    <x v="0"/>
    <x v="0"/>
    <n v="100"/>
    <x v="0"/>
    <x v="28"/>
    <n v="1"/>
    <n v="17.984663000000001"/>
    <n v="10.733696"/>
    <n v="5.4697360000000002"/>
    <n v="9.9449999999999997E-2"/>
    <s v="7"/>
    <s v="scale_mpi_thin_job_14313.out "/>
    <s v="scale_mpi_thin_thin007_2023-06-27_00-52-09.csv "/>
    <s v="e1 10000 100 100000 1 56"/>
    <n v="69.938356666666664"/>
    <n v="4.1090537987137035"/>
    <n v="61.720249069239259"/>
    <n v="78.156464264094069"/>
    <x v="2"/>
  </r>
  <r>
    <x v="0"/>
    <x v="0"/>
    <n v="100"/>
    <x v="0"/>
    <x v="27"/>
    <n v="1"/>
    <n v="16.444759000000001"/>
    <n v="9.3117350000000005"/>
    <n v="20.404243000000001"/>
    <n v="0.36436099999999999"/>
    <s v="7"/>
    <s v="scale_mpi_thin_job_14313.out "/>
    <s v="scale_mpi_thin_thin007_2023-06-27_00-52-09.csv "/>
    <s v="e1 10000 100 100000 1 57"/>
    <n v="71.618437749999998"/>
    <n v="2.127596075113261"/>
    <n v="67.363245599773478"/>
    <n v="75.873629900226518"/>
    <x v="2"/>
  </r>
  <r>
    <x v="0"/>
    <x v="0"/>
    <n v="100"/>
    <x v="0"/>
    <x v="26"/>
    <n v="1"/>
    <n v="13.967879"/>
    <n v="6.9498889999999998"/>
    <n v="10.73338"/>
    <n v="0.188305"/>
    <s v="7"/>
    <s v="scale_mpi_thin_job_14313.out "/>
    <s v="scale_mpi_thin_thin007_2023-06-27_00-52-09.csv "/>
    <s v="e1 10000 100 100000 1 58"/>
    <n v="62.056984333333332"/>
    <n v="7.4787741617957302"/>
    <n v="47.099436009741872"/>
    <n v="77.014532656924786"/>
    <x v="2"/>
  </r>
  <r>
    <x v="0"/>
    <x v="0"/>
    <n v="100"/>
    <x v="0"/>
    <x v="25"/>
    <n v="1"/>
    <n v="21.108160000000002"/>
    <n v="14.132747"/>
    <n v="7.0947579999999997"/>
    <n v="0.122323"/>
    <s v="7"/>
    <s v="scale_mpi_thin_job_14313.out "/>
    <s v="scale_mpi_thin_thin007_2023-06-27_00-52-09.csv "/>
    <s v="e1 10000 100 100000 1 59"/>
    <n v="54.831403666666667"/>
    <n v="4.5018831127554932"/>
    <n v="45.82763744115568"/>
    <n v="63.835169892177653"/>
    <x v="2"/>
  </r>
  <r>
    <x v="0"/>
    <x v="0"/>
    <n v="100"/>
    <x v="0"/>
    <x v="24"/>
    <n v="1"/>
    <n v="13.622769"/>
    <n v="6.9000199999999996"/>
    <n v="3.756446"/>
    <n v="6.3669000000000003E-2"/>
    <s v="7"/>
    <s v="scale_mpi_thin_job_14313.out "/>
    <s v="scale_mpi_thin_thin007_2023-06-27_00-52-09.csv "/>
    <s v="e1 10000 100 100000 1 60"/>
    <n v="63.720000124999999"/>
    <n v="7.0823693233677538"/>
    <n v="49.555261478264491"/>
    <n v="77.884738771735499"/>
    <x v="2"/>
  </r>
  <r>
    <x v="0"/>
    <x v="0"/>
    <n v="100"/>
    <x v="0"/>
    <x v="23"/>
    <n v="1"/>
    <n v="18.805384"/>
    <n v="12.211558999999999"/>
    <n v="7.4506230000000002"/>
    <n v="0.124177"/>
    <s v="7"/>
    <s v="scale_mpi_thin_job_14313.out "/>
    <s v="scale_mpi_thin_thin007_2023-06-27_00-52-09.csv "/>
    <s v="e1 10000 100 100000 1 61"/>
    <n v="60.546761666666669"/>
    <n v="6.2983613579363924"/>
    <n v="47.950038950793882"/>
    <n v="73.143484382539455"/>
    <x v="2"/>
  </r>
  <r>
    <x v="0"/>
    <x v="0"/>
    <n v="100"/>
    <x v="0"/>
    <x v="22"/>
    <n v="1"/>
    <n v="13.317785000000001"/>
    <n v="6.7869279999999996"/>
    <n v="4.2144360000000001"/>
    <n v="6.9088999999999998E-2"/>
    <s v="7"/>
    <s v="scale_mpi_thin_job_14313.out "/>
    <s v="scale_mpi_thin_thin007_2023-06-27_00-52-09.csv "/>
    <s v="e1 10000 100 100000 1 62"/>
    <n v="58.844606333333331"/>
    <n v="7.5824191169378352"/>
    <n v="43.679768099457661"/>
    <n v="74.009444567209002"/>
    <x v="2"/>
  </r>
  <r>
    <x v="0"/>
    <x v="0"/>
    <n v="100"/>
    <x v="0"/>
    <x v="21"/>
    <n v="1"/>
    <n v="12.402246"/>
    <n v="5.9778789999999997"/>
    <n v="5.576441"/>
    <n v="8.9942999999999995E-2"/>
    <s v="7"/>
    <s v="scale_mpi_thin_job_14313.out "/>
    <s v="scale_mpi_thin_thin007_2023-06-27_00-52-09.csv "/>
    <s v="e1 10000 100 100000 1 63"/>
    <n v="61.130554500000002"/>
    <n v="6.9583401630308659"/>
    <n v="47.213874173938272"/>
    <n v="75.047234826061739"/>
    <x v="2"/>
  </r>
  <r>
    <x v="0"/>
    <x v="0"/>
    <n v="100"/>
    <x v="0"/>
    <x v="20"/>
    <n v="1"/>
    <n v="13.865259999999999"/>
    <n v="7.5632859999999997"/>
    <n v="8.7087310000000002"/>
    <n v="0.138234"/>
    <s v="7"/>
    <s v="scale_mpi_thin_job_14313.out "/>
    <s v="scale_mpi_thin_thin007_2023-06-27_00-52-09.csv "/>
    <s v="e1 10000 100 100000 1 64"/>
    <n v="55.81539999999999"/>
    <n v="9.1422645499959732"/>
    <n v="37.53087090000804"/>
    <n v="74.09992909999194"/>
    <x v="2"/>
  </r>
  <r>
    <x v="0"/>
    <x v="0"/>
    <n v="100"/>
    <x v="0"/>
    <x v="19"/>
    <n v="1"/>
    <n v="16.747302999999999"/>
    <n v="10.516082000000001"/>
    <n v="3.9136850000000001"/>
    <n v="6.1150999999999997E-2"/>
    <s v="7"/>
    <s v="scale_mpi_thin_job_14313.out "/>
    <s v="scale_mpi_thin_thin007_2023-06-27_00-52-09.csv "/>
    <s v="e1 10000 100 100000 1 65"/>
    <e v="#N/A"/>
    <e v="#N/A"/>
    <e v="#N/A"/>
    <e v="#N/A"/>
    <x v="1"/>
  </r>
  <r>
    <x v="0"/>
    <x v="0"/>
    <n v="100"/>
    <x v="0"/>
    <x v="18"/>
    <n v="1"/>
    <n v="17.89096"/>
    <n v="11.676786"/>
    <n v="9.0248290000000004"/>
    <n v="0.138844"/>
    <s v="7"/>
    <s v="scale_mpi_thin_job_14313.out "/>
    <s v="scale_mpi_thin_thin007_2023-06-27_00-52-09.csv "/>
    <s v="e1 10000 100 100000 1 66"/>
    <e v="#N/A"/>
    <e v="#N/A"/>
    <e v="#N/A"/>
    <e v="#N/A"/>
    <x v="1"/>
  </r>
  <r>
    <x v="0"/>
    <x v="0"/>
    <n v="100"/>
    <x v="0"/>
    <x v="17"/>
    <n v="1"/>
    <n v="15.382853000000001"/>
    <n v="9.3164940000000005"/>
    <n v="6.6543710000000003"/>
    <n v="0.100824"/>
    <s v="7"/>
    <s v="scale_mpi_thin_job_14313.out "/>
    <s v="scale_mpi_thin_thin007_2023-06-27_00-52-09.csv "/>
    <s v="e1 10000 100 100000 1 67"/>
    <e v="#N/A"/>
    <e v="#N/A"/>
    <e v="#N/A"/>
    <e v="#N/A"/>
    <x v="1"/>
  </r>
  <r>
    <x v="0"/>
    <x v="0"/>
    <n v="100"/>
    <x v="0"/>
    <x v="16"/>
    <n v="1"/>
    <n v="17.170027999999999"/>
    <n v="11.128234000000001"/>
    <n v="9.1733930000000008"/>
    <n v="0.13691600000000001"/>
    <s v="7"/>
    <s v="scale_mpi_thin_job_14313.out "/>
    <s v="scale_mpi_thin_thin007_2023-06-27_00-52-09.csv "/>
    <s v="e1 10000 100 100000 1 68"/>
    <e v="#N/A"/>
    <e v="#N/A"/>
    <e v="#N/A"/>
    <e v="#N/A"/>
    <x v="1"/>
  </r>
  <r>
    <x v="0"/>
    <x v="0"/>
    <n v="100"/>
    <x v="0"/>
    <x v="15"/>
    <n v="1"/>
    <n v="21.47777"/>
    <n v="15.554735000000001"/>
    <n v="5.0347660000000003"/>
    <n v="7.4040999999999996E-2"/>
    <s v="7"/>
    <s v="scale_mpi_thin_job_14313.out "/>
    <s v="scale_mpi_thin_thin007_2023-06-27_00-52-09.csv "/>
    <s v="e1 10000 100 100000 1 69"/>
    <e v="#N/A"/>
    <e v="#N/A"/>
    <e v="#N/A"/>
    <e v="#N/A"/>
    <x v="1"/>
  </r>
  <r>
    <x v="0"/>
    <x v="0"/>
    <n v="100"/>
    <x v="0"/>
    <x v="14"/>
    <n v="1"/>
    <n v="15.194355"/>
    <n v="9.3220989999999997"/>
    <n v="4.5568720000000003"/>
    <n v="6.6042000000000003E-2"/>
    <s v="7"/>
    <s v="scale_mpi_thin_job_14313.out "/>
    <s v="scale_mpi_thin_thin007_2023-06-27_00-52-09.csv "/>
    <s v="e1 10000 100 100000 1 70"/>
    <e v="#N/A"/>
    <e v="#N/A"/>
    <e v="#N/A"/>
    <e v="#N/A"/>
    <x v="1"/>
  </r>
  <r>
    <x v="0"/>
    <x v="0"/>
    <n v="100"/>
    <x v="0"/>
    <x v="13"/>
    <n v="1"/>
    <n v="15.463055000000001"/>
    <n v="9.6795969999999993"/>
    <n v="4.2939639999999999"/>
    <n v="6.1342000000000001E-2"/>
    <s v="7"/>
    <s v="scale_mpi_thin_job_14313.out "/>
    <s v="scale_mpi_thin_thin007_2023-06-27_00-52-09.csv "/>
    <s v="e1 10000 100 100000 1 71"/>
    <e v="#N/A"/>
    <e v="#N/A"/>
    <e v="#N/A"/>
    <e v="#N/A"/>
    <x v="1"/>
  </r>
  <r>
    <x v="0"/>
    <x v="0"/>
    <n v="100"/>
    <x v="0"/>
    <x v="12"/>
    <n v="1"/>
    <n v="20.979043000000001"/>
    <n v="15.152419"/>
    <n v="13.35758"/>
    <n v="0.188135"/>
    <s v="7"/>
    <s v="scale_mpi_thin_job_14313.out "/>
    <s v="scale_mpi_thin_thin007_2023-06-27_00-52-09.csv "/>
    <s v="e1 10000 100 100000 1 72"/>
    <e v="#N/A"/>
    <e v="#N/A"/>
    <e v="#N/A"/>
    <e v="#N/A"/>
    <x v="1"/>
  </r>
  <r>
    <x v="0"/>
    <x v="0"/>
    <n v="100"/>
    <x v="0"/>
    <x v="71"/>
    <n v="1"/>
    <n v="26.720015"/>
    <n v="0.40489599999999998"/>
    <n v="3.2855530000000002"/>
    <n v="0.27379599999999998"/>
    <s v="7"/>
    <s v="scale_mpi_thin_job_14313.out "/>
    <s v="scale_mpi_thin_thin007_2023-06-27_00-52-09.csv "/>
    <s v="e1 10000 100 100000 1 13"/>
    <n v="161.63524966666668"/>
    <n v="0.26492721131126612"/>
    <n v="161.10539524404416"/>
    <n v="162.1651040892892"/>
    <x v="2"/>
  </r>
  <r>
    <x v="0"/>
    <x v="0"/>
    <n v="100"/>
    <x v="0"/>
    <x v="70"/>
    <n v="1"/>
    <n v="24.773091000000001"/>
    <n v="0.151835"/>
    <n v="0.41563499999999998"/>
    <n v="3.1972E-2"/>
    <s v="7"/>
    <s v="scale_mpi_thin_job_14313.out "/>
    <s v="scale_mpi_thin_thin007_2023-06-27_00-52-09.csv "/>
    <s v="e1 10000 100 100000 1 14"/>
    <n v="150.65593566666666"/>
    <n v="6.7386093339083936E-2"/>
    <n v="150.5211634799885"/>
    <n v="150.79070785334483"/>
    <x v="2"/>
  </r>
  <r>
    <x v="0"/>
    <x v="0"/>
    <n v="100"/>
    <x v="0"/>
    <x v="69"/>
    <n v="1"/>
    <n v="23.238517000000002"/>
    <n v="0.16408300000000001"/>
    <n v="0.58358100000000002"/>
    <n v="4.1683999999999999E-2"/>
    <s v="7"/>
    <s v="scale_mpi_thin_job_14313.out "/>
    <s v="scale_mpi_thin_thin007_2023-06-27_00-52-09.csv "/>
    <s v="e1 10000 100 100000 1 15"/>
    <n v="140.74933714285714"/>
    <n v="9.7697978324972082E-2"/>
    <n v="140.5539411862072"/>
    <n v="140.94473309950709"/>
    <x v="2"/>
  </r>
  <r>
    <x v="0"/>
    <x v="0"/>
    <n v="100"/>
    <x v="0"/>
    <x v="68"/>
    <n v="1"/>
    <n v="21.853764000000002"/>
    <n v="0.16936899999999999"/>
    <n v="0.63879399999999997"/>
    <n v="4.2585999999999999E-2"/>
    <s v="7"/>
    <s v="scale_mpi_thin_job_14313.out "/>
    <s v="scale_mpi_thin_thin007_2023-06-27_00-52-09.csv "/>
    <s v="e1 10000 100 100000 1 16"/>
    <n v="132.24896166666667"/>
    <n v="3.8100204833406912E-2"/>
    <n v="132.17276125699985"/>
    <n v="132.3251620763335"/>
    <x v="2"/>
  </r>
  <r>
    <x v="0"/>
    <x v="0"/>
    <n v="100"/>
    <x v="0"/>
    <x v="67"/>
    <n v="1"/>
    <n v="20.584859999999999"/>
    <n v="0.16000600000000001"/>
    <n v="0.60402800000000001"/>
    <n v="3.7752000000000001E-2"/>
    <s v="7"/>
    <s v="scale_mpi_thin_job_14313.out "/>
    <s v="scale_mpi_thin_thin007_2023-06-27_00-52-09.csv "/>
    <s v="e1 10000 100 100000 1 17"/>
    <n v="124.63650699999999"/>
    <n v="0.10936113638484908"/>
    <n v="124.4177847272303"/>
    <n v="124.85522927276969"/>
    <x v="2"/>
  </r>
  <r>
    <x v="0"/>
    <x v="0"/>
    <n v="100"/>
    <x v="0"/>
    <x v="66"/>
    <n v="1"/>
    <n v="19.621742999999999"/>
    <n v="0.16073100000000001"/>
    <n v="0.63190800000000003"/>
    <n v="3.7171000000000003E-2"/>
    <s v="7"/>
    <s v="scale_mpi_thin_job_14313.out "/>
    <s v="scale_mpi_thin_thin007_2023-06-27_00-52-09.csv "/>
    <s v="e1 10000 100 100000 1 18"/>
    <n v="117.96217457142858"/>
    <n v="0.13303812177011046"/>
    <n v="117.69609832788835"/>
    <n v="118.2282508149688"/>
    <x v="2"/>
  </r>
  <r>
    <x v="0"/>
    <x v="0"/>
    <n v="100"/>
    <x v="0"/>
    <x v="65"/>
    <n v="1"/>
    <n v="18.705573000000001"/>
    <n v="0.16184799999999999"/>
    <n v="0.65951599999999999"/>
    <n v="3.6639999999999999E-2"/>
    <s v="7"/>
    <s v="scale_mpi_thin_job_14313.out "/>
    <s v="scale_mpi_thin_thin007_2023-06-27_00-52-09.csv "/>
    <s v="e1 10000 100 100000 1 19"/>
    <n v="111.81019399999998"/>
    <n v="1.7064358900188037E-2"/>
    <n v="111.77606528219961"/>
    <n v="111.84432271780035"/>
    <x v="2"/>
  </r>
  <r>
    <x v="0"/>
    <x v="0"/>
    <n v="100"/>
    <x v="0"/>
    <x v="64"/>
    <n v="1"/>
    <n v="17.677963999999999"/>
    <n v="0.178866"/>
    <n v="0.904366"/>
    <n v="4.7598000000000001E-2"/>
    <s v="7"/>
    <s v="scale_mpi_thin_job_14313.out "/>
    <s v="scale_mpi_thin_thin007_2023-06-27_00-52-09.csv "/>
    <s v="e1 10000 100 100000 1 20"/>
    <n v="106.41285233333333"/>
    <n v="0.22987877085035913"/>
    <n v="105.95309479163261"/>
    <n v="106.87260987503406"/>
    <x v="2"/>
  </r>
  <r>
    <x v="0"/>
    <x v="0"/>
    <n v="100"/>
    <x v="0"/>
    <x v="63"/>
    <n v="1"/>
    <n v="17.070506999999999"/>
    <n v="0.17044500000000001"/>
    <n v="0.80038299999999996"/>
    <n v="4.0018999999999999E-2"/>
    <s v="7"/>
    <s v="scale_mpi_thin_job_14313.out "/>
    <s v="scale_mpi_thin_thin007_2023-06-27_00-52-09.csv "/>
    <s v="e1 10000 100 100000 1 21"/>
    <n v="101.56893128571427"/>
    <n v="6.3490670240610642E-2"/>
    <n v="101.44194994523305"/>
    <n v="101.69591262619549"/>
    <x v="2"/>
  </r>
  <r>
    <x v="0"/>
    <x v="0"/>
    <n v="100"/>
    <x v="0"/>
    <x v="62"/>
    <n v="1"/>
    <n v="16.328538000000002"/>
    <n v="0.16193099999999999"/>
    <n v="0.81795300000000004"/>
    <n v="3.8949999999999999E-2"/>
    <s v="7"/>
    <s v="scale_mpi_thin_job_14313.out "/>
    <s v="scale_mpi_thin_thin007_2023-06-27_00-52-09.csv "/>
    <s v="e1 10000 100 100000 1 22"/>
    <n v="97.027764666666656"/>
    <n v="0.22581226043032632"/>
    <n v="96.576140145806008"/>
    <n v="97.479389187527303"/>
    <x v="2"/>
  </r>
  <r>
    <x v="0"/>
    <x v="0"/>
    <n v="100"/>
    <x v="0"/>
    <x v="61"/>
    <n v="1"/>
    <n v="15.734887000000001"/>
    <n v="0.178622"/>
    <n v="1.09741"/>
    <n v="4.9882000000000003E-2"/>
    <s v="7"/>
    <s v="scale_mpi_thin_job_14313.out "/>
    <s v="scale_mpi_thin_thin007_2023-06-27_00-52-09.csv "/>
    <s v="e1 10000 100 100000 1 23"/>
    <n v="92.918685999999994"/>
    <n v="0.20650710158987692"/>
    <n v="92.505671796820238"/>
    <n v="93.33170020317975"/>
    <x v="2"/>
  </r>
  <r>
    <x v="0"/>
    <x v="0"/>
    <n v="100"/>
    <x v="0"/>
    <x v="60"/>
    <n v="1"/>
    <n v="15.111076000000001"/>
    <n v="0.199181"/>
    <n v="1.466796"/>
    <n v="6.3773999999999997E-2"/>
    <s v="7"/>
    <s v="scale_mpi_thin_job_14313.out "/>
    <s v="scale_mpi_thin_thin007_2023-06-27_00-52-09.csv "/>
    <s v="e1 10000 100 100000 1 24"/>
    <n v="89.644154714285705"/>
    <n v="9.5325372799477823E-2"/>
    <n v="89.453503968686746"/>
    <n v="89.834805459884663"/>
    <x v="2"/>
  </r>
  <r>
    <x v="0"/>
    <x v="0"/>
    <n v="100"/>
    <x v="0"/>
    <x v="59"/>
    <n v="1"/>
    <n v="15.64697"/>
    <n v="1.0312479999999999"/>
    <n v="4.574891"/>
    <n v="0.19062000000000001"/>
    <s v="7"/>
    <s v="scale_mpi_thin_job_14313.out "/>
    <s v="scale_mpi_thin_thin007_2023-06-27_00-52-09.csv "/>
    <s v="e1 10000 100 100000 1 25"/>
    <n v="89.256282333333345"/>
    <n v="0.4857304962901634"/>
    <n v="88.284821340753012"/>
    <n v="90.227743325913679"/>
    <x v="2"/>
  </r>
  <r>
    <x v="0"/>
    <x v="0"/>
    <n v="100"/>
    <x v="0"/>
    <x v="58"/>
    <n v="1"/>
    <n v="15.596736"/>
    <n v="1.789795"/>
    <n v="2.3374510000000002"/>
    <n v="9.3497999999999998E-2"/>
    <s v="7"/>
    <s v="scale_mpi_thin_job_14313.out "/>
    <s v="scale_mpi_thin_thin007_2023-06-27_00-52-09.csv "/>
    <s v="e1 10000 100 100000 1 26"/>
    <n v="86.638882333333342"/>
    <n v="0.10335669005909827"/>
    <n v="86.43216895321514"/>
    <n v="86.845595713451544"/>
    <x v="2"/>
  </r>
  <r>
    <x v="0"/>
    <x v="0"/>
    <n v="100"/>
    <x v="0"/>
    <x v="57"/>
    <n v="1"/>
    <n v="16.178484999999998"/>
    <n v="2.6625920000000001"/>
    <n v="4.0106289999999998"/>
    <n v="0.154255"/>
    <s v="7"/>
    <s v="scale_mpi_thin_job_14313.out "/>
    <s v="scale_mpi_thin_thin007_2023-06-27_00-52-09.csv "/>
    <s v="e1 10000 100 100000 1 27"/>
    <n v="84.33911771428572"/>
    <n v="0.84644929129773927"/>
    <n v="82.646219131690245"/>
    <n v="86.032016296881196"/>
    <x v="2"/>
  </r>
  <r>
    <x v="0"/>
    <x v="0"/>
    <n v="100"/>
    <x v="0"/>
    <x v="56"/>
    <n v="1"/>
    <n v="14.33376"/>
    <n v="1.1810080000000001"/>
    <n v="5.1701540000000001"/>
    <n v="0.19148699999999999"/>
    <s v="7"/>
    <s v="scale_mpi_thin_job_14313.out "/>
    <s v="scale_mpi_thin_thin007_2023-06-27_00-52-09.csv "/>
    <s v="e1 10000 100 100000 1 28"/>
    <n v="83.338386666666665"/>
    <n v="0.24866602991321096"/>
    <n v="82.841054606840245"/>
    <n v="83.835718726493084"/>
    <x v="2"/>
  </r>
  <r>
    <x v="0"/>
    <x v="0"/>
    <n v="100"/>
    <x v="0"/>
    <x v="55"/>
    <n v="1"/>
    <n v="14.585209000000001"/>
    <n v="2.099275"/>
    <n v="3.940639"/>
    <n v="0.140737"/>
    <s v="7"/>
    <s v="scale_mpi_thin_job_14313.out "/>
    <s v="scale_mpi_thin_thin007_2023-06-27_00-52-09.csv "/>
    <s v="e1 10000 100 100000 1 29"/>
    <n v="82.325534333333337"/>
    <n v="1.4566514747363624"/>
    <n v="79.412231383860615"/>
    <n v="85.23883728280606"/>
    <x v="2"/>
  </r>
  <r>
    <x v="0"/>
    <x v="0"/>
    <n v="100"/>
    <x v="0"/>
    <x v="54"/>
    <n v="1"/>
    <n v="14.392887"/>
    <n v="2.1396090000000001"/>
    <n v="2.9176679999999999"/>
    <n v="0.100609"/>
    <s v="7"/>
    <s v="scale_mpi_thin_job_14313.out "/>
    <s v="scale_mpi_thin_thin007_2023-06-27_00-52-09.csv "/>
    <s v="e1 10000 100 100000 1 30"/>
    <n v="82.589635000000015"/>
    <n v="2.0713395338341378"/>
    <n v="78.446955932331747"/>
    <n v="86.732314067668284"/>
    <x v="2"/>
  </r>
  <r>
    <x v="0"/>
    <x v="0"/>
    <n v="100"/>
    <x v="0"/>
    <x v="53"/>
    <n v="1"/>
    <n v="14.029508"/>
    <n v="2.1349070000000001"/>
    <n v="4.6440260000000002"/>
    <n v="0.15480099999999999"/>
    <s v="7"/>
    <s v="scale_mpi_thin_job_14313.out "/>
    <s v="scale_mpi_thin_thin007_2023-06-27_00-52-09.csv "/>
    <s v="e1 10000 100 100000 1 31"/>
    <n v="80.903500000000008"/>
    <n v="2.0728889999997979"/>
    <n v="76.757722000000413"/>
    <n v="85.049277999999603"/>
    <x v="2"/>
  </r>
  <r>
    <x v="0"/>
    <x v="0"/>
    <n v="100"/>
    <x v="0"/>
    <x v="52"/>
    <n v="1"/>
    <n v="14.107616999999999"/>
    <n v="2.5072610000000002"/>
    <n v="4.5040870000000002"/>
    <n v="0.14529300000000001"/>
    <s v="7"/>
    <s v="scale_mpi_thin_job_14313.out "/>
    <s v="scale_mpi_thin_thin007_2023-06-27_00-52-09.csv "/>
    <s v="e1 10000 100 100000 1 32"/>
    <n v="88.5657535"/>
    <n v="4.3703804999999951"/>
    <n v="79.824992500000008"/>
    <n v="97.306514499999992"/>
    <x v="2"/>
  </r>
  <r>
    <x v="0"/>
    <x v="0"/>
    <n v="100"/>
    <x v="0"/>
    <x v="51"/>
    <n v="1"/>
    <n v="14.493781"/>
    <n v="3.2470650000000001"/>
    <n v="2.9119429999999999"/>
    <n v="9.0997999999999996E-2"/>
    <s v="7"/>
    <s v="scale_mpi_thin_job_14313.out "/>
    <s v="scale_mpi_thin_thin007_2023-06-27_00-52-09.csv "/>
    <s v="e1 10000 100 100000 1 33"/>
    <n v="79.299919166666669"/>
    <n v="7.4336550828582082"/>
    <n v="64.432609000950251"/>
    <n v="94.167229332383087"/>
    <x v="2"/>
  </r>
  <r>
    <x v="0"/>
    <x v="0"/>
    <n v="100"/>
    <x v="0"/>
    <x v="50"/>
    <n v="1"/>
    <n v="17.202587000000001"/>
    <n v="6.112018"/>
    <n v="10.970451000000001"/>
    <n v="0.33243800000000001"/>
    <s v="7"/>
    <s v="scale_mpi_thin_job_14313.out "/>
    <s v="scale_mpi_thin_thin007_2023-06-27_00-52-09.csv "/>
    <s v="e1 10000 100 100000 1 34"/>
    <n v="87.366123000000002"/>
    <n v="3.0477749999998505"/>
    <n v="81.270573000000297"/>
    <n v="93.461672999999706"/>
    <x v="2"/>
  </r>
  <r>
    <x v="0"/>
    <x v="0"/>
    <n v="100"/>
    <x v="0"/>
    <x v="49"/>
    <n v="1"/>
    <n v="13.701908"/>
    <n v="2.8869690000000001"/>
    <n v="18.730737999999999"/>
    <n v="0.55090399999999995"/>
    <s v="7"/>
    <s v="scale_mpi_thin_job_14313.out "/>
    <s v="scale_mpi_thin_thin007_2023-06-27_00-52-09.csv "/>
    <s v="e1 10000 100 100000 1 35"/>
    <n v="85.5057975"/>
    <n v="7.4992584999999989"/>
    <n v="70.507280500000007"/>
    <n v="100.50431449999999"/>
    <x v="2"/>
  </r>
  <r>
    <x v="0"/>
    <x v="0"/>
    <n v="100"/>
    <x v="0"/>
    <x v="48"/>
    <n v="1"/>
    <n v="13.489178000000001"/>
    <n v="3.076165"/>
    <n v="5.3257009999999996"/>
    <n v="0.15216299999999999"/>
    <s v="7"/>
    <s v="scale_mpi_thin_job_14313.out "/>
    <s v="scale_mpi_thin_thin007_2023-06-27_00-52-09.csv "/>
    <s v="e1 10000 100 100000 1 36"/>
    <n v="83.086585000000014"/>
    <n v="4.5385419223571617"/>
    <n v="74.00950115528569"/>
    <n v="92.163668844714337"/>
    <x v="2"/>
  </r>
  <r>
    <x v="0"/>
    <x v="0"/>
    <n v="100"/>
    <x v="0"/>
    <x v="47"/>
    <n v="1"/>
    <n v="16.34451"/>
    <n v="6.153969"/>
    <n v="3.8266049999999998"/>
    <n v="0.106295"/>
    <s v="7"/>
    <s v="scale_mpi_thin_job_14313.out "/>
    <s v="scale_mpi_thin_thin007_2023-06-27_00-52-09.csv "/>
    <s v="e1 10000 100 100000 1 37"/>
    <n v="81.949399"/>
    <n v="5.3984252511614423"/>
    <n v="71.152548497677117"/>
    <n v="92.746249502322883"/>
    <x v="2"/>
  </r>
  <r>
    <x v="0"/>
    <x v="0"/>
    <n v="100"/>
    <x v="0"/>
    <x v="46"/>
    <n v="1"/>
    <n v="13.859142"/>
    <n v="3.8336920000000001"/>
    <n v="3.1613020000000001"/>
    <n v="8.5441000000000003E-2"/>
    <s v="7"/>
    <s v="scale_mpi_thin_job_14313.out "/>
    <s v="scale_mpi_thin_thin007_2023-06-27_00-52-09.csv "/>
    <s v="e1 10000 100 100000 1 38"/>
    <n v="82.646632333333329"/>
    <n v="5.2921641445419443"/>
    <n v="72.062304044249444"/>
    <n v="93.230960622417214"/>
    <x v="2"/>
  </r>
  <r>
    <x v="0"/>
    <x v="0"/>
    <n v="100"/>
    <x v="0"/>
    <x v="45"/>
    <n v="1"/>
    <n v="17.224779999999999"/>
    <n v="7.4157539999999997"/>
    <n v="6.0133270000000003"/>
    <n v="0.158245"/>
    <s v="7"/>
    <s v="scale_mpi_thin_job_14313.out "/>
    <s v="scale_mpi_thin_thin007_2023-06-27_00-52-09.csv "/>
    <s v="e1 10000 100 100000 1 39"/>
    <n v="78.4539267142857"/>
    <n v="6.2118415520912151"/>
    <n v="66.03024361010327"/>
    <n v="90.87760981846813"/>
    <x v="2"/>
  </r>
  <r>
    <x v="0"/>
    <x v="0"/>
    <n v="100"/>
    <x v="0"/>
    <x v="44"/>
    <n v="1"/>
    <n v="14.506769"/>
    <n v="4.930504"/>
    <n v="4.7224729999999999"/>
    <n v="0.121089"/>
    <s v="7"/>
    <s v="scale_mpi_thin_job_14313.out "/>
    <s v="scale_mpi_thin_thin007_2023-06-27_00-52-09.csv "/>
    <s v="e1 10000 100 100000 1 40"/>
    <n v="76.617743333333337"/>
    <n v="10.581841719321696"/>
    <n v="55.454059894689948"/>
    <n v="97.781426771976726"/>
    <x v="2"/>
  </r>
  <r>
    <x v="0"/>
    <x v="0"/>
    <n v="100"/>
    <x v="0"/>
    <x v="43"/>
    <n v="1"/>
    <n v="15.405065"/>
    <n v="5.9840239999999998"/>
    <n v="6.7833740000000002"/>
    <n v="0.16958400000000001"/>
    <s v="7"/>
    <s v="scale_mpi_thin_job_14313.out "/>
    <s v="scale_mpi_thin_thin007_2023-06-27_00-52-09.csv "/>
    <s v="e1 10000 100 100000 1 41"/>
    <n v="75.874598666666657"/>
    <n v="10.572158003807891"/>
    <n v="54.730282659050872"/>
    <n v="97.018914674282442"/>
    <x v="2"/>
  </r>
  <r>
    <x v="0"/>
    <x v="0"/>
    <n v="100"/>
    <x v="0"/>
    <x v="42"/>
    <n v="1"/>
    <n v="12.955555"/>
    <n v="3.8055780000000001"/>
    <n v="5.452731"/>
    <n v="0.132993"/>
    <s v="7"/>
    <s v="scale_mpi_thin_job_14313.out "/>
    <s v="scale_mpi_thin_thin007_2023-06-27_00-52-09.csv "/>
    <s v="e1 10000 100 100000 1 42"/>
    <n v="76.182989714285711"/>
    <n v="7.7750732433957479"/>
    <n v="60.632843227494213"/>
    <n v="91.733136201077201"/>
    <x v="2"/>
  </r>
  <r>
    <x v="0"/>
    <x v="0"/>
    <n v="100"/>
    <x v="0"/>
    <x v="41"/>
    <n v="1"/>
    <n v="14.040232"/>
    <n v="5.1531719999999996"/>
    <n v="5.0909509999999996"/>
    <n v="0.121213"/>
    <s v="7"/>
    <s v="scale_mpi_thin_job_14313.out "/>
    <s v="scale_mpi_thin_thin007_2023-06-27_00-52-09.csv "/>
    <s v="e1 10000 100 100000 1 43"/>
    <n v="71.895907666666673"/>
    <n v="8.6175543261217591"/>
    <n v="54.660799014423155"/>
    <n v="89.131016318910184"/>
    <x v="2"/>
  </r>
  <r>
    <x v="0"/>
    <x v="0"/>
    <n v="100"/>
    <x v="0"/>
    <x v="40"/>
    <n v="1"/>
    <n v="12.604198"/>
    <n v="3.5237099999999999"/>
    <n v="13.037478"/>
    <n v="0.30319699999999999"/>
    <s v="7"/>
    <s v="scale_mpi_thin_job_14313.out "/>
    <s v="scale_mpi_thin_thin007_2023-06-27_00-52-09.csv "/>
    <s v="e1 10000 100 100000 1 44"/>
    <n v="78.587566999999993"/>
    <n v="3.6965058348410644"/>
    <n v="71.194555330317868"/>
    <n v="85.980578669682117"/>
    <x v="2"/>
  </r>
  <r>
    <x v="0"/>
    <x v="0"/>
    <n v="100"/>
    <x v="0"/>
    <x v="39"/>
    <n v="1"/>
    <n v="17.319692"/>
    <n v="8.6996699999999993"/>
    <n v="6.9291869999999998"/>
    <n v="0.15748200000000001"/>
    <s v="7"/>
    <s v="scale_mpi_thin_job_14313.out "/>
    <s v="scale_mpi_thin_thin007_2023-06-27_00-52-09.csv "/>
    <s v="e1 10000 100 100000 1 45"/>
    <n v="77.593593428571424"/>
    <n v="3.7363343593543732"/>
    <n v="70.120924709862678"/>
    <n v="85.06626214728017"/>
    <x v="2"/>
  </r>
  <r>
    <x v="0"/>
    <x v="0"/>
    <n v="100"/>
    <x v="0"/>
    <x v="38"/>
    <n v="1"/>
    <n v="18.516891999999999"/>
    <n v="9.9374280000000006"/>
    <n v="11.706313"/>
    <n v="0.26013999999999998"/>
    <s v="7"/>
    <s v="scale_mpi_thin_job_14313.out "/>
    <s v="scale_mpi_thin_thin007_2023-06-27_00-52-09.csv "/>
    <s v="e1 10000 100 100000 1 46"/>
    <n v="72.402682666666678"/>
    <n v="8.6749406518559908"/>
    <n v="55.052801362954696"/>
    <n v="89.75256397037866"/>
    <x v="2"/>
  </r>
  <r>
    <x v="0"/>
    <x v="0"/>
    <n v="100"/>
    <x v="0"/>
    <x v="37"/>
    <n v="1"/>
    <n v="12.486332000000001"/>
    <n v="4.1481120000000002"/>
    <n v="5.3671810000000004"/>
    <n v="0.116678"/>
    <s v="7"/>
    <s v="scale_mpi_thin_job_14313.out "/>
    <s v="scale_mpi_thin_thin007_2023-06-27_00-52-09.csv "/>
    <s v="e1 10000 100 100000 1 47"/>
    <n v="77.546280333333343"/>
    <n v="1.6251516040406595"/>
    <n v="74.295977125252023"/>
    <n v="80.796583541414662"/>
    <x v="2"/>
  </r>
  <r>
    <x v="0"/>
    <x v="0"/>
    <n v="100"/>
    <x v="0"/>
    <x v="36"/>
    <n v="1"/>
    <n v="39.323079"/>
    <n v="31.129055000000001"/>
    <n v="8.0455649999999999"/>
    <n v="0.171182"/>
    <s v="7"/>
    <s v="scale_mpi_thin_job_14313.out "/>
    <s v="scale_mpi_thin_thin007_2023-06-27_00-52-09.csv "/>
    <s v="e1 10000 100 100000 1 48"/>
    <n v="76.196652285714279"/>
    <n v="1.7251254991956284"/>
    <n v="72.746401287323025"/>
    <n v="79.646903284105534"/>
    <x v="2"/>
  </r>
  <r>
    <x v="0"/>
    <x v="0"/>
    <n v="100"/>
    <x v="0"/>
    <x v="35"/>
    <n v="1"/>
    <n v="12.598124"/>
    <n v="4.5230360000000003"/>
    <n v="14.786683"/>
    <n v="0.308056"/>
    <s v="7"/>
    <s v="scale_mpi_thin_job_14313.out "/>
    <s v="scale_mpi_thin_thin007_2023-06-27_00-52-09.csv "/>
    <s v="e1 10000 100 100000 1 49"/>
    <n v="76.552641666666659"/>
    <n v="0.24086220050867616"/>
    <n v="76.070917265649314"/>
    <n v="77.034366067684005"/>
    <x v="2"/>
  </r>
  <r>
    <x v="0"/>
    <x v="0"/>
    <n v="100"/>
    <x v="0"/>
    <x v="34"/>
    <n v="1"/>
    <n v="11.917101000000001"/>
    <n v="3.9704470000000001"/>
    <n v="7.9366139999999996"/>
    <n v="0.161972"/>
    <s v="7"/>
    <s v="scale_mpi_thin_job_14313.out "/>
    <s v="scale_mpi_thin_thin007_2023-06-27_00-52-09.csv "/>
    <s v="e1 10000 100 100000 1 50"/>
    <n v="66.211950000000002"/>
    <n v="7.8498883116002274"/>
    <n v="50.512173376799545"/>
    <n v="81.911726623200451"/>
    <x v="2"/>
  </r>
  <r>
    <x v="0"/>
    <x v="0"/>
    <n v="100"/>
    <x v="0"/>
    <x v="33"/>
    <n v="1"/>
    <n v="14.132652"/>
    <n v="6.1757809999999997"/>
    <n v="6.8246209999999996"/>
    <n v="0.136492"/>
    <s v="7"/>
    <s v="scale_mpi_thin_job_14313.out "/>
    <s v="scale_mpi_thin_thin007_2023-06-27_00-52-09.csv "/>
    <s v="e1 10000 100 100000 1 51"/>
    <n v="71.420936749999996"/>
    <n v="6.7906007209647807"/>
    <n v="57.839735308070431"/>
    <n v="85.002138191929561"/>
    <x v="2"/>
  </r>
  <r>
    <x v="0"/>
    <x v="0"/>
    <n v="100"/>
    <x v="0"/>
    <x v="32"/>
    <n v="1"/>
    <n v="18.672205000000002"/>
    <n v="10.999684"/>
    <n v="5.7136769999999997"/>
    <n v="0.11203299999999999"/>
    <s v="7"/>
    <s v="scale_mpi_thin_job_14313.out "/>
    <s v="scale_mpi_thin_thin007_2023-06-27_00-52-09.csv "/>
    <s v="e1 10000 100 100000 1 52"/>
    <n v="65.309149000000005"/>
    <n v="7.8481203231082199"/>
    <n v="49.612908353783567"/>
    <n v="81.005389646216443"/>
    <x v="2"/>
  </r>
  <r>
    <x v="0"/>
    <x v="0"/>
    <n v="100"/>
    <x v="0"/>
    <x v="31"/>
    <n v="1"/>
    <n v="12.290233000000001"/>
    <n v="4.7816219999999996"/>
    <n v="8.6826469999999993"/>
    <n v="0.16697400000000001"/>
    <s v="7"/>
    <s v="scale_mpi_thin_job_14313.out "/>
    <s v="scale_mpi_thin_thin007_2023-06-27_00-52-09.csv "/>
    <s v="e1 10000 100 100000 1 53"/>
    <n v="69.680341666666664"/>
    <n v="8.4211841839590971"/>
    <n v="52.837973298748466"/>
    <n v="86.522710034584861"/>
    <x v="2"/>
  </r>
  <r>
    <x v="0"/>
    <x v="0"/>
    <n v="100"/>
    <x v="0"/>
    <x v="30"/>
    <n v="1"/>
    <n v="12.418816"/>
    <n v="4.9801399999999996"/>
    <n v="5.8917299999999999"/>
    <n v="0.111165"/>
    <s v="7"/>
    <s v="scale_mpi_thin_job_14313.out "/>
    <s v="scale_mpi_thin_thin007_2023-06-27_00-52-09.csv "/>
    <s v="e1 10000 100 100000 1 54"/>
    <n v="68.487962874999994"/>
    <n v="8.4105057132328955"/>
    <n v="51.666951448534206"/>
    <n v="85.308974301465781"/>
    <x v="2"/>
  </r>
  <r>
    <x v="0"/>
    <x v="0"/>
    <n v="100"/>
    <x v="0"/>
    <x v="29"/>
    <n v="1"/>
    <n v="12.398071"/>
    <n v="5.1151790000000004"/>
    <n v="8.7479110000000002"/>
    <n v="0.161998"/>
    <s v="7"/>
    <s v="scale_mpi_thin_job_14313.out "/>
    <s v="scale_mpi_thin_thin007_2023-06-27_00-52-09.csv "/>
    <s v="e1 10000 100 100000 1 55"/>
    <n v="69.724812"/>
    <n v="4.9939833811518328"/>
    <n v="59.736845237696336"/>
    <n v="79.712778762303671"/>
    <x v="2"/>
  </r>
  <r>
    <x v="0"/>
    <x v="0"/>
    <n v="100"/>
    <x v="0"/>
    <x v="28"/>
    <n v="1"/>
    <n v="14.979006999999999"/>
    <n v="7.7979729999999998"/>
    <n v="5.3860890000000001"/>
    <n v="9.7929000000000002E-2"/>
    <s v="7"/>
    <s v="scale_mpi_thin_job_14313.out "/>
    <s v="scale_mpi_thin_thin007_2023-06-27_00-52-09.csv "/>
    <s v="e1 10000 100 100000 1 56"/>
    <n v="69.938356666666664"/>
    <n v="4.1090537987137035"/>
    <n v="61.720249069239259"/>
    <n v="78.156464264094069"/>
    <x v="2"/>
  </r>
  <r>
    <x v="0"/>
    <x v="0"/>
    <n v="100"/>
    <x v="0"/>
    <x v="27"/>
    <n v="1"/>
    <n v="18.989730000000002"/>
    <n v="11.760842"/>
    <n v="14.596802"/>
    <n v="0.26065700000000003"/>
    <s v="7"/>
    <s v="scale_mpi_thin_job_14313.out "/>
    <s v="scale_mpi_thin_thin007_2023-06-27_00-52-09.csv "/>
    <s v="e1 10000 100 100000 1 57"/>
    <n v="71.618437749999998"/>
    <n v="2.127596075113261"/>
    <n v="67.363245599773478"/>
    <n v="75.873629900226518"/>
    <x v="2"/>
  </r>
  <r>
    <x v="0"/>
    <x v="0"/>
    <n v="100"/>
    <x v="0"/>
    <x v="26"/>
    <n v="1"/>
    <n v="15.975854999999999"/>
    <n v="8.9554469999999995"/>
    <n v="9.2450150000000004"/>
    <n v="0.162193"/>
    <s v="7"/>
    <s v="scale_mpi_thin_job_14313.out "/>
    <s v="scale_mpi_thin_thin007_2023-06-27_00-52-09.csv "/>
    <s v="e1 10000 100 100000 1 58"/>
    <n v="62.056984333333332"/>
    <n v="7.4787741617957302"/>
    <n v="47.099436009741872"/>
    <n v="77.014532656924786"/>
    <x v="2"/>
  </r>
  <r>
    <x v="0"/>
    <x v="0"/>
    <n v="100"/>
    <x v="0"/>
    <x v="25"/>
    <n v="1"/>
    <n v="14.084289"/>
    <n v="7.1889289999999999"/>
    <n v="6.6388610000000003"/>
    <n v="0.114463"/>
    <s v="7"/>
    <s v="scale_mpi_thin_job_14313.out "/>
    <s v="scale_mpi_thin_thin007_2023-06-27_00-52-09.csv "/>
    <s v="e1 10000 100 100000 1 59"/>
    <n v="54.831403666666667"/>
    <n v="4.5018831127554932"/>
    <n v="45.82763744115568"/>
    <n v="63.835169892177653"/>
    <x v="2"/>
  </r>
  <r>
    <x v="0"/>
    <x v="0"/>
    <n v="100"/>
    <x v="0"/>
    <x v="24"/>
    <n v="1"/>
    <n v="10.970367"/>
    <n v="4.3027470000000001"/>
    <n v="3.4781270000000002"/>
    <n v="5.8951000000000003E-2"/>
    <s v="7"/>
    <s v="scale_mpi_thin_job_14313.out "/>
    <s v="scale_mpi_thin_thin007_2023-06-27_00-52-09.csv "/>
    <s v="e1 10000 100 100000 1 60"/>
    <n v="63.720000124999999"/>
    <n v="7.0823693233677538"/>
    <n v="49.555261478264491"/>
    <n v="77.884738771735499"/>
    <x v="2"/>
  </r>
  <r>
    <x v="0"/>
    <x v="0"/>
    <n v="100"/>
    <x v="0"/>
    <x v="23"/>
    <n v="1"/>
    <n v="15.425535"/>
    <n v="8.8697420000000005"/>
    <n v="8.8169149999999998"/>
    <n v="0.146949"/>
    <s v="7"/>
    <s v="scale_mpi_thin_job_14313.out "/>
    <s v="scale_mpi_thin_thin007_2023-06-27_00-52-09.csv "/>
    <s v="e1 10000 100 100000 1 61"/>
    <n v="60.546761666666669"/>
    <n v="6.2983613579363924"/>
    <n v="47.950038950793882"/>
    <n v="73.143484382539455"/>
    <x v="2"/>
  </r>
  <r>
    <x v="0"/>
    <x v="0"/>
    <n v="100"/>
    <x v="0"/>
    <x v="22"/>
    <n v="1"/>
    <n v="13.791219999999999"/>
    <n v="7.314406"/>
    <n v="3.723233"/>
    <n v="6.1037000000000001E-2"/>
    <s v="7"/>
    <s v="scale_mpi_thin_job_14313.out "/>
    <s v="scale_mpi_thin_thin007_2023-06-27_00-52-09.csv "/>
    <s v="e1 10000 100 100000 1 62"/>
    <n v="58.844606333333331"/>
    <n v="7.5824191169378352"/>
    <n v="43.679768099457661"/>
    <n v="74.009444567209002"/>
    <x v="2"/>
  </r>
  <r>
    <x v="0"/>
    <x v="0"/>
    <n v="100"/>
    <x v="0"/>
    <x v="21"/>
    <n v="1"/>
    <n v="18.024168"/>
    <n v="11.641342"/>
    <n v="3.7588309999999998"/>
    <n v="6.0625999999999999E-2"/>
    <s v="7"/>
    <s v="scale_mpi_thin_job_14313.out "/>
    <s v="scale_mpi_thin_thin007_2023-06-27_00-52-09.csv "/>
    <s v="e1 10000 100 100000 1 63"/>
    <n v="61.130554500000002"/>
    <n v="6.9583401630308659"/>
    <n v="47.213874173938272"/>
    <n v="75.047234826061739"/>
    <x v="2"/>
  </r>
  <r>
    <x v="0"/>
    <x v="0"/>
    <n v="100"/>
    <x v="0"/>
    <x v="20"/>
    <n v="1"/>
    <n v="18.496302"/>
    <n v="12.221332"/>
    <n v="8.077985"/>
    <n v="0.128222"/>
    <s v="7"/>
    <s v="scale_mpi_thin_job_14313.out "/>
    <s v="scale_mpi_thin_thin007_2023-06-27_00-52-09.csv "/>
    <s v="e1 10000 100 100000 1 64"/>
    <n v="55.81539999999999"/>
    <n v="9.1422645499959732"/>
    <n v="37.53087090000804"/>
    <n v="74.09992909999194"/>
    <x v="2"/>
  </r>
  <r>
    <x v="0"/>
    <x v="0"/>
    <n v="100"/>
    <x v="0"/>
    <x v="19"/>
    <n v="1"/>
    <n v="18.138521000000001"/>
    <n v="11.925568999999999"/>
    <n v="4.9832970000000003"/>
    <n v="7.7864000000000003E-2"/>
    <s v="7"/>
    <s v="scale_mpi_thin_job_14313.out "/>
    <s v="scale_mpi_thin_thin007_2023-06-27_00-52-09.csv "/>
    <s v="e1 10000 100 100000 1 65"/>
    <e v="#N/A"/>
    <e v="#N/A"/>
    <e v="#N/A"/>
    <e v="#N/A"/>
    <x v="1"/>
  </r>
  <r>
    <x v="0"/>
    <x v="0"/>
    <n v="100"/>
    <x v="0"/>
    <x v="18"/>
    <n v="1"/>
    <n v="17.319986"/>
    <n v="11.103051000000001"/>
    <n v="4.1771580000000004"/>
    <n v="6.4264000000000002E-2"/>
    <s v="7"/>
    <s v="scale_mpi_thin_job_14313.out "/>
    <s v="scale_mpi_thin_thin007_2023-06-27_00-52-09.csv "/>
    <s v="e1 10000 100 100000 1 66"/>
    <e v="#N/A"/>
    <e v="#N/A"/>
    <e v="#N/A"/>
    <e v="#N/A"/>
    <x v="1"/>
  </r>
  <r>
    <x v="0"/>
    <x v="0"/>
    <n v="100"/>
    <x v="0"/>
    <x v="17"/>
    <n v="1"/>
    <n v="20.895028"/>
    <n v="14.82202"/>
    <n v="6.04643"/>
    <n v="9.1613E-2"/>
    <s v="7"/>
    <s v="scale_mpi_thin_job_14313.out "/>
    <s v="scale_mpi_thin_thin007_2023-06-27_00-52-09.csv "/>
    <s v="e1 10000 100 100000 1 67"/>
    <e v="#N/A"/>
    <e v="#N/A"/>
    <e v="#N/A"/>
    <e v="#N/A"/>
    <x v="1"/>
  </r>
  <r>
    <x v="0"/>
    <x v="0"/>
    <n v="100"/>
    <x v="0"/>
    <x v="16"/>
    <n v="1"/>
    <n v="16.687405999999999"/>
    <n v="10.696145"/>
    <n v="7.9283900000000003"/>
    <n v="0.11833399999999999"/>
    <s v="7"/>
    <s v="scale_mpi_thin_job_14313.out "/>
    <s v="scale_mpi_thin_thin007_2023-06-27_00-52-09.csv "/>
    <s v="e1 10000 100 100000 1 68"/>
    <e v="#N/A"/>
    <e v="#N/A"/>
    <e v="#N/A"/>
    <e v="#N/A"/>
    <x v="1"/>
  </r>
  <r>
    <x v="0"/>
    <x v="0"/>
    <n v="100"/>
    <x v="0"/>
    <x v="15"/>
    <n v="1"/>
    <n v="24.252005"/>
    <n v="18.248775999999999"/>
    <n v="5.2809140000000001"/>
    <n v="7.7660999999999994E-2"/>
    <s v="7"/>
    <s v="scale_mpi_thin_job_14313.out "/>
    <s v="scale_mpi_thin_thin007_2023-06-27_00-52-09.csv "/>
    <s v="e1 10000 100 100000 1 69"/>
    <e v="#N/A"/>
    <e v="#N/A"/>
    <e v="#N/A"/>
    <e v="#N/A"/>
    <x v="1"/>
  </r>
  <r>
    <x v="0"/>
    <x v="0"/>
    <n v="100"/>
    <x v="0"/>
    <x v="14"/>
    <n v="1"/>
    <n v="14.813440999999999"/>
    <n v="8.947927"/>
    <n v="3.9676589999999998"/>
    <n v="5.7501999999999998E-2"/>
    <s v="7"/>
    <s v="scale_mpi_thin_job_14313.out "/>
    <s v="scale_mpi_thin_thin007_2023-06-27_00-52-09.csv "/>
    <s v="e1 10000 100 100000 1 70"/>
    <e v="#N/A"/>
    <e v="#N/A"/>
    <e v="#N/A"/>
    <e v="#N/A"/>
    <x v="1"/>
  </r>
  <r>
    <x v="0"/>
    <x v="0"/>
    <n v="100"/>
    <x v="0"/>
    <x v="13"/>
    <n v="1"/>
    <n v="12.853844"/>
    <n v="7.0365440000000001"/>
    <n v="4.9900120000000001"/>
    <n v="7.1286000000000002E-2"/>
    <s v="7"/>
    <s v="scale_mpi_thin_job_14313.out "/>
    <s v="scale_mpi_thin_thin007_2023-06-27_00-52-09.csv "/>
    <s v="e1 10000 100 100000 1 71"/>
    <e v="#N/A"/>
    <e v="#N/A"/>
    <e v="#N/A"/>
    <e v="#N/A"/>
    <x v="1"/>
  </r>
  <r>
    <x v="0"/>
    <x v="0"/>
    <n v="100"/>
    <x v="0"/>
    <x v="12"/>
    <n v="1"/>
    <n v="21.587461999999999"/>
    <n v="15.840244999999999"/>
    <n v="16.847366000000001"/>
    <n v="0.237287"/>
    <s v="7"/>
    <s v="scale_mpi_thin_job_14313.out "/>
    <s v="scale_mpi_thin_thin007_2023-06-27_00-52-09.csv "/>
    <s v="e1 10000 100 100000 1 72"/>
    <e v="#N/A"/>
    <e v="#N/A"/>
    <e v="#N/A"/>
    <e v="#N/A"/>
    <x v="1"/>
  </r>
  <r>
    <x v="0"/>
    <x v="0"/>
    <n v="100"/>
    <x v="0"/>
    <x v="71"/>
    <n v="1"/>
    <n v="26.770012999999999"/>
    <n v="0.49707200000000001"/>
    <n v="3.9185500000000002"/>
    <n v="0.326546"/>
    <s v="7"/>
    <s v="scale_mpi_thin_job_14313.out "/>
    <s v="scale_mpi_thin_thin007_2023-06-27_00-52-09.csv "/>
    <s v="e1 10000 100 100000 1 13"/>
    <n v="161.63524966666668"/>
    <n v="0.26492721131126612"/>
    <n v="161.10539524404416"/>
    <n v="162.1651040892892"/>
    <x v="2"/>
  </r>
  <r>
    <x v="0"/>
    <x v="0"/>
    <n v="100"/>
    <x v="0"/>
    <x v="70"/>
    <n v="1"/>
    <n v="24.832090000000001"/>
    <n v="0.179899"/>
    <n v="0.738815"/>
    <n v="5.6832000000000001E-2"/>
    <s v="7"/>
    <s v="scale_mpi_thin_job_14313.out "/>
    <s v="scale_mpi_thin_thin007_2023-06-27_00-52-09.csv "/>
    <s v="e1 10000 100 100000 1 14"/>
    <n v="150.65593566666666"/>
    <n v="6.7386093339083936E-2"/>
    <n v="150.5211634799885"/>
    <n v="150.79070785334483"/>
    <x v="2"/>
  </r>
  <r>
    <x v="0"/>
    <x v="0"/>
    <n v="100"/>
    <x v="0"/>
    <x v="69"/>
    <n v="1"/>
    <n v="23.520638000000002"/>
    <n v="0.164578"/>
    <n v="0.54017099999999996"/>
    <n v="3.8584E-2"/>
    <s v="7"/>
    <s v="scale_mpi_thin_job_14313.out "/>
    <s v="scale_mpi_thin_thin007_2023-06-27_00-52-09.csv "/>
    <s v="e1 10000 100 100000 1 15"/>
    <n v="140.74933714285714"/>
    <n v="9.7697978324972082E-2"/>
    <n v="140.5539411862072"/>
    <n v="140.94473309950709"/>
    <x v="2"/>
  </r>
  <r>
    <x v="0"/>
    <x v="0"/>
    <n v="100"/>
    <x v="0"/>
    <x v="68"/>
    <n v="1"/>
    <n v="21.869564"/>
    <n v="0.17290700000000001"/>
    <n v="0.668597"/>
    <n v="4.4573000000000002E-2"/>
    <s v="7"/>
    <s v="scale_mpi_thin_job_14313.out "/>
    <s v="scale_mpi_thin_thin007_2023-06-27_00-52-09.csv "/>
    <s v="e1 10000 100 100000 1 16"/>
    <n v="132.24896166666667"/>
    <n v="3.8100204833406912E-2"/>
    <n v="132.17276125699985"/>
    <n v="132.3251620763335"/>
    <x v="2"/>
  </r>
  <r>
    <x v="0"/>
    <x v="0"/>
    <n v="100"/>
    <x v="0"/>
    <x v="67"/>
    <n v="1"/>
    <n v="20.672843"/>
    <n v="0.15797700000000001"/>
    <n v="0.603607"/>
    <n v="3.7725000000000002E-2"/>
    <s v="7"/>
    <s v="scale_mpi_thin_job_14313.out "/>
    <s v="scale_mpi_thin_thin007_2023-06-27_00-52-09.csv "/>
    <s v="e1 10000 100 100000 1 17"/>
    <n v="124.63650699999999"/>
    <n v="0.10936113638484908"/>
    <n v="124.4177847272303"/>
    <n v="124.85522927276969"/>
    <x v="2"/>
  </r>
  <r>
    <x v="0"/>
    <x v="0"/>
    <n v="100"/>
    <x v="0"/>
    <x v="66"/>
    <n v="1"/>
    <n v="19.455808000000001"/>
    <n v="0.15315799999999999"/>
    <n v="0.59354799999999996"/>
    <n v="3.4915000000000002E-2"/>
    <s v="7"/>
    <s v="scale_mpi_thin_job_14313.out "/>
    <s v="scale_mpi_thin_thin007_2023-06-27_00-52-09.csv "/>
    <s v="e1 10000 100 100000 1 18"/>
    <n v="117.96217457142858"/>
    <n v="0.13303812177011046"/>
    <n v="117.69609832788835"/>
    <n v="118.2282508149688"/>
    <x v="2"/>
  </r>
  <r>
    <x v="0"/>
    <x v="0"/>
    <n v="100"/>
    <x v="0"/>
    <x v="65"/>
    <n v="1"/>
    <n v="18.681948999999999"/>
    <n v="0.16708200000000001"/>
    <n v="0.75123499999999999"/>
    <n v="4.1735000000000001E-2"/>
    <s v="7"/>
    <s v="scale_mpi_thin_job_14313.out "/>
    <s v="scale_mpi_thin_thin007_2023-06-27_00-52-09.csv "/>
    <s v="e1 10000 100 100000 1 19"/>
    <n v="111.81019399999998"/>
    <n v="1.7064358900188037E-2"/>
    <n v="111.77606528219961"/>
    <n v="111.84432271780035"/>
    <x v="2"/>
  </r>
  <r>
    <x v="0"/>
    <x v="0"/>
    <n v="100"/>
    <x v="0"/>
    <x v="64"/>
    <n v="1"/>
    <n v="17.747900999999999"/>
    <n v="0.15679199999999999"/>
    <n v="0.67923900000000004"/>
    <n v="3.5749000000000003E-2"/>
    <s v="7"/>
    <s v="scale_mpi_thin_job_14313.out "/>
    <s v="scale_mpi_thin_thin007_2023-06-27_00-52-09.csv "/>
    <s v="e1 10000 100 100000 1 20"/>
    <n v="106.41285233333333"/>
    <n v="0.22987877085035913"/>
    <n v="105.95309479163261"/>
    <n v="106.87260987503406"/>
    <x v="2"/>
  </r>
  <r>
    <x v="0"/>
    <x v="0"/>
    <n v="100"/>
    <x v="0"/>
    <x v="63"/>
    <n v="1"/>
    <n v="17.013824"/>
    <n v="0.17441599999999999"/>
    <n v="0.92542999999999997"/>
    <n v="4.6272000000000001E-2"/>
    <s v="7"/>
    <s v="scale_mpi_thin_job_14313.out "/>
    <s v="scale_mpi_thin_thin007_2023-06-27_00-52-09.csv "/>
    <s v="e1 10000 100 100000 1 21"/>
    <n v="101.56893128571427"/>
    <n v="6.3490670240610642E-2"/>
    <n v="101.44194994523305"/>
    <n v="101.69591262619549"/>
    <x v="2"/>
  </r>
  <r>
    <x v="0"/>
    <x v="0"/>
    <n v="100"/>
    <x v="0"/>
    <x v="62"/>
    <n v="1"/>
    <n v="16.371724"/>
    <n v="0.16811300000000001"/>
    <n v="0.84847799999999995"/>
    <n v="4.0404000000000002E-2"/>
    <s v="7"/>
    <s v="scale_mpi_thin_job_14313.out "/>
    <s v="scale_mpi_thin_thin007_2023-06-27_00-52-09.csv "/>
    <s v="e1 10000 100 100000 1 22"/>
    <n v="97.027764666666656"/>
    <n v="0.22581226043032632"/>
    <n v="96.576140145806008"/>
    <n v="97.479389187527303"/>
    <x v="2"/>
  </r>
  <r>
    <x v="0"/>
    <x v="0"/>
    <n v="100"/>
    <x v="0"/>
    <x v="61"/>
    <n v="1"/>
    <n v="15.698472000000001"/>
    <n v="0.16636999999999999"/>
    <n v="0.92864899999999995"/>
    <n v="4.2210999999999999E-2"/>
    <s v="7"/>
    <s v="scale_mpi_thin_job_14313.out "/>
    <s v="scale_mpi_thin_thin007_2023-06-27_00-52-09.csv "/>
    <s v="e1 10000 100 100000 1 23"/>
    <n v="92.918685999999994"/>
    <n v="0.20650710158987692"/>
    <n v="92.505671796820238"/>
    <n v="93.33170020317975"/>
    <x v="2"/>
  </r>
  <r>
    <x v="0"/>
    <x v="0"/>
    <n v="100"/>
    <x v="0"/>
    <x v="60"/>
    <n v="1"/>
    <n v="15.187208999999999"/>
    <n v="0.187387"/>
    <n v="1.2110639999999999"/>
    <n v="5.2655E-2"/>
    <s v="7"/>
    <s v="scale_mpi_thin_job_14313.out "/>
    <s v="scale_mpi_thin_thin007_2023-06-27_00-52-09.csv "/>
    <s v="e1 10000 100 100000 1 24"/>
    <n v="89.644154714285705"/>
    <n v="9.5325372799477823E-2"/>
    <n v="89.453503968686746"/>
    <n v="89.834805459884663"/>
    <x v="2"/>
  </r>
  <r>
    <x v="0"/>
    <x v="0"/>
    <n v="100"/>
    <x v="0"/>
    <x v="59"/>
    <n v="1"/>
    <n v="15.279093"/>
    <n v="0.68127899999999997"/>
    <n v="6.3081009999999997"/>
    <n v="0.26283800000000002"/>
    <s v="7"/>
    <s v="scale_mpi_thin_job_14313.out "/>
    <s v="scale_mpi_thin_thin007_2023-06-27_00-52-09.csv "/>
    <s v="e1 10000 100 100000 1 25"/>
    <n v="89.256282333333345"/>
    <n v="0.4857304962901634"/>
    <n v="88.284821340753012"/>
    <n v="90.227743325913679"/>
    <x v="2"/>
  </r>
  <r>
    <x v="0"/>
    <x v="0"/>
    <n v="100"/>
    <x v="0"/>
    <x v="58"/>
    <n v="1"/>
    <n v="14.697492"/>
    <n v="0.79279100000000002"/>
    <n v="2.0650040000000001"/>
    <n v="8.2600000000000007E-2"/>
    <s v="7"/>
    <s v="scale_mpi_thin_job_14313.out "/>
    <s v="scale_mpi_thin_thin007_2023-06-27_00-52-09.csv "/>
    <s v="e1 10000 100 100000 1 26"/>
    <n v="86.638882333333342"/>
    <n v="0.10335669005909827"/>
    <n v="86.43216895321514"/>
    <n v="86.845595713451544"/>
    <x v="2"/>
  </r>
  <r>
    <x v="0"/>
    <x v="0"/>
    <n v="100"/>
    <x v="0"/>
    <x v="57"/>
    <n v="1"/>
    <n v="15.065237"/>
    <n v="1.560138"/>
    <n v="3.5471919999999999"/>
    <n v="0.13643"/>
    <s v="7"/>
    <s v="scale_mpi_thin_job_14313.out "/>
    <s v="scale_mpi_thin_thin007_2023-06-27_00-52-09.csv "/>
    <s v="e1 10000 100 100000 1 27"/>
    <n v="84.33911771428572"/>
    <n v="0.84644929129773927"/>
    <n v="82.646219131690245"/>
    <n v="86.032016296881196"/>
    <x v="2"/>
  </r>
  <r>
    <x v="0"/>
    <x v="0"/>
    <n v="100"/>
    <x v="0"/>
    <x v="56"/>
    <n v="1"/>
    <n v="14.62759"/>
    <n v="1.5989450000000001"/>
    <n v="3.8943690000000002"/>
    <n v="0.144236"/>
    <s v="7"/>
    <s v="scale_mpi_thin_job_14313.out "/>
    <s v="scale_mpi_thin_thin007_2023-06-27_00-52-09.csv "/>
    <s v="e1 10000 100 100000 1 28"/>
    <n v="83.338386666666665"/>
    <n v="0.24866602991321096"/>
    <n v="82.841054606840245"/>
    <n v="83.835718726493084"/>
    <x v="2"/>
  </r>
  <r>
    <x v="0"/>
    <x v="0"/>
    <n v="100"/>
    <x v="0"/>
    <x v="55"/>
    <n v="1"/>
    <n v="15.824966"/>
    <n v="3.2003080000000002"/>
    <n v="4.0217919999999996"/>
    <n v="0.14363500000000001"/>
    <s v="7"/>
    <s v="scale_mpi_thin_job_14313.out "/>
    <s v="scale_mpi_thin_thin007_2023-06-27_00-52-09.csv "/>
    <s v="e1 10000 100 100000 1 29"/>
    <n v="82.325534333333337"/>
    <n v="1.4566514747363624"/>
    <n v="79.412231383860615"/>
    <n v="85.23883728280606"/>
    <x v="2"/>
  </r>
  <r>
    <x v="0"/>
    <x v="0"/>
    <n v="100"/>
    <x v="0"/>
    <x v="54"/>
    <n v="1"/>
    <n v="15.827455"/>
    <n v="3.4907089999999998"/>
    <n v="2.5845790000000002"/>
    <n v="8.9122999999999994E-2"/>
    <s v="7"/>
    <s v="scale_mpi_thin_job_14313.out "/>
    <s v="scale_mpi_thin_thin007_2023-06-27_00-52-09.csv "/>
    <s v="e1 10000 100 100000 1 30"/>
    <n v="82.589635000000015"/>
    <n v="2.0713395338341378"/>
    <n v="78.446955932331747"/>
    <n v="86.732314067668284"/>
    <x v="2"/>
  </r>
  <r>
    <x v="0"/>
    <x v="0"/>
    <n v="100"/>
    <x v="0"/>
    <x v="53"/>
    <n v="1"/>
    <n v="14.65349"/>
    <n v="2.6499410000000001"/>
    <n v="4.5875380000000003"/>
    <n v="0.152918"/>
    <s v="7"/>
    <s v="scale_mpi_thin_job_14313.out "/>
    <s v="scale_mpi_thin_thin007_2023-06-27_00-52-09.csv "/>
    <s v="e1 10000 100 100000 1 31"/>
    <n v="80.903500000000008"/>
    <n v="2.0728889999997979"/>
    <n v="76.757722000000413"/>
    <n v="85.049277999999603"/>
    <x v="2"/>
  </r>
  <r>
    <x v="0"/>
    <x v="0"/>
    <n v="100"/>
    <x v="0"/>
    <x v="52"/>
    <n v="1"/>
    <n v="14.776389999999999"/>
    <n v="3.2089150000000002"/>
    <n v="14.320188999999999"/>
    <n v="0.46194200000000002"/>
    <s v="7"/>
    <s v="scale_mpi_thin_job_14313.out "/>
    <s v="scale_mpi_thin_thin007_2023-06-27_00-52-09.csv "/>
    <s v="e1 10000 100 100000 1 32"/>
    <n v="88.5657535"/>
    <n v="4.3703804999999951"/>
    <n v="79.824992500000008"/>
    <n v="97.306514499999992"/>
    <x v="2"/>
  </r>
  <r>
    <x v="0"/>
    <x v="0"/>
    <n v="100"/>
    <x v="0"/>
    <x v="51"/>
    <n v="1"/>
    <n v="15.784295"/>
    <n v="4.5427860000000004"/>
    <n v="2.953487"/>
    <n v="9.2296000000000003E-2"/>
    <s v="7"/>
    <s v="scale_mpi_thin_job_14313.out "/>
    <s v="scale_mpi_thin_thin007_2023-06-27_00-52-09.csv "/>
    <s v="e1 10000 100 100000 1 33"/>
    <n v="79.299919166666669"/>
    <n v="7.4336550828582082"/>
    <n v="64.432609000950251"/>
    <n v="94.167229332383087"/>
    <x v="2"/>
  </r>
  <r>
    <x v="0"/>
    <x v="0"/>
    <n v="100"/>
    <x v="0"/>
    <x v="50"/>
    <n v="1"/>
    <n v="16.896954000000001"/>
    <n v="5.9278069999999996"/>
    <n v="5.7106839999999996"/>
    <n v="0.17305100000000001"/>
    <s v="7"/>
    <s v="scale_mpi_thin_job_14313.out "/>
    <s v="scale_mpi_thin_thin007_2023-06-27_00-52-09.csv "/>
    <s v="e1 10000 100 100000 1 34"/>
    <n v="87.366123000000002"/>
    <n v="3.0477749999998505"/>
    <n v="81.270573000000297"/>
    <n v="93.461672999999706"/>
    <x v="2"/>
  </r>
  <r>
    <x v="0"/>
    <x v="0"/>
    <n v="100"/>
    <x v="0"/>
    <x v="49"/>
    <n v="1"/>
    <n v="15.92764"/>
    <n v="5.1240030000000001"/>
    <n v="3.702153"/>
    <n v="0.108887"/>
    <s v="7"/>
    <s v="scale_mpi_thin_job_14313.out "/>
    <s v="scale_mpi_thin_thin007_2023-06-27_00-52-09.csv "/>
    <s v="e1 10000 100 100000 1 35"/>
    <n v="85.5057975"/>
    <n v="7.4992584999999989"/>
    <n v="70.507280500000007"/>
    <n v="100.50431449999999"/>
    <x v="2"/>
  </r>
  <r>
    <x v="0"/>
    <x v="0"/>
    <n v="100"/>
    <x v="0"/>
    <x v="48"/>
    <n v="1"/>
    <n v="16.05461"/>
    <n v="5.5177680000000002"/>
    <n v="4.9047369999999999"/>
    <n v="0.14013500000000001"/>
    <s v="7"/>
    <s v="scale_mpi_thin_job_14313.out "/>
    <s v="scale_mpi_thin_thin007_2023-06-27_00-52-09.csv "/>
    <s v="e1 10000 100 100000 1 36"/>
    <n v="83.086585000000014"/>
    <n v="4.5385419223571617"/>
    <n v="74.00950115528569"/>
    <n v="92.163668844714337"/>
    <x v="2"/>
  </r>
  <r>
    <x v="0"/>
    <x v="0"/>
    <n v="100"/>
    <x v="0"/>
    <x v="47"/>
    <n v="1"/>
    <n v="13.239172999999999"/>
    <n v="3.0523259999999999"/>
    <n v="4.3681429999999999"/>
    <n v="0.121337"/>
    <s v="7"/>
    <s v="scale_mpi_thin_job_14313.out "/>
    <s v="scale_mpi_thin_thin007_2023-06-27_00-52-09.csv "/>
    <s v="e1 10000 100 100000 1 37"/>
    <n v="81.949399"/>
    <n v="5.3984252511614423"/>
    <n v="71.152548497677117"/>
    <n v="92.746249502322883"/>
    <x v="2"/>
  </r>
  <r>
    <x v="0"/>
    <x v="0"/>
    <n v="100"/>
    <x v="0"/>
    <x v="46"/>
    <n v="1"/>
    <n v="18.078302000000001"/>
    <n v="8.1192650000000004"/>
    <n v="4.0889740000000003"/>
    <n v="0.110513"/>
    <s v="7"/>
    <s v="scale_mpi_thin_job_14313.out "/>
    <s v="scale_mpi_thin_thin007_2023-06-27_00-52-09.csv "/>
    <s v="e1 10000 100 100000 1 38"/>
    <n v="82.646632333333329"/>
    <n v="5.2921641445419443"/>
    <n v="72.062304044249444"/>
    <n v="93.230960622417214"/>
    <x v="2"/>
  </r>
  <r>
    <x v="0"/>
    <x v="0"/>
    <n v="100"/>
    <x v="0"/>
    <x v="45"/>
    <n v="1"/>
    <n v="13.466942"/>
    <n v="3.628374"/>
    <n v="6.0535540000000001"/>
    <n v="0.159304"/>
    <s v="7"/>
    <s v="scale_mpi_thin_job_14313.out "/>
    <s v="scale_mpi_thin_thin007_2023-06-27_00-52-09.csv "/>
    <s v="e1 10000 100 100000 1 39"/>
    <n v="78.4539267142857"/>
    <n v="6.2118415520912151"/>
    <n v="66.03024361010327"/>
    <n v="90.87760981846813"/>
    <x v="2"/>
  </r>
  <r>
    <x v="0"/>
    <x v="0"/>
    <n v="100"/>
    <x v="0"/>
    <x v="44"/>
    <n v="1"/>
    <n v="16.182141999999999"/>
    <n v="6.6636509999999998"/>
    <n v="4.2854599999999996"/>
    <n v="0.109884"/>
    <s v="7"/>
    <s v="scale_mpi_thin_job_14313.out "/>
    <s v="scale_mpi_thin_thin007_2023-06-27_00-52-09.csv "/>
    <s v="e1 10000 100 100000 1 40"/>
    <n v="76.617743333333337"/>
    <n v="10.581841719321696"/>
    <n v="55.454059894689948"/>
    <n v="97.781426771976726"/>
    <x v="2"/>
  </r>
  <r>
    <x v="0"/>
    <x v="0"/>
    <n v="100"/>
    <x v="0"/>
    <x v="43"/>
    <n v="1"/>
    <n v="13.141689"/>
    <n v="3.731182"/>
    <n v="6.1868999999999996"/>
    <n v="0.154672"/>
    <s v="7"/>
    <s v="scale_mpi_thin_job_14313.out "/>
    <s v="scale_mpi_thin_thin007_2023-06-27_00-52-09.csv "/>
    <s v="e1 10000 100 100000 1 41"/>
    <n v="75.874598666666657"/>
    <n v="10.572158003807891"/>
    <n v="54.730282659050872"/>
    <n v="97.018914674282442"/>
    <x v="2"/>
  </r>
  <r>
    <x v="0"/>
    <x v="0"/>
    <n v="100"/>
    <x v="0"/>
    <x v="42"/>
    <n v="1"/>
    <n v="13.856444"/>
    <n v="4.6312470000000001"/>
    <n v="3.3668779999999998"/>
    <n v="8.2118999999999998E-2"/>
    <s v="7"/>
    <s v="scale_mpi_thin_job_14313.out "/>
    <s v="scale_mpi_thin_thin007_2023-06-27_00-52-09.csv "/>
    <s v="e1 10000 100 100000 1 42"/>
    <n v="76.182989714285711"/>
    <n v="7.7750732433957479"/>
    <n v="60.632843227494213"/>
    <n v="91.733136201077201"/>
    <x v="2"/>
  </r>
  <r>
    <x v="0"/>
    <x v="0"/>
    <n v="100"/>
    <x v="0"/>
    <x v="41"/>
    <n v="1"/>
    <n v="15.842802000000001"/>
    <n v="6.7572900000000002"/>
    <n v="4.5249629999999996"/>
    <n v="0.107737"/>
    <s v="7"/>
    <s v="scale_mpi_thin_job_14313.out "/>
    <s v="scale_mpi_thin_thin007_2023-06-27_00-52-09.csv "/>
    <s v="e1 10000 100 100000 1 43"/>
    <n v="71.895907666666673"/>
    <n v="8.6175543261217591"/>
    <n v="54.660799014423155"/>
    <n v="89.131016318910184"/>
    <x v="2"/>
  </r>
  <r>
    <x v="0"/>
    <x v="0"/>
    <n v="100"/>
    <x v="0"/>
    <x v="40"/>
    <n v="1"/>
    <n v="12.67022"/>
    <n v="3.7806989999999998"/>
    <n v="4.3147440000000001"/>
    <n v="0.100343"/>
    <s v="7"/>
    <s v="scale_mpi_thin_job_14313.out "/>
    <s v="scale_mpi_thin_thin007_2023-06-27_00-52-09.csv "/>
    <s v="e1 10000 100 100000 1 44"/>
    <n v="78.587566999999993"/>
    <n v="3.6965058348410644"/>
    <n v="71.194555330317868"/>
    <n v="85.980578669682117"/>
    <x v="2"/>
  </r>
  <r>
    <x v="0"/>
    <x v="0"/>
    <n v="100"/>
    <x v="0"/>
    <x v="39"/>
    <n v="1"/>
    <n v="13.424879000000001"/>
    <n v="4.7459790000000002"/>
    <n v="7.0919949999999998"/>
    <n v="0.16118199999999999"/>
    <s v="7"/>
    <s v="scale_mpi_thin_job_14313.out "/>
    <s v="scale_mpi_thin_thin007_2023-06-27_00-52-09.csv "/>
    <s v="e1 10000 100 100000 1 45"/>
    <n v="77.593593428571424"/>
    <n v="3.7363343593543732"/>
    <n v="70.120924709862678"/>
    <n v="85.06626214728017"/>
    <x v="2"/>
  </r>
  <r>
    <x v="0"/>
    <x v="0"/>
    <n v="100"/>
    <x v="0"/>
    <x v="38"/>
    <n v="1"/>
    <n v="20.794096"/>
    <n v="12.278625999999999"/>
    <n v="5.3116630000000002"/>
    <n v="0.118037"/>
    <s v="7"/>
    <s v="scale_mpi_thin_job_14313.out "/>
    <s v="scale_mpi_thin_thin007_2023-06-27_00-52-09.csv "/>
    <s v="e1 10000 100 100000 1 46"/>
    <n v="72.402682666666678"/>
    <n v="8.6749406518559908"/>
    <n v="55.052801362954696"/>
    <n v="89.75256397037866"/>
    <x v="2"/>
  </r>
  <r>
    <x v="0"/>
    <x v="0"/>
    <n v="100"/>
    <x v="0"/>
    <x v="37"/>
    <n v="1"/>
    <n v="19.702304999999999"/>
    <n v="11.408364000000001"/>
    <n v="4.3134649999999999"/>
    <n v="9.3770999999999993E-2"/>
    <s v="7"/>
    <s v="scale_mpi_thin_job_14313.out "/>
    <s v="scale_mpi_thin_thin007_2023-06-27_00-52-09.csv "/>
    <s v="e1 10000 100 100000 1 47"/>
    <n v="77.546280333333343"/>
    <n v="1.6251516040406595"/>
    <n v="74.295977125252023"/>
    <n v="80.796583541414662"/>
    <x v="2"/>
  </r>
  <r>
    <x v="0"/>
    <x v="0"/>
    <n v="100"/>
    <x v="0"/>
    <x v="36"/>
    <n v="1"/>
    <n v="13.023642000000001"/>
    <n v="4.8130220000000001"/>
    <n v="6.9238869999999997"/>
    <n v="0.147317"/>
    <s v="7"/>
    <s v="scale_mpi_thin_job_14313.out "/>
    <s v="scale_mpi_thin_thin007_2023-06-27_00-52-09.csv "/>
    <s v="e1 10000 100 100000 1 48"/>
    <n v="76.196652285714279"/>
    <n v="1.7251254991956284"/>
    <n v="72.746401287323025"/>
    <n v="79.646903284105534"/>
    <x v="2"/>
  </r>
  <r>
    <x v="0"/>
    <x v="0"/>
    <n v="100"/>
    <x v="0"/>
    <x v="35"/>
    <n v="1"/>
    <n v="13.893478999999999"/>
    <n v="5.7466080000000002"/>
    <n v="7.0979539999999997"/>
    <n v="0.14787400000000001"/>
    <s v="7"/>
    <s v="scale_mpi_thin_job_14313.out "/>
    <s v="scale_mpi_thin_thin007_2023-06-27_00-52-09.csv "/>
    <s v="e1 10000 100 100000 1 49"/>
    <n v="76.552641666666659"/>
    <n v="0.24086220050867616"/>
    <n v="76.070917265649314"/>
    <n v="77.034366067684005"/>
    <x v="2"/>
  </r>
  <r>
    <x v="0"/>
    <x v="0"/>
    <n v="100"/>
    <x v="0"/>
    <x v="34"/>
    <n v="1"/>
    <n v="19.318301000000002"/>
    <n v="11.363376000000001"/>
    <n v="7.6029790000000004"/>
    <n v="0.155163"/>
    <s v="7"/>
    <s v="scale_mpi_thin_job_14313.out "/>
    <s v="scale_mpi_thin_thin007_2023-06-27_00-52-09.csv "/>
    <s v="e1 10000 100 100000 1 50"/>
    <n v="66.211950000000002"/>
    <n v="7.8498883116002274"/>
    <n v="50.512173376799545"/>
    <n v="81.911726623200451"/>
    <x v="2"/>
  </r>
  <r>
    <x v="0"/>
    <x v="0"/>
    <n v="100"/>
    <x v="0"/>
    <x v="33"/>
    <n v="1"/>
    <n v="13.169359999999999"/>
    <n v="5.3534810000000004"/>
    <n v="6.7188239999999997"/>
    <n v="0.134376"/>
    <s v="7"/>
    <s v="scale_mpi_thin_job_14313.out "/>
    <s v="scale_mpi_thin_thin007_2023-06-27_00-52-09.csv "/>
    <s v="e1 10000 100 100000 1 51"/>
    <n v="71.420936749999996"/>
    <n v="6.7906007209647807"/>
    <n v="57.839735308070431"/>
    <n v="85.002138191929561"/>
    <x v="2"/>
  </r>
  <r>
    <x v="0"/>
    <x v="0"/>
    <n v="100"/>
    <x v="0"/>
    <x v="32"/>
    <n v="1"/>
    <n v="16.011697000000002"/>
    <n v="8.2203879999999998"/>
    <n v="5.2896679999999998"/>
    <n v="0.10371900000000001"/>
    <s v="7"/>
    <s v="scale_mpi_thin_job_14313.out "/>
    <s v="scale_mpi_thin_thin007_2023-06-27_00-52-09.csv "/>
    <s v="e1 10000 100 100000 1 52"/>
    <n v="65.309149000000005"/>
    <n v="7.8481203231082199"/>
    <n v="49.612908353783567"/>
    <n v="81.005389646216443"/>
    <x v="2"/>
  </r>
  <r>
    <x v="0"/>
    <x v="0"/>
    <n v="100"/>
    <x v="0"/>
    <x v="31"/>
    <n v="1"/>
    <n v="12.584595"/>
    <n v="4.8868340000000003"/>
    <n v="9.2916260000000008"/>
    <n v="0.17868500000000001"/>
    <s v="7"/>
    <s v="scale_mpi_thin_job_14313.out "/>
    <s v="scale_mpi_thin_thin007_2023-06-27_00-52-09.csv "/>
    <s v="e1 10000 100 100000 1 53"/>
    <n v="69.680341666666664"/>
    <n v="8.4211841839590971"/>
    <n v="52.837973298748466"/>
    <n v="86.522710034584861"/>
    <x v="2"/>
  </r>
  <r>
    <x v="0"/>
    <x v="0"/>
    <n v="100"/>
    <x v="0"/>
    <x v="30"/>
    <n v="1"/>
    <n v="14.40034"/>
    <n v="6.8904880000000004"/>
    <n v="5.5966019999999999"/>
    <n v="0.105596"/>
    <s v="7"/>
    <s v="scale_mpi_thin_job_14313.out "/>
    <s v="scale_mpi_thin_thin007_2023-06-27_00-52-09.csv "/>
    <s v="e1 10000 100 100000 1 54"/>
    <n v="68.487962874999994"/>
    <n v="8.4105057132328955"/>
    <n v="51.666951448534206"/>
    <n v="85.308974301465781"/>
    <x v="2"/>
  </r>
  <r>
    <x v="0"/>
    <x v="0"/>
    <n v="100"/>
    <x v="0"/>
    <x v="29"/>
    <n v="1"/>
    <n v="12.615437999999999"/>
    <n v="5.262581"/>
    <n v="12.331599000000001"/>
    <n v="0.22836300000000001"/>
    <s v="7"/>
    <s v="scale_mpi_thin_job_14313.out "/>
    <s v="scale_mpi_thin_thin007_2023-06-27_00-52-09.csv "/>
    <s v="e1 10000 100 100000 1 55"/>
    <n v="69.724812"/>
    <n v="4.9939833811518328"/>
    <n v="59.736845237696336"/>
    <n v="79.712778762303671"/>
    <x v="2"/>
  </r>
  <r>
    <x v="0"/>
    <x v="0"/>
    <n v="100"/>
    <x v="0"/>
    <x v="28"/>
    <n v="1"/>
    <n v="20.004594999999998"/>
    <n v="12.737557000000001"/>
    <n v="5.5233879999999997"/>
    <n v="0.100425"/>
    <s v="7"/>
    <s v="scale_mpi_thin_job_14313.out "/>
    <s v="scale_mpi_thin_thin007_2023-06-27_00-52-09.csv "/>
    <s v="e1 10000 100 100000 1 56"/>
    <n v="69.938356666666664"/>
    <n v="4.1090537987137035"/>
    <n v="61.720249069239259"/>
    <n v="78.156464264094069"/>
    <x v="2"/>
  </r>
  <r>
    <x v="0"/>
    <x v="0"/>
    <n v="100"/>
    <x v="0"/>
    <x v="27"/>
    <n v="1"/>
    <n v="18.061292000000002"/>
    <n v="10.886863"/>
    <n v="17.257536000000002"/>
    <n v="0.30817"/>
    <s v="7"/>
    <s v="scale_mpi_thin_job_14313.out "/>
    <s v="scale_mpi_thin_thin007_2023-06-27_00-52-09.csv "/>
    <s v="e1 10000 100 100000 1 57"/>
    <n v="71.618437749999998"/>
    <n v="2.127596075113261"/>
    <n v="67.363245599773478"/>
    <n v="75.873629900226518"/>
    <x v="2"/>
  </r>
  <r>
    <x v="0"/>
    <x v="0"/>
    <n v="100"/>
    <x v="0"/>
    <x v="26"/>
    <n v="1"/>
    <n v="16.244561000000001"/>
    <n v="9.2159110000000002"/>
    <n v="13.783066"/>
    <n v="0.241808"/>
    <s v="7"/>
    <s v="scale_mpi_thin_job_14313.out "/>
    <s v="scale_mpi_thin_thin007_2023-06-27_00-52-09.csv "/>
    <s v="e1 10000 100 100000 1 58"/>
    <n v="62.056984333333332"/>
    <n v="7.4787741617957302"/>
    <n v="47.099436009741872"/>
    <n v="77.014532656924786"/>
    <x v="2"/>
  </r>
  <r>
    <x v="0"/>
    <x v="0"/>
    <n v="100"/>
    <x v="0"/>
    <x v="25"/>
    <n v="1"/>
    <n v="14.551669"/>
    <n v="7.563841"/>
    <n v="6.696199"/>
    <n v="0.115452"/>
    <s v="7"/>
    <s v="scale_mpi_thin_job_14313.out "/>
    <s v="scale_mpi_thin_thin007_2023-06-27_00-52-09.csv "/>
    <s v="e1 10000 100 100000 1 59"/>
    <n v="54.831403666666667"/>
    <n v="4.5018831127554932"/>
    <n v="45.82763744115568"/>
    <n v="63.835169892177653"/>
    <x v="2"/>
  </r>
  <r>
    <x v="0"/>
    <x v="0"/>
    <n v="100"/>
    <x v="0"/>
    <x v="24"/>
    <n v="1"/>
    <n v="18.809657000000001"/>
    <n v="12.175737"/>
    <n v="7.0073939999999997"/>
    <n v="0.118769"/>
    <s v="7"/>
    <s v="scale_mpi_thin_job_14313.out "/>
    <s v="scale_mpi_thin_thin007_2023-06-27_00-52-09.csv "/>
    <s v="e1 10000 100 100000 1 60"/>
    <n v="63.720000124999999"/>
    <n v="7.0823693233677538"/>
    <n v="49.555261478264491"/>
    <n v="77.884738771735499"/>
    <x v="2"/>
  </r>
  <r>
    <x v="0"/>
    <x v="0"/>
    <n v="100"/>
    <x v="0"/>
    <x v="23"/>
    <n v="1"/>
    <n v="15.464465000000001"/>
    <n v="8.8446470000000001"/>
    <n v="7.1348320000000003"/>
    <n v="0.11891400000000001"/>
    <s v="7"/>
    <s v="scale_mpi_thin_job_14313.out "/>
    <s v="scale_mpi_thin_thin007_2023-06-27_00-52-09.csv "/>
    <s v="e1 10000 100 100000 1 61"/>
    <n v="60.546761666666669"/>
    <n v="6.2983613579363924"/>
    <n v="47.950038950793882"/>
    <n v="73.143484382539455"/>
    <x v="2"/>
  </r>
  <r>
    <x v="0"/>
    <x v="0"/>
    <n v="100"/>
    <x v="0"/>
    <x v="22"/>
    <n v="1"/>
    <n v="15.238467999999999"/>
    <n v="8.7769349999999999"/>
    <n v="6.3495470000000003"/>
    <n v="0.104091"/>
    <s v="7"/>
    <s v="scale_mpi_thin_job_14313.out "/>
    <s v="scale_mpi_thin_thin007_2023-06-27_00-52-09.csv "/>
    <s v="e1 10000 100 100000 1 62"/>
    <n v="58.844606333333331"/>
    <n v="7.5824191169378352"/>
    <n v="43.679768099457661"/>
    <n v="74.009444567209002"/>
    <x v="2"/>
  </r>
  <r>
    <x v="0"/>
    <x v="0"/>
    <n v="100"/>
    <x v="0"/>
    <x v="21"/>
    <n v="1"/>
    <n v="16.734445999999998"/>
    <n v="10.295475"/>
    <n v="4.0211790000000001"/>
    <n v="6.4857999999999999E-2"/>
    <s v="7"/>
    <s v="scale_mpi_thin_job_14313.out "/>
    <s v="scale_mpi_thin_thin007_2023-06-27_00-52-09.csv "/>
    <s v="e1 10000 100 100000 1 63"/>
    <n v="61.130554500000002"/>
    <n v="6.9583401630308659"/>
    <n v="47.213874173938272"/>
    <n v="75.047234826061739"/>
    <x v="2"/>
  </r>
  <r>
    <x v="0"/>
    <x v="0"/>
    <n v="100"/>
    <x v="0"/>
    <x v="20"/>
    <n v="1"/>
    <n v="22.241253"/>
    <n v="15.887295"/>
    <n v="7.7964840000000004"/>
    <n v="0.123754"/>
    <s v="7"/>
    <s v="scale_mpi_thin_job_14313.out "/>
    <s v="scale_mpi_thin_thin007_2023-06-27_00-52-09.csv "/>
    <s v="e1 10000 100 100000 1 64"/>
    <n v="55.81539999999999"/>
    <n v="9.1422645499959732"/>
    <n v="37.53087090000804"/>
    <n v="74.09992909999194"/>
    <x v="2"/>
  </r>
  <r>
    <x v="0"/>
    <x v="0"/>
    <n v="100"/>
    <x v="0"/>
    <x v="19"/>
    <n v="1"/>
    <n v="18.302479000000002"/>
    <n v="12.091877"/>
    <n v="6.8147489999999999"/>
    <n v="0.10648000000000001"/>
    <s v="7"/>
    <s v="scale_mpi_thin_job_14313.out "/>
    <s v="scale_mpi_thin_thin007_2023-06-27_00-52-09.csv "/>
    <s v="e1 10000 100 100000 1 65"/>
    <e v="#N/A"/>
    <e v="#N/A"/>
    <e v="#N/A"/>
    <e v="#N/A"/>
    <x v="1"/>
  </r>
  <r>
    <x v="0"/>
    <x v="0"/>
    <n v="100"/>
    <x v="0"/>
    <x v="18"/>
    <n v="1"/>
    <n v="17.277173000000001"/>
    <n v="11.13527"/>
    <n v="6.518967"/>
    <n v="0.10029200000000001"/>
    <s v="7"/>
    <s v="scale_mpi_thin_job_14313.out "/>
    <s v="scale_mpi_thin_thin007_2023-06-27_00-52-09.csv "/>
    <s v="e1 10000 100 100000 1 66"/>
    <e v="#N/A"/>
    <e v="#N/A"/>
    <e v="#N/A"/>
    <e v="#N/A"/>
    <x v="1"/>
  </r>
  <r>
    <x v="0"/>
    <x v="0"/>
    <n v="100"/>
    <x v="0"/>
    <x v="17"/>
    <n v="1"/>
    <n v="21.365089000000001"/>
    <n v="15.304696"/>
    <n v="3.9713370000000001"/>
    <n v="6.0172000000000003E-2"/>
    <s v="7"/>
    <s v="scale_mpi_thin_job_14313.out "/>
    <s v="scale_mpi_thin_thin007_2023-06-27_00-52-09.csv "/>
    <s v="e1 10000 100 100000 1 67"/>
    <e v="#N/A"/>
    <e v="#N/A"/>
    <e v="#N/A"/>
    <e v="#N/A"/>
    <x v="1"/>
  </r>
  <r>
    <x v="0"/>
    <x v="0"/>
    <n v="100"/>
    <x v="0"/>
    <x v="16"/>
    <n v="1"/>
    <n v="16.058599000000001"/>
    <n v="10.065991"/>
    <n v="9.3596850000000007"/>
    <n v="0.13969699999999999"/>
    <s v="7"/>
    <s v="scale_mpi_thin_job_14313.out "/>
    <s v="scale_mpi_thin_thin007_2023-06-27_00-52-09.csv "/>
    <s v="e1 10000 100 100000 1 68"/>
    <e v="#N/A"/>
    <e v="#N/A"/>
    <e v="#N/A"/>
    <e v="#N/A"/>
    <x v="1"/>
  </r>
  <r>
    <x v="0"/>
    <x v="0"/>
    <n v="100"/>
    <x v="0"/>
    <x v="15"/>
    <n v="1"/>
    <n v="17.871675"/>
    <n v="11.938874"/>
    <n v="4.2776959999999997"/>
    <n v="6.2907000000000005E-2"/>
    <s v="7"/>
    <s v="scale_mpi_thin_job_14313.out "/>
    <s v="scale_mpi_thin_thin007_2023-06-27_00-52-09.csv "/>
    <s v="e1 10000 100 100000 1 69"/>
    <e v="#N/A"/>
    <e v="#N/A"/>
    <e v="#N/A"/>
    <e v="#N/A"/>
    <x v="1"/>
  </r>
  <r>
    <x v="0"/>
    <x v="0"/>
    <n v="100"/>
    <x v="0"/>
    <x v="14"/>
    <n v="1"/>
    <n v="17.872637999999998"/>
    <n v="12.022826999999999"/>
    <n v="5.367794"/>
    <n v="7.7794000000000002E-2"/>
    <s v="7"/>
    <s v="scale_mpi_thin_job_14313.out "/>
    <s v="scale_mpi_thin_thin007_2023-06-27_00-52-09.csv "/>
    <s v="e1 10000 100 100000 1 70"/>
    <e v="#N/A"/>
    <e v="#N/A"/>
    <e v="#N/A"/>
    <e v="#N/A"/>
    <x v="1"/>
  </r>
  <r>
    <x v="0"/>
    <x v="0"/>
    <n v="100"/>
    <x v="0"/>
    <x v="13"/>
    <n v="1"/>
    <n v="20.477874"/>
    <n v="14.669442"/>
    <n v="6.4800060000000004"/>
    <n v="9.2572000000000002E-2"/>
    <s v="7"/>
    <s v="scale_mpi_thin_job_14313.out "/>
    <s v="scale_mpi_thin_thin007_2023-06-27_00-52-09.csv "/>
    <s v="e1 10000 100 100000 1 71"/>
    <e v="#N/A"/>
    <e v="#N/A"/>
    <e v="#N/A"/>
    <e v="#N/A"/>
    <x v="1"/>
  </r>
  <r>
    <x v="0"/>
    <x v="0"/>
    <n v="100"/>
    <x v="0"/>
    <x v="12"/>
    <n v="1"/>
    <n v="18.327705999999999"/>
    <n v="12.599304"/>
    <n v="7.5433770000000004"/>
    <n v="0.10624500000000001"/>
    <s v="7"/>
    <s v="scale_mpi_thin_job_14313.out "/>
    <s v="scale_mpi_thin_thin007_2023-06-27_00-52-09.csv "/>
    <s v="e1 10000 100 100000 1 72"/>
    <e v="#N/A"/>
    <e v="#N/A"/>
    <e v="#N/A"/>
    <e v="#N/A"/>
    <x v="1"/>
  </r>
  <r>
    <x v="0"/>
    <x v="0"/>
    <n v="100"/>
    <x v="0"/>
    <x v="71"/>
    <n v="1"/>
    <n v="26.697382999999999"/>
    <n v="0.33949400000000002"/>
    <n v="2.6267049999999998"/>
    <n v="0.218892"/>
    <s v="7"/>
    <s v="scale_mpi_thin_job_14313.out "/>
    <s v="scale_mpi_thin_thin007_2023-06-27_00-52-09.csv "/>
    <s v="e1 10000 100 100000 1 13"/>
    <n v="161.63524966666668"/>
    <n v="0.26492721131126612"/>
    <n v="161.10539524404416"/>
    <n v="162.1651040892892"/>
    <x v="2"/>
  </r>
  <r>
    <x v="0"/>
    <x v="0"/>
    <n v="100"/>
    <x v="0"/>
    <x v="70"/>
    <n v="1"/>
    <n v="24.803353000000001"/>
    <n v="0.166933"/>
    <n v="0.46848099999999998"/>
    <n v="3.6037E-2"/>
    <s v="7"/>
    <s v="scale_mpi_thin_job_14313.out "/>
    <s v="scale_mpi_thin_thin007_2023-06-27_00-52-09.csv "/>
    <s v="e1 10000 100 100000 1 14"/>
    <n v="150.65593566666666"/>
    <n v="6.7386093339083936E-2"/>
    <n v="150.5211634799885"/>
    <n v="150.79070785334483"/>
    <x v="2"/>
  </r>
  <r>
    <x v="0"/>
    <x v="0"/>
    <n v="100"/>
    <x v="0"/>
    <x v="69"/>
    <n v="1"/>
    <n v="23.073159"/>
    <n v="0.15404899999999999"/>
    <n v="0.47104800000000002"/>
    <n v="3.3646000000000002E-2"/>
    <s v="7"/>
    <s v="scale_mpi_thin_job_14313.out "/>
    <s v="scale_mpi_thin_thin007_2023-06-27_00-52-09.csv "/>
    <s v="e1 10000 100 100000 1 15"/>
    <n v="140.74933714285714"/>
    <n v="9.7697978324972082E-2"/>
    <n v="140.5539411862072"/>
    <n v="140.94473309950709"/>
    <x v="2"/>
  </r>
  <r>
    <x v="0"/>
    <x v="0"/>
    <n v="100"/>
    <x v="0"/>
    <x v="68"/>
    <n v="1"/>
    <n v="21.874174"/>
    <n v="0.158775"/>
    <n v="0.50179499999999999"/>
    <n v="3.3452999999999997E-2"/>
    <s v="7"/>
    <s v="scale_mpi_thin_job_14313.out "/>
    <s v="scale_mpi_thin_thin007_2023-06-27_00-52-09.csv "/>
    <s v="e1 10000 100 100000 1 16"/>
    <n v="132.24896166666667"/>
    <n v="3.8100204833406912E-2"/>
    <n v="132.17276125699985"/>
    <n v="132.3251620763335"/>
    <x v="2"/>
  </r>
  <r>
    <x v="0"/>
    <x v="0"/>
    <n v="100"/>
    <x v="0"/>
    <x v="67"/>
    <n v="1"/>
    <n v="20.704646"/>
    <n v="0.15929399999999999"/>
    <n v="0.58373399999999998"/>
    <n v="3.6483000000000002E-2"/>
    <s v="7"/>
    <s v="scale_mpi_thin_job_14313.out "/>
    <s v="scale_mpi_thin_thin007_2023-06-27_00-52-09.csv "/>
    <s v="e1 10000 100 100000 1 17"/>
    <n v="124.63650699999999"/>
    <n v="0.10936113638484908"/>
    <n v="124.4177847272303"/>
    <n v="124.85522927276969"/>
    <x v="2"/>
  </r>
  <r>
    <x v="0"/>
    <x v="0"/>
    <n v="100"/>
    <x v="0"/>
    <x v="66"/>
    <n v="1"/>
    <n v="19.589426"/>
    <n v="0.158996"/>
    <n v="0.58897699999999997"/>
    <n v="3.4646000000000003E-2"/>
    <s v="7"/>
    <s v="scale_mpi_thin_job_14313.out "/>
    <s v="scale_mpi_thin_thin007_2023-06-27_00-52-09.csv "/>
    <s v="e1 10000 100 100000 1 18"/>
    <n v="117.96217457142858"/>
    <n v="0.13303812177011046"/>
    <n v="117.69609832788835"/>
    <n v="118.2282508149688"/>
    <x v="2"/>
  </r>
  <r>
    <x v="0"/>
    <x v="0"/>
    <n v="100"/>
    <x v="0"/>
    <x v="65"/>
    <n v="1"/>
    <n v="18.568066000000002"/>
    <n v="0.17630399999999999"/>
    <n v="0.81301699999999999"/>
    <n v="4.5168E-2"/>
    <s v="7"/>
    <s v="scale_mpi_thin_job_14313.out "/>
    <s v="scale_mpi_thin_thin007_2023-06-27_00-52-09.csv "/>
    <s v="e1 10000 100 100000 1 19"/>
    <n v="111.81019399999998"/>
    <n v="1.7064358900188037E-2"/>
    <n v="111.77606528219961"/>
    <n v="111.84432271780035"/>
    <x v="2"/>
  </r>
  <r>
    <x v="0"/>
    <x v="0"/>
    <n v="100"/>
    <x v="0"/>
    <x v="64"/>
    <n v="1"/>
    <n v="17.760518000000001"/>
    <n v="0.16060199999999999"/>
    <n v="0.77467600000000003"/>
    <n v="4.0772000000000003E-2"/>
    <s v="7"/>
    <s v="scale_mpi_thin_job_14313.out "/>
    <s v="scale_mpi_thin_thin007_2023-06-27_00-52-09.csv "/>
    <s v="e1 10000 100 100000 1 20"/>
    <n v="106.41285233333333"/>
    <n v="0.22987877085035913"/>
    <n v="105.95309479163261"/>
    <n v="106.87260987503406"/>
    <x v="2"/>
  </r>
  <r>
    <x v="0"/>
    <x v="0"/>
    <n v="100"/>
    <x v="0"/>
    <x v="63"/>
    <n v="1"/>
    <n v="17.035945999999999"/>
    <n v="0.17733099999999999"/>
    <n v="0.95881300000000003"/>
    <n v="4.7940999999999998E-2"/>
    <s v="7"/>
    <s v="scale_mpi_thin_job_14313.out "/>
    <s v="scale_mpi_thin_thin007_2023-06-27_00-52-09.csv "/>
    <s v="e1 10000 100 100000 1 21"/>
    <n v="101.56893128571427"/>
    <n v="6.3490670240610642E-2"/>
    <n v="101.44194994523305"/>
    <n v="101.69591262619549"/>
    <x v="2"/>
  </r>
  <r>
    <x v="0"/>
    <x v="0"/>
    <n v="100"/>
    <x v="0"/>
    <x v="62"/>
    <n v="1"/>
    <n v="16.237625999999999"/>
    <n v="0.179313"/>
    <n v="1.074816"/>
    <n v="5.1181999999999998E-2"/>
    <s v="7"/>
    <s v="scale_mpi_thin_job_14313.out "/>
    <s v="scale_mpi_thin_thin007_2023-06-27_00-52-09.csv "/>
    <s v="e1 10000 100 100000 1 22"/>
    <n v="97.027764666666656"/>
    <n v="0.22581226043032632"/>
    <n v="96.576140145806008"/>
    <n v="97.479389187527303"/>
    <x v="2"/>
  </r>
  <r>
    <x v="0"/>
    <x v="0"/>
    <n v="100"/>
    <x v="0"/>
    <x v="61"/>
    <n v="1"/>
    <n v="15.805629"/>
    <n v="0.16558999999999999"/>
    <n v="0.86859600000000003"/>
    <n v="3.9482000000000003E-2"/>
    <s v="7"/>
    <s v="scale_mpi_thin_job_14313.out "/>
    <s v="scale_mpi_thin_thin007_2023-06-27_00-52-09.csv "/>
    <s v="e1 10000 100 100000 1 23"/>
    <n v="92.918685999999994"/>
    <n v="0.20650710158987692"/>
    <n v="92.505671796820238"/>
    <n v="93.33170020317975"/>
    <x v="2"/>
  </r>
  <r>
    <x v="0"/>
    <x v="0"/>
    <n v="100"/>
    <x v="0"/>
    <x v="60"/>
    <n v="1"/>
    <n v="15.208024"/>
    <n v="0.192526"/>
    <n v="1.1632659999999999"/>
    <n v="5.0576999999999997E-2"/>
    <s v="7"/>
    <s v="scale_mpi_thin_job_14313.out "/>
    <s v="scale_mpi_thin_thin007_2023-06-27_00-52-09.csv "/>
    <s v="e1 10000 100 100000 1 24"/>
    <n v="89.644154714285705"/>
    <n v="9.5325372799477823E-2"/>
    <n v="89.453503968686746"/>
    <n v="89.834805459884663"/>
    <x v="2"/>
  </r>
  <r>
    <x v="0"/>
    <x v="0"/>
    <n v="100"/>
    <x v="0"/>
    <x v="59"/>
    <n v="1"/>
    <n v="15.024174"/>
    <n v="0.57748600000000005"/>
    <n v="5.0168759999999999"/>
    <n v="0.209036"/>
    <s v="7"/>
    <s v="scale_mpi_thin_job_14313.out "/>
    <s v="scale_mpi_thin_thin007_2023-06-27_00-52-09.csv "/>
    <s v="e1 10000 100 100000 1 25"/>
    <n v="89.256282333333345"/>
    <n v="0.4857304962901634"/>
    <n v="88.284821340753012"/>
    <n v="90.227743325913679"/>
    <x v="2"/>
  </r>
  <r>
    <x v="0"/>
    <x v="0"/>
    <n v="100"/>
    <x v="0"/>
    <x v="58"/>
    <n v="1"/>
    <n v="15.914199999999999"/>
    <n v="1.9808749999999999"/>
    <n v="2.7162820000000001"/>
    <n v="0.108651"/>
    <s v="7"/>
    <s v="scale_mpi_thin_job_14313.out "/>
    <s v="scale_mpi_thin_thin007_2023-06-27_00-52-09.csv "/>
    <s v="e1 10000 100 100000 1 26"/>
    <n v="86.638882333333342"/>
    <n v="0.10335669005909827"/>
    <n v="86.43216895321514"/>
    <n v="86.845595713451544"/>
    <x v="2"/>
  </r>
  <r>
    <x v="0"/>
    <x v="0"/>
    <n v="100"/>
    <x v="0"/>
    <x v="57"/>
    <n v="1"/>
    <n v="14.42557"/>
    <n v="0.99611799999999995"/>
    <n v="3.730359"/>
    <n v="0.14347499999999999"/>
    <s v="7"/>
    <s v="scale_mpi_thin_job_14313.out "/>
    <s v="scale_mpi_thin_thin007_2023-06-27_00-52-09.csv "/>
    <s v="e1 10000 100 100000 1 27"/>
    <n v="84.33911771428572"/>
    <n v="0.84644929129773927"/>
    <n v="82.646219131690245"/>
    <n v="86.032016296881196"/>
    <x v="2"/>
  </r>
  <r>
    <x v="0"/>
    <x v="0"/>
    <n v="100"/>
    <x v="0"/>
    <x v="56"/>
    <n v="1"/>
    <n v="16.276121"/>
    <n v="3.14025"/>
    <n v="3.9974500000000002"/>
    <n v="0.14805399999999999"/>
    <s v="7"/>
    <s v="scale_mpi_thin_job_14313.out "/>
    <s v="scale_mpi_thin_thin007_2023-06-27_00-52-09.csv "/>
    <s v="e1 10000 100 100000 1 28"/>
    <n v="83.338386666666665"/>
    <n v="0.24866602991321096"/>
    <n v="82.841054606840245"/>
    <n v="83.835718726493084"/>
    <x v="2"/>
  </r>
  <r>
    <x v="0"/>
    <x v="0"/>
    <n v="100"/>
    <x v="0"/>
    <x v="55"/>
    <n v="1"/>
    <n v="15.414329"/>
    <n v="2.8035939999999999"/>
    <n v="4.082185"/>
    <n v="0.145792"/>
    <s v="7"/>
    <s v="scale_mpi_thin_job_14313.out "/>
    <s v="scale_mpi_thin_thin007_2023-06-27_00-52-09.csv "/>
    <s v="e1 10000 100 100000 1 29"/>
    <n v="82.325534333333337"/>
    <n v="1.4566514747363624"/>
    <n v="79.412231383860615"/>
    <n v="85.23883728280606"/>
    <x v="2"/>
  </r>
  <r>
    <x v="0"/>
    <x v="0"/>
    <n v="100"/>
    <x v="0"/>
    <x v="54"/>
    <n v="1"/>
    <n v="14.461408"/>
    <n v="2.1223359999999998"/>
    <n v="3.004826"/>
    <n v="0.103615"/>
    <s v="7"/>
    <s v="scale_mpi_thin_job_14313.out "/>
    <s v="scale_mpi_thin_thin007_2023-06-27_00-52-09.csv "/>
    <s v="e1 10000 100 100000 1 30"/>
    <n v="82.589635000000015"/>
    <n v="2.0713395338341378"/>
    <n v="78.446955932331747"/>
    <n v="86.732314067668284"/>
    <x v="2"/>
  </r>
  <r>
    <x v="0"/>
    <x v="0"/>
    <n v="100"/>
    <x v="0"/>
    <x v="53"/>
    <n v="1"/>
    <n v="16.585771999999999"/>
    <n v="4.6061550000000002"/>
    <n v="4.5198539999999996"/>
    <n v="0.15066199999999999"/>
    <s v="7"/>
    <s v="scale_mpi_thin_job_14313.out "/>
    <s v="scale_mpi_thin_thin007_2023-06-27_00-52-09.csv "/>
    <s v="e1 10000 100 100000 1 31"/>
    <n v="80.903500000000008"/>
    <n v="2.0728889999997979"/>
    <n v="76.757722000000413"/>
    <n v="85.049277999999603"/>
    <x v="2"/>
  </r>
  <r>
    <x v="0"/>
    <x v="0"/>
    <n v="100"/>
    <x v="0"/>
    <x v="52"/>
    <n v="1"/>
    <n v="13.916188"/>
    <n v="2.194645"/>
    <n v="3.4225089999999998"/>
    <n v="0.110404"/>
    <s v="7"/>
    <s v="scale_mpi_thin_job_14313.out "/>
    <s v="scale_mpi_thin_thin007_2023-06-27_00-52-09.csv "/>
    <s v="e1 10000 100 100000 1 32"/>
    <n v="88.5657535"/>
    <n v="4.3703804999999951"/>
    <n v="79.824992500000008"/>
    <n v="97.306514499999992"/>
    <x v="2"/>
  </r>
  <r>
    <x v="0"/>
    <x v="0"/>
    <n v="100"/>
    <x v="0"/>
    <x v="51"/>
    <n v="1"/>
    <n v="16.046457"/>
    <n v="4.8666450000000001"/>
    <n v="13.910747000000001"/>
    <n v="0.43471100000000001"/>
    <s v="7"/>
    <s v="scale_mpi_thin_job_14313.out "/>
    <s v="scale_mpi_thin_thin007_2023-06-27_00-52-09.csv "/>
    <s v="e1 10000 100 100000 1 33"/>
    <n v="79.299919166666669"/>
    <n v="7.4336550828582082"/>
    <n v="64.432609000950251"/>
    <n v="94.167229332383087"/>
    <x v="2"/>
  </r>
  <r>
    <x v="0"/>
    <x v="0"/>
    <n v="100"/>
    <x v="0"/>
    <x v="50"/>
    <n v="1"/>
    <n v="13.869120000000001"/>
    <n v="2.7962370000000001"/>
    <n v="6.6122490000000003"/>
    <n v="0.20037099999999999"/>
    <s v="7"/>
    <s v="scale_mpi_thin_job_14313.out "/>
    <s v="scale_mpi_thin_thin007_2023-06-27_00-52-09.csv "/>
    <s v="e1 10000 100 100000 1 34"/>
    <n v="87.366123000000002"/>
    <n v="3.0477749999998505"/>
    <n v="81.270573000000297"/>
    <n v="93.461672999999706"/>
    <x v="2"/>
  </r>
  <r>
    <x v="0"/>
    <x v="0"/>
    <n v="100"/>
    <x v="0"/>
    <x v="49"/>
    <n v="1"/>
    <n v="13.401103000000001"/>
    <n v="2.6217950000000001"/>
    <n v="4.6838920000000002"/>
    <n v="0.137762"/>
    <s v="7"/>
    <s v="scale_mpi_thin_job_14313.out "/>
    <s v="scale_mpi_thin_thin007_2023-06-27_00-52-09.csv "/>
    <s v="e1 10000 100 100000 1 35"/>
    <n v="85.5057975"/>
    <n v="7.4992584999999989"/>
    <n v="70.507280500000007"/>
    <n v="100.50431449999999"/>
    <x v="2"/>
  </r>
  <r>
    <x v="0"/>
    <x v="0"/>
    <n v="100"/>
    <x v="0"/>
    <x v="48"/>
    <n v="1"/>
    <n v="14.723299000000001"/>
    <n v="4.3189609999999998"/>
    <n v="5.9672919999999996"/>
    <n v="0.17049400000000001"/>
    <s v="7"/>
    <s v="scale_mpi_thin_job_14313.out "/>
    <s v="scale_mpi_thin_thin007_2023-06-27_00-52-09.csv "/>
    <s v="e1 10000 100 100000 1 36"/>
    <n v="83.086585000000014"/>
    <n v="4.5385419223571617"/>
    <n v="74.00950115528569"/>
    <n v="92.163668844714337"/>
    <x v="2"/>
  </r>
  <r>
    <x v="0"/>
    <x v="0"/>
    <n v="100"/>
    <x v="0"/>
    <x v="47"/>
    <n v="1"/>
    <n v="13.094412"/>
    <n v="2.8956360000000001"/>
    <n v="3.750931"/>
    <n v="0.10419299999999999"/>
    <s v="7"/>
    <s v="scale_mpi_thin_job_14313.out "/>
    <s v="scale_mpi_thin_thin007_2023-06-27_00-52-09.csv "/>
    <s v="e1 10000 100 100000 1 37"/>
    <n v="81.949399"/>
    <n v="5.3984252511614423"/>
    <n v="71.152548497677117"/>
    <n v="92.746249502322883"/>
    <x v="2"/>
  </r>
  <r>
    <x v="0"/>
    <x v="0"/>
    <n v="100"/>
    <x v="0"/>
    <x v="46"/>
    <n v="1"/>
    <n v="12.529797"/>
    <n v="2.49281"/>
    <n v="3.8403130000000001"/>
    <n v="0.103792"/>
    <s v="7"/>
    <s v="scale_mpi_thin_job_14313.out "/>
    <s v="scale_mpi_thin_thin007_2023-06-27_00-52-09.csv "/>
    <s v="e1 10000 100 100000 1 38"/>
    <n v="82.646632333333329"/>
    <n v="5.2921641445419443"/>
    <n v="72.062304044249444"/>
    <n v="93.230960622417214"/>
    <x v="2"/>
  </r>
  <r>
    <x v="0"/>
    <x v="0"/>
    <n v="100"/>
    <x v="0"/>
    <x v="45"/>
    <n v="1"/>
    <n v="12.636039999999999"/>
    <n v="2.9212549999999999"/>
    <n v="5.0857020000000004"/>
    <n v="0.13383400000000001"/>
    <s v="7"/>
    <s v="scale_mpi_thin_job_14313.out "/>
    <s v="scale_mpi_thin_thin007_2023-06-27_00-52-09.csv "/>
    <s v="e1 10000 100 100000 1 39"/>
    <n v="78.4539267142857"/>
    <n v="6.2118415520912151"/>
    <n v="66.03024361010327"/>
    <n v="90.87760981846813"/>
    <x v="2"/>
  </r>
  <r>
    <x v="0"/>
    <x v="0"/>
    <n v="100"/>
    <x v="0"/>
    <x v="44"/>
    <n v="1"/>
    <n v="14.437001"/>
    <n v="5.0212649999999996"/>
    <n v="4.6435449999999996"/>
    <n v="0.119065"/>
    <s v="7"/>
    <s v="scale_mpi_thin_job_14313.out "/>
    <s v="scale_mpi_thin_thin007_2023-06-27_00-52-09.csv "/>
    <s v="e1 10000 100 100000 1 40"/>
    <n v="76.617743333333337"/>
    <n v="10.581841719321696"/>
    <n v="55.454059894689948"/>
    <n v="97.781426771976726"/>
    <x v="2"/>
  </r>
  <r>
    <x v="0"/>
    <x v="0"/>
    <n v="100"/>
    <x v="0"/>
    <x v="43"/>
    <n v="1"/>
    <n v="14.757431"/>
    <n v="5.424722"/>
    <n v="19.945221"/>
    <n v="0.49863099999999999"/>
    <s v="7"/>
    <s v="scale_mpi_thin_job_14313.out "/>
    <s v="scale_mpi_thin_thin007_2023-06-27_00-52-09.csv "/>
    <s v="e1 10000 100 100000 1 41"/>
    <n v="75.874598666666657"/>
    <n v="10.572158003807891"/>
    <n v="54.730282659050872"/>
    <n v="97.018914674282442"/>
    <x v="2"/>
  </r>
  <r>
    <x v="0"/>
    <x v="0"/>
    <n v="100"/>
    <x v="0"/>
    <x v="42"/>
    <n v="1"/>
    <n v="17.52094"/>
    <n v="8.2567170000000001"/>
    <n v="3.6689639999999999"/>
    <n v="8.9486999999999997E-2"/>
    <s v="7"/>
    <s v="scale_mpi_thin_job_14313.out "/>
    <s v="scale_mpi_thin_thin007_2023-06-27_00-52-09.csv "/>
    <s v="e1 10000 100 100000 1 42"/>
    <n v="76.182989714285711"/>
    <n v="7.7750732433957479"/>
    <n v="60.632843227494213"/>
    <n v="91.733136201077201"/>
    <x v="2"/>
  </r>
  <r>
    <x v="0"/>
    <x v="0"/>
    <n v="100"/>
    <x v="0"/>
    <x v="41"/>
    <n v="1"/>
    <n v="16.923515999999999"/>
    <n v="7.8751889999999998"/>
    <n v="6.094201"/>
    <n v="0.14510000000000001"/>
    <s v="7"/>
    <s v="scale_mpi_thin_job_14313.out "/>
    <s v="scale_mpi_thin_thin007_2023-06-27_00-52-09.csv "/>
    <s v="e1 10000 100 100000 1 43"/>
    <n v="71.895907666666673"/>
    <n v="8.6175543261217591"/>
    <n v="54.660799014423155"/>
    <n v="89.131016318910184"/>
    <x v="2"/>
  </r>
  <r>
    <x v="0"/>
    <x v="0"/>
    <n v="100"/>
    <x v="0"/>
    <x v="40"/>
    <n v="1"/>
    <n v="19.998736999999998"/>
    <n v="11.224520999999999"/>
    <n v="4.1886409999999996"/>
    <n v="9.7409999999999997E-2"/>
    <s v="7"/>
    <s v="scale_mpi_thin_job_14313.out "/>
    <s v="scale_mpi_thin_thin007_2023-06-27_00-52-09.csv "/>
    <s v="e1 10000 100 100000 1 44"/>
    <n v="78.587566999999993"/>
    <n v="3.6965058348410644"/>
    <n v="71.194555330317868"/>
    <n v="85.980578669682117"/>
    <x v="2"/>
  </r>
  <r>
    <x v="0"/>
    <x v="0"/>
    <n v="100"/>
    <x v="0"/>
    <x v="39"/>
    <n v="1"/>
    <n v="17.165320999999999"/>
    <n v="8.5165849999999992"/>
    <n v="6.7552310000000002"/>
    <n v="0.153528"/>
    <s v="7"/>
    <s v="scale_mpi_thin_job_14313.out "/>
    <s v="scale_mpi_thin_thin007_2023-06-27_00-52-09.csv "/>
    <s v="e1 10000 100 100000 1 45"/>
    <n v="77.593593428571424"/>
    <n v="3.7363343593543732"/>
    <n v="70.120924709862678"/>
    <n v="85.06626214728017"/>
    <x v="2"/>
  </r>
  <r>
    <x v="0"/>
    <x v="0"/>
    <n v="100"/>
    <x v="0"/>
    <x v="38"/>
    <n v="1"/>
    <n v="15.248487000000001"/>
    <n v="6.8169519999999997"/>
    <n v="4.5254029999999998"/>
    <n v="0.100565"/>
    <s v="7"/>
    <s v="scale_mpi_thin_job_14313.out "/>
    <s v="scale_mpi_thin_thin007_2023-06-27_00-52-09.csv "/>
    <s v="e1 10000 100 100000 1 46"/>
    <n v="72.402682666666678"/>
    <n v="8.6749406518559908"/>
    <n v="55.052801362954696"/>
    <n v="89.75256397037866"/>
    <x v="2"/>
  </r>
  <r>
    <x v="0"/>
    <x v="0"/>
    <n v="100"/>
    <x v="0"/>
    <x v="37"/>
    <n v="1"/>
    <n v="19.379943000000001"/>
    <n v="10.970128000000001"/>
    <n v="4.8265180000000001"/>
    <n v="0.104924"/>
    <s v="7"/>
    <s v="scale_mpi_thin_job_14313.out "/>
    <s v="scale_mpi_thin_thin007_2023-06-27_00-52-09.csv "/>
    <s v="e1 10000 100 100000 1 47"/>
    <n v="77.546280333333343"/>
    <n v="1.6251516040406595"/>
    <n v="74.295977125252023"/>
    <n v="80.796583541414662"/>
    <x v="2"/>
  </r>
  <r>
    <x v="0"/>
    <x v="0"/>
    <n v="100"/>
    <x v="0"/>
    <x v="36"/>
    <n v="1"/>
    <n v="12.733634"/>
    <n v="4.5560869999999998"/>
    <n v="6.5875349999999999"/>
    <n v="0.14016000000000001"/>
    <s v="7"/>
    <s v="scale_mpi_thin_job_14313.out "/>
    <s v="scale_mpi_thin_thin007_2023-06-27_00-52-09.csv "/>
    <s v="e1 10000 100 100000 1 48"/>
    <n v="76.196652285714279"/>
    <n v="1.7251254991956284"/>
    <n v="72.746401287323025"/>
    <n v="79.646903284105534"/>
    <x v="2"/>
  </r>
  <r>
    <x v="0"/>
    <x v="0"/>
    <n v="100"/>
    <x v="0"/>
    <x v="35"/>
    <n v="1"/>
    <n v="14.344925999999999"/>
    <n v="6.1857600000000001"/>
    <n v="6.8136720000000004"/>
    <n v="0.14195199999999999"/>
    <s v="7"/>
    <s v="scale_mpi_thin_job_14313.out "/>
    <s v="scale_mpi_thin_thin007_2023-06-27_00-52-09.csv "/>
    <s v="e1 10000 100 100000 1 49"/>
    <n v="76.552641666666659"/>
    <n v="0.24086220050867616"/>
    <n v="76.070917265649314"/>
    <n v="77.034366067684005"/>
    <x v="2"/>
  </r>
  <r>
    <x v="0"/>
    <x v="0"/>
    <n v="100"/>
    <x v="0"/>
    <x v="34"/>
    <n v="1"/>
    <n v="12.904325"/>
    <n v="4.983892"/>
    <n v="12.008566"/>
    <n v="0.24507300000000001"/>
    <s v="7"/>
    <s v="scale_mpi_thin_job_14313.out "/>
    <s v="scale_mpi_thin_thin007_2023-06-27_00-52-09.csv "/>
    <s v="e1 10000 100 100000 1 50"/>
    <n v="66.211950000000002"/>
    <n v="7.8498883116002274"/>
    <n v="50.512173376799545"/>
    <n v="81.911726623200451"/>
    <x v="2"/>
  </r>
  <r>
    <x v="0"/>
    <x v="0"/>
    <n v="100"/>
    <x v="0"/>
    <x v="33"/>
    <n v="1"/>
    <n v="17.236782000000002"/>
    <n v="9.5145569999999999"/>
    <n v="4.7371340000000002"/>
    <n v="9.4742999999999994E-2"/>
    <s v="7"/>
    <s v="scale_mpi_thin_job_14313.out "/>
    <s v="scale_mpi_thin_thin007_2023-06-27_00-52-09.csv "/>
    <s v="e1 10000 100 100000 1 51"/>
    <n v="71.420936749999996"/>
    <n v="6.7906007209647807"/>
    <n v="57.839735308070431"/>
    <n v="85.002138191929561"/>
    <x v="2"/>
  </r>
  <r>
    <x v="0"/>
    <x v="0"/>
    <n v="100"/>
    <x v="0"/>
    <x v="32"/>
    <n v="1"/>
    <n v="15.112539"/>
    <n v="7.3481350000000001"/>
    <n v="14.048178999999999"/>
    <n v="0.27545399999999998"/>
    <s v="7"/>
    <s v="scale_mpi_thin_job_14313.out "/>
    <s v="scale_mpi_thin_thin007_2023-06-27_00-52-09.csv "/>
    <s v="e1 10000 100 100000 1 52"/>
    <n v="65.309149000000005"/>
    <n v="7.8481203231082199"/>
    <n v="49.612908353783567"/>
    <n v="81.005389646216443"/>
    <x v="2"/>
  </r>
  <r>
    <x v="0"/>
    <x v="0"/>
    <n v="100"/>
    <x v="0"/>
    <x v="31"/>
    <n v="1"/>
    <n v="11.807979"/>
    <n v="4.2595130000000001"/>
    <n v="10.393433"/>
    <n v="0.199874"/>
    <s v="7"/>
    <s v="scale_mpi_thin_job_14313.out "/>
    <s v="scale_mpi_thin_thin007_2023-06-27_00-52-09.csv "/>
    <s v="e1 10000 100 100000 1 53"/>
    <n v="69.680341666666664"/>
    <n v="8.4211841839590971"/>
    <n v="52.837973298748466"/>
    <n v="86.522710034584861"/>
    <x v="2"/>
  </r>
  <r>
    <x v="0"/>
    <x v="0"/>
    <n v="100"/>
    <x v="0"/>
    <x v="30"/>
    <n v="1"/>
    <n v="18.257047"/>
    <n v="10.829568999999999"/>
    <n v="5.4771669999999997"/>
    <n v="0.103343"/>
    <s v="7"/>
    <s v="scale_mpi_thin_job_14313.out "/>
    <s v="scale_mpi_thin_thin007_2023-06-27_00-52-09.csv "/>
    <s v="e1 10000 100 100000 1 54"/>
    <n v="68.487962874999994"/>
    <n v="8.4105057132328955"/>
    <n v="51.666951448534206"/>
    <n v="85.308974301465781"/>
    <x v="2"/>
  </r>
  <r>
    <x v="0"/>
    <x v="0"/>
    <n v="100"/>
    <x v="0"/>
    <x v="29"/>
    <n v="1"/>
    <n v="16.258987999999999"/>
    <n v="8.8751979999999993"/>
    <n v="10.007244999999999"/>
    <n v="0.18531900000000001"/>
    <s v="7"/>
    <s v="scale_mpi_thin_job_14313.out "/>
    <s v="scale_mpi_thin_thin007_2023-06-27_00-52-09.csv "/>
    <s v="e1 10000 100 100000 1 55"/>
    <n v="69.724812"/>
    <n v="4.9939833811518328"/>
    <n v="59.736845237696336"/>
    <n v="79.712778762303671"/>
    <x v="2"/>
  </r>
  <r>
    <x v="0"/>
    <x v="0"/>
    <n v="100"/>
    <x v="0"/>
    <x v="28"/>
    <n v="1"/>
    <n v="14.077195"/>
    <n v="6.7864500000000003"/>
    <n v="5.9594589999999998"/>
    <n v="0.10835400000000001"/>
    <s v="7"/>
    <s v="scale_mpi_thin_job_14313.out "/>
    <s v="scale_mpi_thin_thin007_2023-06-27_00-52-09.csv "/>
    <s v="e1 10000 100 100000 1 56"/>
    <n v="69.938356666666664"/>
    <n v="4.1090537987137035"/>
    <n v="61.720249069239259"/>
    <n v="78.156464264094069"/>
    <x v="2"/>
  </r>
  <r>
    <x v="0"/>
    <x v="0"/>
    <n v="100"/>
    <x v="0"/>
    <x v="27"/>
    <n v="1"/>
    <n v="13.177814"/>
    <n v="5.9432"/>
    <n v="6.1457540000000002"/>
    <n v="0.109746"/>
    <s v="7"/>
    <s v="scale_mpi_thin_job_14313.out "/>
    <s v="scale_mpi_thin_thin007_2023-06-27_00-52-09.csv "/>
    <s v="e1 10000 100 100000 1 57"/>
    <n v="71.618437749999998"/>
    <n v="2.127596075113261"/>
    <n v="67.363245599773478"/>
    <n v="75.873629900226518"/>
    <x v="2"/>
  </r>
  <r>
    <x v="0"/>
    <x v="0"/>
    <n v="100"/>
    <x v="0"/>
    <x v="26"/>
    <n v="1"/>
    <n v="15.119641"/>
    <n v="8.077928"/>
    <n v="10.380273000000001"/>
    <n v="0.18210999999999999"/>
    <s v="7"/>
    <s v="scale_mpi_thin_job_14313.out "/>
    <s v="scale_mpi_thin_thin007_2023-06-27_00-52-09.csv "/>
    <s v="e1 10000 100 100000 1 58"/>
    <n v="62.056984333333332"/>
    <n v="7.4787741617957302"/>
    <n v="47.099436009741872"/>
    <n v="77.014532656924786"/>
    <x v="2"/>
  </r>
  <r>
    <x v="0"/>
    <x v="0"/>
    <n v="100"/>
    <x v="0"/>
    <x v="25"/>
    <n v="1"/>
    <n v="20.492457000000002"/>
    <n v="13.549833"/>
    <n v="5.9487490000000003"/>
    <n v="0.102565"/>
    <s v="7"/>
    <s v="scale_mpi_thin_job_14313.out "/>
    <s v="scale_mpi_thin_thin007_2023-06-27_00-52-09.csv "/>
    <s v="e1 10000 100 100000 1 59"/>
    <n v="54.831403666666667"/>
    <n v="4.5018831127554932"/>
    <n v="45.82763744115568"/>
    <n v="63.835169892177653"/>
    <x v="2"/>
  </r>
  <r>
    <x v="0"/>
    <x v="0"/>
    <n v="100"/>
    <x v="0"/>
    <x v="24"/>
    <n v="1"/>
    <n v="12.58714"/>
    <n v="5.9466000000000001"/>
    <n v="3.7143160000000002"/>
    <n v="6.2954999999999997E-2"/>
    <s v="7"/>
    <s v="scale_mpi_thin_job_14313.out "/>
    <s v="scale_mpi_thin_thin007_2023-06-27_00-52-09.csv "/>
    <s v="e1 10000 100 100000 1 60"/>
    <n v="63.720000124999999"/>
    <n v="7.0823693233677538"/>
    <n v="49.555261478264491"/>
    <n v="77.884738771735499"/>
    <x v="2"/>
  </r>
  <r>
    <x v="0"/>
    <x v="0"/>
    <n v="100"/>
    <x v="0"/>
    <x v="23"/>
    <n v="1"/>
    <n v="20.282319999999999"/>
    <n v="13.660894000000001"/>
    <n v="9.2486809999999995"/>
    <n v="0.154145"/>
    <s v="7"/>
    <s v="scale_mpi_thin_job_14313.out "/>
    <s v="scale_mpi_thin_thin007_2023-06-27_00-52-09.csv "/>
    <s v="e1 10000 100 100000 1 61"/>
    <n v="60.546761666666669"/>
    <n v="6.2983613579363924"/>
    <n v="47.950038950793882"/>
    <n v="73.143484382539455"/>
    <x v="2"/>
  </r>
  <r>
    <x v="0"/>
    <x v="0"/>
    <n v="100"/>
    <x v="0"/>
    <x v="22"/>
    <n v="1"/>
    <n v="23.076298999999999"/>
    <n v="16.515051"/>
    <n v="14.90673"/>
    <n v="0.24437300000000001"/>
    <s v="7"/>
    <s v="scale_mpi_thin_job_14313.out "/>
    <s v="scale_mpi_thin_thin007_2023-06-27_00-52-09.csv "/>
    <s v="e1 10000 100 100000 1 62"/>
    <n v="58.844606333333331"/>
    <n v="7.5824191169378352"/>
    <n v="43.679768099457661"/>
    <n v="74.009444567209002"/>
    <x v="2"/>
  </r>
  <r>
    <x v="0"/>
    <x v="0"/>
    <n v="100"/>
    <x v="0"/>
    <x v="21"/>
    <n v="1"/>
    <n v="12.916921"/>
    <n v="6.5152710000000003"/>
    <n v="4.4061669999999999"/>
    <n v="7.1067000000000005E-2"/>
    <s v="7"/>
    <s v="scale_mpi_thin_job_14313.out "/>
    <s v="scale_mpi_thin_thin007_2023-06-27_00-52-09.csv "/>
    <s v="e1 10000 100 100000 1 63"/>
    <n v="61.130554500000002"/>
    <n v="6.9583401630308659"/>
    <n v="47.213874173938272"/>
    <n v="75.047234826061739"/>
    <x v="2"/>
  </r>
  <r>
    <x v="0"/>
    <x v="0"/>
    <n v="100"/>
    <x v="0"/>
    <x v="20"/>
    <n v="1"/>
    <n v="14.618224"/>
    <n v="8.3308619999999998"/>
    <n v="6.6369150000000001"/>
    <n v="0.105348"/>
    <s v="7"/>
    <s v="scale_mpi_thin_job_14313.out "/>
    <s v="scale_mpi_thin_thin007_2023-06-27_00-52-09.csv "/>
    <s v="e1 10000 100 100000 1 64"/>
    <n v="55.81539999999999"/>
    <n v="9.1422645499959732"/>
    <n v="37.53087090000804"/>
    <n v="74.09992909999194"/>
    <x v="2"/>
  </r>
  <r>
    <x v="0"/>
    <x v="0"/>
    <n v="100"/>
    <x v="0"/>
    <x v="19"/>
    <n v="1"/>
    <n v="18.114796999999999"/>
    <n v="11.906591000000001"/>
    <n v="13.153378999999999"/>
    <n v="0.20552200000000001"/>
    <s v="7"/>
    <s v="scale_mpi_thin_job_14313.out "/>
    <s v="scale_mpi_thin_thin007_2023-06-27_00-52-09.csv "/>
    <s v="e1 10000 100 100000 1 65"/>
    <e v="#N/A"/>
    <e v="#N/A"/>
    <e v="#N/A"/>
    <e v="#N/A"/>
    <x v="1"/>
  </r>
  <r>
    <x v="0"/>
    <x v="0"/>
    <n v="100"/>
    <x v="0"/>
    <x v="18"/>
    <n v="1"/>
    <n v="15.558679"/>
    <n v="9.2990340000000007"/>
    <n v="4.16153"/>
    <n v="6.4023999999999998E-2"/>
    <s v="7"/>
    <s v="scale_mpi_thin_job_14313.out "/>
    <s v="scale_mpi_thin_thin007_2023-06-27_00-52-09.csv "/>
    <s v="e1 10000 100 100000 1 66"/>
    <e v="#N/A"/>
    <e v="#N/A"/>
    <e v="#N/A"/>
    <e v="#N/A"/>
    <x v="1"/>
  </r>
  <r>
    <x v="0"/>
    <x v="0"/>
    <n v="100"/>
    <x v="0"/>
    <x v="17"/>
    <n v="1"/>
    <n v="14.785684"/>
    <n v="8.6549969999999998"/>
    <n v="4.1642780000000004"/>
    <n v="6.3094999999999998E-2"/>
    <s v="7"/>
    <s v="scale_mpi_thin_job_14313.out "/>
    <s v="scale_mpi_thin_thin007_2023-06-27_00-52-09.csv "/>
    <s v="e1 10000 100 100000 1 67"/>
    <e v="#N/A"/>
    <e v="#N/A"/>
    <e v="#N/A"/>
    <e v="#N/A"/>
    <x v="1"/>
  </r>
  <r>
    <x v="0"/>
    <x v="0"/>
    <n v="100"/>
    <x v="0"/>
    <x v="16"/>
    <n v="1"/>
    <n v="15.520548"/>
    <n v="9.5100800000000003"/>
    <n v="8.7085699999999999"/>
    <n v="0.12997900000000001"/>
    <s v="7"/>
    <s v="scale_mpi_thin_job_14313.out "/>
    <s v="scale_mpi_thin_thin007_2023-06-27_00-52-09.csv "/>
    <s v="e1 10000 100 100000 1 68"/>
    <e v="#N/A"/>
    <e v="#N/A"/>
    <e v="#N/A"/>
    <e v="#N/A"/>
    <x v="1"/>
  </r>
  <r>
    <x v="0"/>
    <x v="0"/>
    <n v="100"/>
    <x v="0"/>
    <x v="15"/>
    <n v="1"/>
    <n v="12.589935000000001"/>
    <n v="6.6138820000000003"/>
    <n v="5.3664550000000002"/>
    <n v="7.8918000000000002E-2"/>
    <s v="7"/>
    <s v="scale_mpi_thin_job_14313.out "/>
    <s v="scale_mpi_thin_thin007_2023-06-27_00-52-09.csv "/>
    <s v="e1 10000 100 100000 1 69"/>
    <e v="#N/A"/>
    <e v="#N/A"/>
    <e v="#N/A"/>
    <e v="#N/A"/>
    <x v="1"/>
  </r>
  <r>
    <x v="0"/>
    <x v="0"/>
    <n v="100"/>
    <x v="0"/>
    <x v="14"/>
    <n v="1"/>
    <n v="19.315028999999999"/>
    <n v="13.381964999999999"/>
    <n v="4.3989240000000001"/>
    <n v="6.3753000000000004E-2"/>
    <s v="7"/>
    <s v="scale_mpi_thin_job_14313.out "/>
    <s v="scale_mpi_thin_thin007_2023-06-27_00-52-09.csv "/>
    <s v="e1 10000 100 100000 1 70"/>
    <e v="#N/A"/>
    <e v="#N/A"/>
    <e v="#N/A"/>
    <e v="#N/A"/>
    <x v="1"/>
  </r>
  <r>
    <x v="0"/>
    <x v="0"/>
    <n v="100"/>
    <x v="0"/>
    <x v="13"/>
    <n v="1"/>
    <n v="17.146730000000002"/>
    <n v="11.292062"/>
    <n v="15.960946"/>
    <n v="0.22801399999999999"/>
    <s v="7"/>
    <s v="scale_mpi_thin_job_14313.out "/>
    <s v="scale_mpi_thin_thin007_2023-06-27_00-52-09.csv "/>
    <s v="e1 10000 100 100000 1 71"/>
    <e v="#N/A"/>
    <e v="#N/A"/>
    <e v="#N/A"/>
    <e v="#N/A"/>
    <x v="1"/>
  </r>
  <r>
    <x v="0"/>
    <x v="0"/>
    <n v="100"/>
    <x v="0"/>
    <x v="12"/>
    <n v="1"/>
    <n v="20.442810000000001"/>
    <n v="14.726702"/>
    <n v="8.9744670000000006"/>
    <n v="0.12640100000000001"/>
    <s v="7"/>
    <s v="scale_mpi_thin_job_14313.out "/>
    <s v="scale_mpi_thin_thin007_2023-06-27_00-52-09.csv "/>
    <s v="e1 10000 100 100000 1 72"/>
    <e v="#N/A"/>
    <e v="#N/A"/>
    <e v="#N/A"/>
    <e v="#N/A"/>
    <x v="1"/>
  </r>
  <r>
    <x v="0"/>
    <x v="0"/>
    <n v="100"/>
    <x v="0"/>
    <x v="71"/>
    <n v="1"/>
    <n v="26.714407999999999"/>
    <n v="0.371672"/>
    <n v="3.0149879999999998"/>
    <n v="0.251249"/>
    <s v="7"/>
    <s v="scale_mpi_thin_job_14313.out "/>
    <s v="scale_mpi_thin_thin007_2023-06-27_00-52-09.csv "/>
    <s v="e1 10000 100 100000 1 13"/>
    <n v="161.63524966666668"/>
    <n v="0.26492721131126612"/>
    <n v="161.10539524404416"/>
    <n v="162.1651040892892"/>
    <x v="2"/>
  </r>
  <r>
    <x v="0"/>
    <x v="0"/>
    <n v="100"/>
    <x v="0"/>
    <x v="70"/>
    <n v="1"/>
    <n v="24.800802000000001"/>
    <n v="0.15324599999999999"/>
    <n v="0.40949999999999998"/>
    <n v="3.15E-2"/>
    <s v="7"/>
    <s v="scale_mpi_thin_job_14313.out "/>
    <s v="scale_mpi_thin_thin007_2023-06-27_00-52-09.csv "/>
    <s v="e1 10000 100 100000 1 14"/>
    <n v="150.65593566666666"/>
    <n v="6.7386093339083936E-2"/>
    <n v="150.5211634799885"/>
    <n v="150.79070785334483"/>
    <x v="2"/>
  </r>
  <r>
    <x v="0"/>
    <x v="0"/>
    <n v="100"/>
    <x v="0"/>
    <x v="69"/>
    <n v="1"/>
    <n v="23.234945"/>
    <n v="0.16574"/>
    <n v="0.49528699999999998"/>
    <n v="3.5378E-2"/>
    <s v="7"/>
    <s v="scale_mpi_thin_job_14313.out "/>
    <s v="scale_mpi_thin_thin007_2023-06-27_00-52-09.csv "/>
    <s v="e1 10000 100 100000 1 15"/>
    <n v="140.74933714285714"/>
    <n v="9.7697978324972082E-2"/>
    <n v="140.5539411862072"/>
    <n v="140.94473309950709"/>
    <x v="2"/>
  </r>
  <r>
    <x v="0"/>
    <x v="0"/>
    <n v="100"/>
    <x v="0"/>
    <x v="68"/>
    <n v="1"/>
    <n v="21.746644"/>
    <n v="0.161356"/>
    <n v="0.58542000000000005"/>
    <n v="3.9028E-2"/>
    <s v="7"/>
    <s v="scale_mpi_thin_job_14313.out "/>
    <s v="scale_mpi_thin_thin007_2023-06-27_00-52-09.csv "/>
    <s v="e1 10000 100 100000 1 16"/>
    <n v="132.24896166666667"/>
    <n v="3.8100204833406912E-2"/>
    <n v="132.17276125699985"/>
    <n v="132.3251620763335"/>
    <x v="2"/>
  </r>
  <r>
    <x v="0"/>
    <x v="0"/>
    <n v="100"/>
    <x v="0"/>
    <x v="67"/>
    <n v="1"/>
    <n v="20.557798999999999"/>
    <n v="0.168347"/>
    <n v="0.70840700000000001"/>
    <n v="4.4275000000000002E-2"/>
    <s v="7"/>
    <s v="scale_mpi_thin_job_14313.out "/>
    <s v="scale_mpi_thin_thin007_2023-06-27_00-52-09.csv "/>
    <s v="e1 10000 100 100000 1 17"/>
    <n v="124.63650699999999"/>
    <n v="0.10936113638484908"/>
    <n v="124.4177847272303"/>
    <n v="124.85522927276969"/>
    <x v="2"/>
  </r>
  <r>
    <x v="0"/>
    <x v="0"/>
    <n v="100"/>
    <x v="0"/>
    <x v="66"/>
    <n v="1"/>
    <n v="19.607718999999999"/>
    <n v="0.16550599999999999"/>
    <n v="0.69290799999999997"/>
    <n v="4.0758999999999997E-2"/>
    <s v="7"/>
    <s v="scale_mpi_thin_job_14313.out "/>
    <s v="scale_mpi_thin_thin007_2023-06-27_00-52-09.csv "/>
    <s v="e1 10000 100 100000 1 18"/>
    <n v="117.96217457142858"/>
    <n v="0.13303812177011046"/>
    <n v="117.69609832788835"/>
    <n v="118.2282508149688"/>
    <x v="2"/>
  </r>
  <r>
    <x v="0"/>
    <x v="0"/>
    <n v="100"/>
    <x v="0"/>
    <x v="65"/>
    <n v="1"/>
    <n v="18.562270000000002"/>
    <n v="0.175153"/>
    <n v="0.814133"/>
    <n v="4.5229999999999999E-2"/>
    <s v="7"/>
    <s v="scale_mpi_thin_job_14313.out "/>
    <s v="scale_mpi_thin_thin007_2023-06-27_00-52-09.csv "/>
    <s v="e1 10000 100 100000 1 19"/>
    <n v="111.81019399999998"/>
    <n v="1.7064358900188037E-2"/>
    <n v="111.77606528219961"/>
    <n v="111.84432271780035"/>
    <x v="2"/>
  </r>
  <r>
    <x v="0"/>
    <x v="0"/>
    <n v="100"/>
    <x v="0"/>
    <x v="64"/>
    <n v="1"/>
    <n v="17.815539999999999"/>
    <n v="0.16406100000000001"/>
    <n v="0.84707399999999999"/>
    <n v="4.4582999999999998E-2"/>
    <s v="7"/>
    <s v="scale_mpi_thin_job_14313.out "/>
    <s v="scale_mpi_thin_thin007_2023-06-27_00-52-09.csv "/>
    <s v="e1 10000 100 100000 1 20"/>
    <n v="106.41285233333333"/>
    <n v="0.22987877085035913"/>
    <n v="105.95309479163261"/>
    <n v="106.87260987503406"/>
    <x v="2"/>
  </r>
  <r>
    <x v="0"/>
    <x v="0"/>
    <n v="100"/>
    <x v="0"/>
    <x v="63"/>
    <n v="1"/>
    <n v="16.971423999999999"/>
    <n v="0.17266200000000001"/>
    <n v="0.97202900000000003"/>
    <n v="4.8600999999999998E-2"/>
    <s v="7"/>
    <s v="scale_mpi_thin_job_14313.out "/>
    <s v="scale_mpi_thin_thin007_2023-06-27_00-52-09.csv "/>
    <s v="e1 10000 100 100000 1 21"/>
    <n v="101.56893128571427"/>
    <n v="6.3490670240610642E-2"/>
    <n v="101.44194994523305"/>
    <n v="101.69591262619549"/>
    <x v="2"/>
  </r>
  <r>
    <x v="0"/>
    <x v="0"/>
    <n v="100"/>
    <x v="0"/>
    <x v="62"/>
    <n v="1"/>
    <n v="16.35333"/>
    <n v="0.169428"/>
    <n v="0.83662300000000001"/>
    <n v="3.9838999999999999E-2"/>
    <s v="7"/>
    <s v="scale_mpi_thin_job_14313.out "/>
    <s v="scale_mpi_thin_thin007_2023-06-27_00-52-09.csv "/>
    <s v="e1 10000 100 100000 1 22"/>
    <n v="97.027764666666656"/>
    <n v="0.22581226043032632"/>
    <n v="96.576140145806008"/>
    <n v="97.479389187527303"/>
    <x v="2"/>
  </r>
  <r>
    <x v="0"/>
    <x v="0"/>
    <n v="100"/>
    <x v="0"/>
    <x v="61"/>
    <n v="1"/>
    <n v="15.720775"/>
    <n v="0.16802300000000001"/>
    <n v="0.83638900000000005"/>
    <n v="3.8018000000000003E-2"/>
    <s v="7"/>
    <s v="scale_mpi_thin_job_14313.out "/>
    <s v="scale_mpi_thin_thin007_2023-06-27_00-52-09.csv "/>
    <s v="e1 10000 100 100000 1 23"/>
    <n v="92.918685999999994"/>
    <n v="0.20650710158987692"/>
    <n v="92.505671796820238"/>
    <n v="93.33170020317975"/>
    <x v="2"/>
  </r>
  <r>
    <x v="0"/>
    <x v="0"/>
    <n v="100"/>
    <x v="0"/>
    <x v="60"/>
    <n v="1"/>
    <n v="15.161535000000001"/>
    <n v="0.17697599999999999"/>
    <n v="0.93456499999999998"/>
    <n v="4.0633000000000002E-2"/>
    <s v="7"/>
    <s v="scale_mpi_thin_job_14313.out "/>
    <s v="scale_mpi_thin_thin007_2023-06-27_00-52-09.csv "/>
    <s v="e1 10000 100 100000 1 24"/>
    <n v="89.644154714285705"/>
    <n v="9.5325372799477823E-2"/>
    <n v="89.453503968686746"/>
    <n v="89.834805459884663"/>
    <x v="2"/>
  </r>
  <r>
    <x v="0"/>
    <x v="0"/>
    <n v="100"/>
    <x v="0"/>
    <x v="59"/>
    <n v="1"/>
    <n v="15.365273999999999"/>
    <n v="0.76231099999999996"/>
    <n v="9.6719380000000008"/>
    <n v="0.40299699999999999"/>
    <s v="7"/>
    <s v="scale_mpi_thin_job_14313.out "/>
    <s v="scale_mpi_thin_thin007_2023-06-27_00-52-09.csv "/>
    <s v="e1 10000 100 100000 1 25"/>
    <n v="89.256282333333345"/>
    <n v="0.4857304962901634"/>
    <n v="88.284821340753012"/>
    <n v="90.227743325913679"/>
    <x v="2"/>
  </r>
  <r>
    <x v="0"/>
    <x v="0"/>
    <n v="100"/>
    <x v="0"/>
    <x v="58"/>
    <n v="1"/>
    <n v="16.005262999999999"/>
    <n v="1.924839"/>
    <n v="2.131094"/>
    <n v="8.5244E-2"/>
    <s v="7"/>
    <s v="scale_mpi_thin_job_14313.out "/>
    <s v="scale_mpi_thin_thin007_2023-06-27_00-52-09.csv "/>
    <s v="e1 10000 100 100000 1 26"/>
    <n v="86.638882333333342"/>
    <n v="0.10335669005909827"/>
    <n v="86.43216895321514"/>
    <n v="86.845595713451544"/>
    <x v="2"/>
  </r>
  <r>
    <x v="0"/>
    <x v="0"/>
    <n v="100"/>
    <x v="0"/>
    <x v="57"/>
    <n v="1"/>
    <n v="14.38081"/>
    <n v="1.0217210000000001"/>
    <n v="3.8556599999999999"/>
    <n v="0.14829500000000001"/>
    <s v="7"/>
    <s v="scale_mpi_thin_job_14313.out "/>
    <s v="scale_mpi_thin_thin007_2023-06-27_00-52-09.csv "/>
    <s v="e1 10000 100 100000 1 27"/>
    <n v="84.33911771428572"/>
    <n v="0.84644929129773927"/>
    <n v="82.646219131690245"/>
    <n v="86.032016296881196"/>
    <x v="2"/>
  </r>
  <r>
    <x v="0"/>
    <x v="0"/>
    <n v="100"/>
    <x v="0"/>
    <x v="56"/>
    <n v="1"/>
    <n v="14.09919"/>
    <n v="1.19929"/>
    <n v="4.3316319999999999"/>
    <n v="0.16043099999999999"/>
    <s v="7"/>
    <s v="scale_mpi_thin_job_14313.out "/>
    <s v="scale_mpi_thin_thin007_2023-06-27_00-52-09.csv "/>
    <s v="e1 10000 100 100000 1 28"/>
    <n v="83.338386666666665"/>
    <n v="0.24866602991321096"/>
    <n v="82.841054606840245"/>
    <n v="83.835718726493084"/>
    <x v="2"/>
  </r>
  <r>
    <x v="0"/>
    <x v="0"/>
    <n v="100"/>
    <x v="0"/>
    <x v="55"/>
    <n v="1"/>
    <n v="15.815785999999999"/>
    <n v="3.2011599999999998"/>
    <n v="4.541747"/>
    <n v="0.16220499999999999"/>
    <s v="7"/>
    <s v="scale_mpi_thin_job_14313.out "/>
    <s v="scale_mpi_thin_thin007_2023-06-27_00-52-09.csv "/>
    <s v="e1 10000 100 100000 1 29"/>
    <n v="82.325534333333337"/>
    <n v="1.4566514747363624"/>
    <n v="79.412231383860615"/>
    <n v="85.23883728280606"/>
    <x v="2"/>
  </r>
  <r>
    <x v="0"/>
    <x v="0"/>
    <n v="100"/>
    <x v="0"/>
    <x v="54"/>
    <n v="1"/>
    <n v="16.080057"/>
    <n v="3.7120920000000002"/>
    <n v="3.0409899999999999"/>
    <n v="0.104862"/>
    <s v="7"/>
    <s v="scale_mpi_thin_job_14313.out "/>
    <s v="scale_mpi_thin_thin007_2023-06-27_00-52-09.csv "/>
    <s v="e1 10000 100 100000 1 30"/>
    <n v="82.589635000000015"/>
    <n v="2.0713395338341378"/>
    <n v="78.446955932331747"/>
    <n v="86.732314067668284"/>
    <x v="2"/>
  </r>
  <r>
    <x v="0"/>
    <x v="0"/>
    <n v="100"/>
    <x v="0"/>
    <x v="53"/>
    <n v="1"/>
    <n v="15.391529999999999"/>
    <n v="3.3537129999999999"/>
    <n v="4.9814069999999999"/>
    <n v="0.166047"/>
    <s v="7"/>
    <s v="scale_mpi_thin_job_14313.out "/>
    <s v="scale_mpi_thin_thin007_2023-06-27_00-52-09.csv "/>
    <s v="e1 10000 100 100000 1 31"/>
    <n v="80.903500000000008"/>
    <n v="2.0728889999997979"/>
    <n v="76.757722000000413"/>
    <n v="85.049277999999603"/>
    <x v="2"/>
  </r>
  <r>
    <x v="0"/>
    <x v="0"/>
    <n v="100"/>
    <x v="0"/>
    <x v="52"/>
    <n v="1"/>
    <n v="14.927512999999999"/>
    <n v="3.2842199999999999"/>
    <n v="3.6015100000000002"/>
    <n v="0.116178"/>
    <s v="7"/>
    <s v="scale_mpi_thin_job_14313.out "/>
    <s v="scale_mpi_thin_thin007_2023-06-27_00-52-09.csv "/>
    <s v="e1 10000 100 100000 1 32"/>
    <n v="88.5657535"/>
    <n v="4.3703804999999951"/>
    <n v="79.824992500000008"/>
    <n v="97.306514499999992"/>
    <x v="2"/>
  </r>
  <r>
    <x v="0"/>
    <x v="0"/>
    <n v="100"/>
    <x v="0"/>
    <x v="51"/>
    <n v="1"/>
    <n v="13.505137"/>
    <n v="2.2582439999999999"/>
    <n v="4.0554100000000002"/>
    <n v="0.12673200000000001"/>
    <s v="7"/>
    <s v="scale_mpi_thin_job_14313.out "/>
    <s v="scale_mpi_thin_thin007_2023-06-27_00-52-09.csv "/>
    <s v="e1 10000 100 100000 1 33"/>
    <n v="79.299919166666669"/>
    <n v="7.4336550828582082"/>
    <n v="64.432609000950251"/>
    <n v="94.167229332383087"/>
    <x v="2"/>
  </r>
  <r>
    <x v="0"/>
    <x v="0"/>
    <n v="100"/>
    <x v="0"/>
    <x v="50"/>
    <n v="1"/>
    <n v="14.094747"/>
    <n v="3.0101520000000002"/>
    <n v="5.8559190000000001"/>
    <n v="0.177452"/>
    <s v="7"/>
    <s v="scale_mpi_thin_job_14313.out "/>
    <s v="scale_mpi_thin_thin007_2023-06-27_00-52-09.csv "/>
    <s v="e1 10000 100 100000 1 34"/>
    <n v="87.366123000000002"/>
    <n v="3.0477749999998505"/>
    <n v="81.270573000000297"/>
    <n v="93.461672999999706"/>
    <x v="2"/>
  </r>
  <r>
    <x v="0"/>
    <x v="0"/>
    <n v="100"/>
    <x v="0"/>
    <x v="49"/>
    <n v="1"/>
    <n v="13.993012"/>
    <n v="3.286562"/>
    <n v="5.480264"/>
    <n v="0.16118399999999999"/>
    <s v="7"/>
    <s v="scale_mpi_thin_job_14313.out "/>
    <s v="scale_mpi_thin_thin007_2023-06-27_00-52-09.csv "/>
    <s v="e1 10000 100 100000 1 35"/>
    <n v="85.5057975"/>
    <n v="7.4992584999999989"/>
    <n v="70.507280500000007"/>
    <n v="100.50431449999999"/>
    <x v="2"/>
  </r>
  <r>
    <x v="0"/>
    <x v="0"/>
    <n v="100"/>
    <x v="0"/>
    <x v="48"/>
    <n v="1"/>
    <n v="14.787284"/>
    <n v="4.3441419999999997"/>
    <n v="6.3507680000000004"/>
    <n v="0.181451"/>
    <s v="7"/>
    <s v="scale_mpi_thin_job_14313.out "/>
    <s v="scale_mpi_thin_thin007_2023-06-27_00-52-09.csv "/>
    <s v="e1 10000 100 100000 1 36"/>
    <n v="83.086585000000014"/>
    <n v="4.5385419223571617"/>
    <n v="74.00950115528569"/>
    <n v="92.163668844714337"/>
    <x v="2"/>
  </r>
  <r>
    <x v="0"/>
    <x v="0"/>
    <n v="100"/>
    <x v="0"/>
    <x v="47"/>
    <n v="1"/>
    <n v="14.1945"/>
    <n v="4.0943050000000003"/>
    <n v="3.98698"/>
    <n v="0.110749"/>
    <s v="7"/>
    <s v="scale_mpi_thin_job_14313.out "/>
    <s v="scale_mpi_thin_thin007_2023-06-27_00-52-09.csv "/>
    <s v="e1 10000 100 100000 1 37"/>
    <n v="81.949399"/>
    <n v="5.3984252511614423"/>
    <n v="71.152548497677117"/>
    <n v="92.746249502322883"/>
    <x v="2"/>
  </r>
  <r>
    <x v="0"/>
    <x v="0"/>
    <n v="100"/>
    <x v="0"/>
    <x v="46"/>
    <n v="1"/>
    <n v="18.802029000000001"/>
    <n v="8.9554539999999996"/>
    <n v="4.4137149999999998"/>
    <n v="0.11928999999999999"/>
    <s v="7"/>
    <s v="scale_mpi_thin_job_14313.out "/>
    <s v="scale_mpi_thin_thin007_2023-06-27_00-52-09.csv "/>
    <s v="e1 10000 100 100000 1 38"/>
    <n v="82.646632333333329"/>
    <n v="5.2921641445419443"/>
    <n v="72.062304044249444"/>
    <n v="93.230960622417214"/>
    <x v="2"/>
  </r>
  <r>
    <x v="0"/>
    <x v="0"/>
    <n v="100"/>
    <x v="0"/>
    <x v="45"/>
    <n v="1"/>
    <n v="15.924877"/>
    <n v="6.0753279999999998"/>
    <n v="5.9185359999999996"/>
    <n v="0.155751"/>
    <s v="7"/>
    <s v="scale_mpi_thin_job_14313.out "/>
    <s v="scale_mpi_thin_thin007_2023-06-27_00-52-09.csv "/>
    <s v="e1 10000 100 100000 1 39"/>
    <n v="78.4539267142857"/>
    <n v="6.2118415520912151"/>
    <n v="66.03024361010327"/>
    <n v="90.87760981846813"/>
    <x v="2"/>
  </r>
  <r>
    <x v="0"/>
    <x v="0"/>
    <n v="100"/>
    <x v="0"/>
    <x v="44"/>
    <n v="1"/>
    <n v="14.986708"/>
    <n v="5.4364309999999998"/>
    <n v="4.154369"/>
    <n v="0.10652200000000001"/>
    <s v="7"/>
    <s v="scale_mpi_thin_job_14313.out "/>
    <s v="scale_mpi_thin_thin007_2023-06-27_00-52-09.csv "/>
    <s v="e1 10000 100 100000 1 40"/>
    <n v="76.617743333333337"/>
    <n v="10.581841719321696"/>
    <n v="55.454059894689948"/>
    <n v="97.781426771976726"/>
    <x v="2"/>
  </r>
  <r>
    <x v="0"/>
    <x v="0"/>
    <n v="100"/>
    <x v="0"/>
    <x v="43"/>
    <n v="1"/>
    <n v="13.346413999999999"/>
    <n v="4.037871"/>
    <n v="5.8502359999999998"/>
    <n v="0.146256"/>
    <s v="7"/>
    <s v="scale_mpi_thin_job_14313.out "/>
    <s v="scale_mpi_thin_thin007_2023-06-27_00-52-09.csv "/>
    <s v="e1 10000 100 100000 1 41"/>
    <n v="75.874598666666657"/>
    <n v="10.572158003807891"/>
    <n v="54.730282659050872"/>
    <n v="97.018914674282442"/>
    <x v="2"/>
  </r>
  <r>
    <x v="0"/>
    <x v="0"/>
    <n v="100"/>
    <x v="0"/>
    <x v="42"/>
    <n v="1"/>
    <n v="19.286452000000001"/>
    <n v="10.078993000000001"/>
    <n v="4.1467229999999997"/>
    <n v="0.10113999999999999"/>
    <s v="7"/>
    <s v="scale_mpi_thin_job_14313.out "/>
    <s v="scale_mpi_thin_thin007_2023-06-27_00-52-09.csv "/>
    <s v="e1 10000 100 100000 1 42"/>
    <n v="76.182989714285711"/>
    <n v="7.7750732433957479"/>
    <n v="60.632843227494213"/>
    <n v="91.733136201077201"/>
    <x v="2"/>
  </r>
  <r>
    <x v="0"/>
    <x v="0"/>
    <n v="100"/>
    <x v="0"/>
    <x v="41"/>
    <n v="1"/>
    <n v="12.592366"/>
    <n v="3.5135529999999999"/>
    <n v="4.7029430000000003"/>
    <n v="0.11197500000000001"/>
    <s v="7"/>
    <s v="scale_mpi_thin_job_14313.out "/>
    <s v="scale_mpi_thin_thin007_2023-06-27_00-52-09.csv "/>
    <s v="e1 10000 100 100000 1 43"/>
    <n v="71.895907666666673"/>
    <n v="8.6175543261217591"/>
    <n v="54.660799014423155"/>
    <n v="89.131016318910184"/>
    <x v="2"/>
  </r>
  <r>
    <x v="0"/>
    <x v="0"/>
    <n v="100"/>
    <x v="0"/>
    <x v="40"/>
    <n v="1"/>
    <n v="16.432067"/>
    <n v="7.5579960000000002"/>
    <n v="3.949954"/>
    <n v="9.1858999999999996E-2"/>
    <s v="7"/>
    <s v="scale_mpi_thin_job_14313.out "/>
    <s v="scale_mpi_thin_thin007_2023-06-27_00-52-09.csv "/>
    <s v="e1 10000 100 100000 1 44"/>
    <n v="78.587566999999993"/>
    <n v="3.6965058348410644"/>
    <n v="71.194555330317868"/>
    <n v="85.980578669682117"/>
    <x v="2"/>
  </r>
  <r>
    <x v="0"/>
    <x v="0"/>
    <n v="100"/>
    <x v="0"/>
    <x v="39"/>
    <n v="1"/>
    <n v="18.467245999999999"/>
    <n v="9.7194409999999998"/>
    <n v="11.669131"/>
    <n v="0.265208"/>
    <s v="7"/>
    <s v="scale_mpi_thin_job_14313.out "/>
    <s v="scale_mpi_thin_thin007_2023-06-27_00-52-09.csv "/>
    <s v="e1 10000 100 100000 1 45"/>
    <n v="77.593593428571424"/>
    <n v="3.7363343593543732"/>
    <n v="70.120924709862678"/>
    <n v="85.06626214728017"/>
    <x v="2"/>
  </r>
  <r>
    <x v="0"/>
    <x v="0"/>
    <n v="100"/>
    <x v="0"/>
    <x v="38"/>
    <n v="1"/>
    <n v="17.034535000000002"/>
    <n v="8.5085069999999998"/>
    <n v="6.048381"/>
    <n v="0.134408"/>
    <s v="7"/>
    <s v="scale_mpi_thin_job_14313.out "/>
    <s v="scale_mpi_thin_thin007_2023-06-27_00-52-09.csv "/>
    <s v="e1 10000 100 100000 1 46"/>
    <n v="72.402682666666678"/>
    <n v="8.6749406518559908"/>
    <n v="55.052801362954696"/>
    <n v="89.75256397037866"/>
    <x v="2"/>
  </r>
  <r>
    <x v="0"/>
    <x v="0"/>
    <n v="100"/>
    <x v="0"/>
    <x v="37"/>
    <n v="1"/>
    <n v="15.898785999999999"/>
    <n v="7.6078679999999999"/>
    <n v="9.2142389999999992"/>
    <n v="0.20030999999999999"/>
    <s v="7"/>
    <s v="scale_mpi_thin_job_14313.out "/>
    <s v="scale_mpi_thin_thin007_2023-06-27_00-52-09.csv "/>
    <s v="e1 10000 100 100000 1 47"/>
    <n v="77.546280333333343"/>
    <n v="1.6251516040406595"/>
    <n v="74.295977125252023"/>
    <n v="80.796583541414662"/>
    <x v="2"/>
  </r>
  <r>
    <x v="0"/>
    <x v="0"/>
    <n v="100"/>
    <x v="0"/>
    <x v="36"/>
    <n v="1"/>
    <n v="23.669979999999999"/>
    <n v="15.415049"/>
    <n v="7.2352600000000002"/>
    <n v="0.153942"/>
    <s v="7"/>
    <s v="scale_mpi_thin_job_14313.out "/>
    <s v="scale_mpi_thin_thin007_2023-06-27_00-52-09.csv "/>
    <s v="e1 10000 100 100000 1 48"/>
    <n v="76.196652285714279"/>
    <n v="1.7251254991956284"/>
    <n v="72.746401287323025"/>
    <n v="79.646903284105534"/>
    <x v="2"/>
  </r>
  <r>
    <x v="0"/>
    <x v="0"/>
    <n v="100"/>
    <x v="0"/>
    <x v="35"/>
    <n v="1"/>
    <n v="14.699444"/>
    <n v="6.6129680000000004"/>
    <n v="8.6127509999999994"/>
    <n v="0.17943200000000001"/>
    <s v="7"/>
    <s v="scale_mpi_thin_job_14313.out "/>
    <s v="scale_mpi_thin_thin007_2023-06-27_00-52-09.csv "/>
    <s v="e1 10000 100 100000 1 49"/>
    <n v="76.552641666666659"/>
    <n v="0.24086220050867616"/>
    <n v="76.070917265649314"/>
    <n v="77.034366067684005"/>
    <x v="2"/>
  </r>
  <r>
    <x v="0"/>
    <x v="0"/>
    <n v="100"/>
    <x v="0"/>
    <x v="34"/>
    <n v="1"/>
    <n v="16.506091999999999"/>
    <n v="8.5275630000000007"/>
    <n v="8.3296220000000005"/>
    <n v="0.169992"/>
    <s v="7"/>
    <s v="scale_mpi_thin_job_14313.out "/>
    <s v="scale_mpi_thin_thin007_2023-06-27_00-52-09.csv "/>
    <s v="e1 10000 100 100000 1 50"/>
    <n v="66.211950000000002"/>
    <n v="7.8498883116002274"/>
    <n v="50.512173376799545"/>
    <n v="81.911726623200451"/>
    <x v="2"/>
  </r>
  <r>
    <x v="0"/>
    <x v="0"/>
    <n v="100"/>
    <x v="0"/>
    <x v="33"/>
    <n v="1"/>
    <n v="13.597332"/>
    <n v="5.6597860000000004"/>
    <n v="5.6667709999999998"/>
    <n v="0.11333500000000001"/>
    <s v="7"/>
    <s v="scale_mpi_thin_job_14313.out "/>
    <s v="scale_mpi_thin_thin007_2023-06-27_00-52-09.csv "/>
    <s v="e1 10000 100 100000 1 51"/>
    <n v="71.420936749999996"/>
    <n v="6.7906007209647807"/>
    <n v="57.839735308070431"/>
    <n v="85.002138191929561"/>
    <x v="2"/>
  </r>
  <r>
    <x v="0"/>
    <x v="0"/>
    <n v="100"/>
    <x v="0"/>
    <x v="32"/>
    <n v="1"/>
    <n v="14.402404000000001"/>
    <n v="6.5867760000000004"/>
    <n v="5.3274319999999999"/>
    <n v="0.104459"/>
    <s v="7"/>
    <s v="scale_mpi_thin_job_14313.out "/>
    <s v="scale_mpi_thin_thin007_2023-06-27_00-52-09.csv "/>
    <s v="e1 10000 100 100000 1 52"/>
    <n v="65.309149000000005"/>
    <n v="7.8481203231082199"/>
    <n v="49.612908353783567"/>
    <n v="81.005389646216443"/>
    <x v="2"/>
  </r>
  <r>
    <x v="0"/>
    <x v="0"/>
    <n v="100"/>
    <x v="0"/>
    <x v="31"/>
    <n v="1"/>
    <n v="14.278558"/>
    <n v="6.6870060000000002"/>
    <n v="10.246491000000001"/>
    <n v="0.197048"/>
    <s v="7"/>
    <s v="scale_mpi_thin_job_14313.out "/>
    <s v="scale_mpi_thin_thin007_2023-06-27_00-52-09.csv "/>
    <s v="e1 10000 100 100000 1 53"/>
    <n v="69.680341666666664"/>
    <n v="8.4211841839590971"/>
    <n v="52.837973298748466"/>
    <n v="86.522710034584861"/>
    <x v="2"/>
  </r>
  <r>
    <x v="0"/>
    <x v="0"/>
    <n v="100"/>
    <x v="0"/>
    <x v="30"/>
    <n v="1"/>
    <n v="13.890181999999999"/>
    <n v="6.4456059999999997"/>
    <n v="5.7335079999999996"/>
    <n v="0.108179"/>
    <s v="7"/>
    <s v="scale_mpi_thin_job_14313.out "/>
    <s v="scale_mpi_thin_thin007_2023-06-27_00-52-09.csv "/>
    <s v="e1 10000 100 100000 1 54"/>
    <n v="68.487962874999994"/>
    <n v="8.4105057132328955"/>
    <n v="51.666951448534206"/>
    <n v="85.308974301465781"/>
    <x v="2"/>
  </r>
  <r>
    <x v="0"/>
    <x v="0"/>
    <n v="100"/>
    <x v="0"/>
    <x v="29"/>
    <n v="1"/>
    <n v="16.733954000000001"/>
    <n v="9.3862760000000005"/>
    <n v="8.9738059999999997"/>
    <n v="0.166182"/>
    <s v="7"/>
    <s v="scale_mpi_thin_job_14313.out "/>
    <s v="scale_mpi_thin_thin007_2023-06-27_00-52-09.csv "/>
    <s v="e1 10000 100 100000 1 55"/>
    <n v="69.724812"/>
    <n v="4.9939833811518328"/>
    <n v="59.736845237696336"/>
    <n v="79.712778762303671"/>
    <x v="2"/>
  </r>
  <r>
    <x v="0"/>
    <x v="0"/>
    <n v="100"/>
    <x v="0"/>
    <x v="28"/>
    <n v="1"/>
    <n v="18.753890999999999"/>
    <n v="11.411474"/>
    <n v="5.179837"/>
    <n v="9.4178999999999999E-2"/>
    <s v="7"/>
    <s v="scale_mpi_thin_job_14313.out "/>
    <s v="scale_mpi_thin_thin007_2023-06-27_00-52-09.csv "/>
    <s v="e1 10000 100 100000 1 56"/>
    <n v="69.938356666666664"/>
    <n v="4.1090537987137035"/>
    <n v="61.720249069239259"/>
    <n v="78.156464264094069"/>
    <x v="2"/>
  </r>
  <r>
    <x v="0"/>
    <x v="0"/>
    <n v="100"/>
    <x v="0"/>
    <x v="27"/>
    <n v="1"/>
    <n v="16.666101999999999"/>
    <n v="9.5438430000000007"/>
    <n v="6.7821129999999998"/>
    <n v="0.12110899999999999"/>
    <s v="7"/>
    <s v="scale_mpi_thin_job_14313.out "/>
    <s v="scale_mpi_thin_thin007_2023-06-27_00-52-09.csv "/>
    <s v="e1 10000 100 100000 1 57"/>
    <n v="71.618437749999998"/>
    <n v="2.127596075113261"/>
    <n v="67.363245599773478"/>
    <n v="75.873629900226518"/>
    <x v="2"/>
  </r>
  <r>
    <x v="0"/>
    <x v="0"/>
    <n v="100"/>
    <x v="0"/>
    <x v="26"/>
    <n v="1"/>
    <n v="20.571939"/>
    <n v="13.556957000000001"/>
    <n v="9.0716780000000004"/>
    <n v="0.15915199999999999"/>
    <s v="7"/>
    <s v="scale_mpi_thin_job_14313.out "/>
    <s v="scale_mpi_thin_thin007_2023-06-27_00-52-09.csv "/>
    <s v="e1 10000 100 100000 1 58"/>
    <n v="62.056984333333332"/>
    <n v="7.4787741617957302"/>
    <n v="47.099436009741872"/>
    <n v="77.014532656924786"/>
    <x v="2"/>
  </r>
  <r>
    <x v="0"/>
    <x v="0"/>
    <n v="100"/>
    <x v="0"/>
    <x v="25"/>
    <n v="1"/>
    <n v="17.579592999999999"/>
    <n v="10.681225"/>
    <n v="6.9058330000000003"/>
    <n v="0.11906600000000001"/>
    <s v="7"/>
    <s v="scale_mpi_thin_job_14313.out "/>
    <s v="scale_mpi_thin_thin007_2023-06-27_00-52-09.csv "/>
    <s v="e1 10000 100 100000 1 59"/>
    <n v="54.831403666666667"/>
    <n v="4.5018831127554932"/>
    <n v="45.82763744115568"/>
    <n v="63.835169892177653"/>
    <x v="2"/>
  </r>
  <r>
    <x v="0"/>
    <x v="0"/>
    <n v="100"/>
    <x v="0"/>
    <x v="24"/>
    <n v="1"/>
    <n v="14.447925"/>
    <n v="7.7930440000000001"/>
    <n v="3.8352560000000002"/>
    <n v="6.5004000000000006E-2"/>
    <s v="7"/>
    <s v="scale_mpi_thin_job_14313.out "/>
    <s v="scale_mpi_thin_thin007_2023-06-27_00-52-09.csv "/>
    <s v="e1 10000 100 100000 1 60"/>
    <n v="63.720000124999999"/>
    <n v="7.0823693233677538"/>
    <n v="49.555261478264491"/>
    <n v="77.884738771735499"/>
    <x v="2"/>
  </r>
  <r>
    <x v="0"/>
    <x v="0"/>
    <n v="100"/>
    <x v="0"/>
    <x v="23"/>
    <n v="1"/>
    <n v="18.654640000000001"/>
    <n v="12.040369"/>
    <n v="6.4123080000000003"/>
    <n v="0.10687199999999999"/>
    <s v="7"/>
    <s v="scale_mpi_thin_job_14313.out "/>
    <s v="scale_mpi_thin_thin007_2023-06-27_00-52-09.csv "/>
    <s v="e1 10000 100 100000 1 61"/>
    <n v="60.546761666666669"/>
    <n v="6.2983613579363924"/>
    <n v="47.950038950793882"/>
    <n v="73.143484382539455"/>
    <x v="2"/>
  </r>
  <r>
    <x v="0"/>
    <x v="0"/>
    <n v="100"/>
    <x v="0"/>
    <x v="22"/>
    <n v="1"/>
    <n v="17.268815"/>
    <n v="10.712588999999999"/>
    <n v="4.6741789999999996"/>
    <n v="7.6626E-2"/>
    <s v="7"/>
    <s v="scale_mpi_thin_job_14313.out "/>
    <s v="scale_mpi_thin_thin007_2023-06-27_00-52-09.csv "/>
    <s v="e1 10000 100 100000 1 62"/>
    <n v="58.844606333333331"/>
    <n v="7.5824191169378352"/>
    <n v="43.679768099457661"/>
    <n v="74.009444567209002"/>
    <x v="2"/>
  </r>
  <r>
    <x v="0"/>
    <x v="0"/>
    <n v="100"/>
    <x v="0"/>
    <x v="21"/>
    <n v="1"/>
    <n v="33.513043000000003"/>
    <n v="27.113872000000001"/>
    <n v="3.7832319999999999"/>
    <n v="6.1019999999999998E-2"/>
    <s v="7"/>
    <s v="scale_mpi_thin_job_14313.out "/>
    <s v="scale_mpi_thin_thin007_2023-06-27_00-52-09.csv "/>
    <s v="e1 10000 100 100000 1 63"/>
    <n v="61.130554500000002"/>
    <n v="6.9583401630308659"/>
    <n v="47.213874173938272"/>
    <n v="75.047234826061739"/>
    <x v="2"/>
  </r>
  <r>
    <x v="0"/>
    <x v="0"/>
    <n v="100"/>
    <x v="0"/>
    <x v="20"/>
    <n v="1"/>
    <n v="11.838054"/>
    <n v="5.4541979999999999"/>
    <n v="15.090578000000001"/>
    <n v="0.239533"/>
    <s v="7"/>
    <s v="scale_mpi_thin_job_14313.out "/>
    <s v="scale_mpi_thin_thin007_2023-06-27_00-52-09.csv "/>
    <s v="e1 10000 100 100000 1 64"/>
    <n v="55.81539999999999"/>
    <n v="9.1422645499959732"/>
    <n v="37.53087090000804"/>
    <n v="74.09992909999194"/>
    <x v="2"/>
  </r>
  <r>
    <x v="0"/>
    <x v="0"/>
    <n v="100"/>
    <x v="0"/>
    <x v="19"/>
    <n v="1"/>
    <n v="13.569982"/>
    <n v="7.3271899999999999"/>
    <n v="4.8090450000000002"/>
    <n v="7.5140999999999999E-2"/>
    <s v="7"/>
    <s v="scale_mpi_thin_job_14313.out "/>
    <s v="scale_mpi_thin_thin007_2023-06-27_00-52-09.csv "/>
    <s v="e1 10000 100 100000 1 65"/>
    <e v="#N/A"/>
    <e v="#N/A"/>
    <e v="#N/A"/>
    <e v="#N/A"/>
    <x v="1"/>
  </r>
  <r>
    <x v="0"/>
    <x v="0"/>
    <n v="100"/>
    <x v="0"/>
    <x v="18"/>
    <n v="1"/>
    <n v="17.405856"/>
    <n v="11.252919"/>
    <n v="6.4113340000000001"/>
    <n v="9.8636000000000001E-2"/>
    <s v="7"/>
    <s v="scale_mpi_thin_job_14313.out "/>
    <s v="scale_mpi_thin_thin007_2023-06-27_00-52-09.csv "/>
    <s v="e1 10000 100 100000 1 66"/>
    <e v="#N/A"/>
    <e v="#N/A"/>
    <e v="#N/A"/>
    <e v="#N/A"/>
    <x v="1"/>
  </r>
  <r>
    <x v="0"/>
    <x v="0"/>
    <n v="100"/>
    <x v="0"/>
    <x v="17"/>
    <n v="1"/>
    <n v="18.079280000000001"/>
    <n v="12.02087"/>
    <n v="10.491754999999999"/>
    <n v="0.158966"/>
    <s v="7"/>
    <s v="scale_mpi_thin_job_14313.out "/>
    <s v="scale_mpi_thin_thin007_2023-06-27_00-52-09.csv "/>
    <s v="e1 10000 100 100000 1 67"/>
    <e v="#N/A"/>
    <e v="#N/A"/>
    <e v="#N/A"/>
    <e v="#N/A"/>
    <x v="1"/>
  </r>
  <r>
    <x v="0"/>
    <x v="0"/>
    <n v="100"/>
    <x v="0"/>
    <x v="16"/>
    <n v="1"/>
    <n v="19.775960000000001"/>
    <n v="13.787621"/>
    <n v="7.5047550000000003"/>
    <n v="0.112011"/>
    <s v="7"/>
    <s v="scale_mpi_thin_job_14313.out "/>
    <s v="scale_mpi_thin_thin007_2023-06-27_00-52-09.csv "/>
    <s v="e1 10000 100 100000 1 68"/>
    <e v="#N/A"/>
    <e v="#N/A"/>
    <e v="#N/A"/>
    <e v="#N/A"/>
    <x v="1"/>
  </r>
  <r>
    <x v="0"/>
    <x v="0"/>
    <n v="100"/>
    <x v="0"/>
    <x v="15"/>
    <n v="1"/>
    <n v="19.290448000000001"/>
    <n v="13.380144"/>
    <n v="6.8481240000000003"/>
    <n v="0.10070800000000001"/>
    <s v="7"/>
    <s v="scale_mpi_thin_job_14313.out "/>
    <s v="scale_mpi_thin_thin007_2023-06-27_00-52-09.csv "/>
    <s v="e1 10000 100 100000 1 69"/>
    <e v="#N/A"/>
    <e v="#N/A"/>
    <e v="#N/A"/>
    <e v="#N/A"/>
    <x v="1"/>
  </r>
  <r>
    <x v="0"/>
    <x v="0"/>
    <n v="100"/>
    <x v="0"/>
    <x v="14"/>
    <n v="1"/>
    <n v="19.144459000000001"/>
    <n v="13.286745"/>
    <n v="4.5878389999999998"/>
    <n v="6.6489999999999994E-2"/>
    <s v="7"/>
    <s v="scale_mpi_thin_job_14313.out "/>
    <s v="scale_mpi_thin_thin007_2023-06-27_00-52-09.csv "/>
    <s v="e1 10000 100 100000 1 70"/>
    <e v="#N/A"/>
    <e v="#N/A"/>
    <e v="#N/A"/>
    <e v="#N/A"/>
    <x v="1"/>
  </r>
  <r>
    <x v="0"/>
    <x v="0"/>
    <n v="100"/>
    <x v="0"/>
    <x v="13"/>
    <n v="1"/>
    <n v="20.854203999999999"/>
    <n v="15.068655"/>
    <n v="4.6306520000000004"/>
    <n v="6.6152000000000002E-2"/>
    <s v="7"/>
    <s v="scale_mpi_thin_job_14313.out "/>
    <s v="scale_mpi_thin_thin007_2023-06-27_00-52-09.csv "/>
    <s v="e1 10000 100 100000 1 71"/>
    <e v="#N/A"/>
    <e v="#N/A"/>
    <e v="#N/A"/>
    <e v="#N/A"/>
    <x v="1"/>
  </r>
  <r>
    <x v="0"/>
    <x v="0"/>
    <n v="100"/>
    <x v="0"/>
    <x v="12"/>
    <n v="1"/>
    <n v="24.197811999999999"/>
    <n v="18.469018999999999"/>
    <n v="10.37786"/>
    <n v="0.14616699999999999"/>
    <s v="7"/>
    <s v="scale_mpi_thin_job_14313.out "/>
    <s v="scale_mpi_thin_thin007_2023-06-27_00-52-09.csv "/>
    <s v="e1 10000 100 100000 1 72"/>
    <e v="#N/A"/>
    <e v="#N/A"/>
    <e v="#N/A"/>
    <e v="#N/A"/>
    <x v="1"/>
  </r>
  <r>
    <x v="0"/>
    <x v="0"/>
    <n v="100"/>
    <x v="0"/>
    <x v="71"/>
    <n v="1"/>
    <n v="26.678149000000001"/>
    <n v="0.32269399999999998"/>
    <n v="2.4133879999999999"/>
    <n v="0.20111599999999999"/>
    <s v="7"/>
    <s v="scale_mpi_thin_job_14313.out "/>
    <s v="scale_mpi_thin_thin007_2023-06-27_00-52-09.csv "/>
    <s v="e1 10000 100 100000 1 13"/>
    <n v="161.63524966666668"/>
    <n v="0.26492721131126612"/>
    <n v="161.10539524404416"/>
    <n v="162.1651040892892"/>
    <x v="2"/>
  </r>
  <r>
    <x v="0"/>
    <x v="0"/>
    <n v="100"/>
    <x v="0"/>
    <x v="70"/>
    <n v="1"/>
    <n v="24.784161999999998"/>
    <n v="0.15071000000000001"/>
    <n v="0.40436499999999997"/>
    <n v="3.1105000000000001E-2"/>
    <s v="7"/>
    <s v="scale_mpi_thin_job_14313.out "/>
    <s v="scale_mpi_thin_thin007_2023-06-27_00-52-09.csv "/>
    <s v="e1 10000 100 100000 1 14"/>
    <n v="150.65593566666666"/>
    <n v="6.7386093339083936E-2"/>
    <n v="150.5211634799885"/>
    <n v="150.79070785334483"/>
    <x v="2"/>
  </r>
  <r>
    <x v="0"/>
    <x v="0"/>
    <n v="100"/>
    <x v="0"/>
    <x v="69"/>
    <n v="1"/>
    <n v="23.218537999999999"/>
    <n v="0.16361999999999999"/>
    <n v="0.49792999999999998"/>
    <n v="3.5566E-2"/>
    <s v="7"/>
    <s v="scale_mpi_thin_job_14313.out "/>
    <s v="scale_mpi_thin_thin007_2023-06-27_00-52-09.csv "/>
    <s v="e1 10000 100 100000 1 15"/>
    <n v="140.74933714285714"/>
    <n v="9.7697978324972082E-2"/>
    <n v="140.5539411862072"/>
    <n v="140.94473309950709"/>
    <x v="2"/>
  </r>
  <r>
    <x v="0"/>
    <x v="0"/>
    <n v="100"/>
    <x v="0"/>
    <x v="68"/>
    <n v="1"/>
    <n v="21.857514999999999"/>
    <n v="0.16590099999999999"/>
    <n v="0.61550899999999997"/>
    <n v="4.1034000000000001E-2"/>
    <s v="7"/>
    <s v="scale_mpi_thin_job_14313.out "/>
    <s v="scale_mpi_thin_thin007_2023-06-27_00-52-09.csv "/>
    <s v="e1 10000 100 100000 1 16"/>
    <n v="132.24896166666667"/>
    <n v="3.8100204833406912E-2"/>
    <n v="132.17276125699985"/>
    <n v="132.3251620763335"/>
    <x v="2"/>
  </r>
  <r>
    <x v="0"/>
    <x v="0"/>
    <n v="100"/>
    <x v="0"/>
    <x v="67"/>
    <n v="1"/>
    <n v="20.626207999999998"/>
    <n v="0.15540300000000001"/>
    <n v="0.53401799999999999"/>
    <n v="3.3376000000000003E-2"/>
    <s v="7"/>
    <s v="scale_mpi_thin_job_14313.out "/>
    <s v="scale_mpi_thin_thin007_2023-06-27_00-52-09.csv "/>
    <s v="e1 10000 100 100000 1 17"/>
    <n v="124.63650699999999"/>
    <n v="0.10936113638484908"/>
    <n v="124.4177847272303"/>
    <n v="124.85522927276969"/>
    <x v="2"/>
  </r>
  <r>
    <x v="0"/>
    <x v="0"/>
    <n v="100"/>
    <x v="0"/>
    <x v="66"/>
    <n v="1"/>
    <n v="19.566503000000001"/>
    <n v="0.16452600000000001"/>
    <n v="0.72565800000000003"/>
    <n v="4.2686000000000002E-2"/>
    <s v="7"/>
    <s v="scale_mpi_thin_job_14313.out "/>
    <s v="scale_mpi_thin_thin007_2023-06-27_00-52-09.csv "/>
    <s v="e1 10000 100 100000 1 18"/>
    <n v="117.96217457142858"/>
    <n v="0.13303812177011046"/>
    <n v="117.69609832788835"/>
    <n v="118.2282508149688"/>
    <x v="2"/>
  </r>
  <r>
    <x v="0"/>
    <x v="0"/>
    <n v="100"/>
    <x v="0"/>
    <x v="65"/>
    <n v="1"/>
    <n v="18.549194"/>
    <n v="0.156778"/>
    <n v="0.62112199999999995"/>
    <n v="3.4507000000000003E-2"/>
    <s v="7"/>
    <s v="scale_mpi_thin_job_14313.out "/>
    <s v="scale_mpi_thin_thin007_2023-06-27_00-52-09.csv "/>
    <s v="e1 10000 100 100000 1 19"/>
    <n v="111.81019399999998"/>
    <n v="1.7064358900188037E-2"/>
    <n v="111.77606528219961"/>
    <n v="111.84432271780035"/>
    <x v="2"/>
  </r>
  <r>
    <x v="0"/>
    <x v="0"/>
    <n v="100"/>
    <x v="0"/>
    <x v="64"/>
    <n v="1"/>
    <n v="17.775691999999999"/>
    <n v="0.170268"/>
    <n v="0.86635200000000001"/>
    <n v="4.5596999999999999E-2"/>
    <s v="7"/>
    <s v="scale_mpi_thin_job_14313.out "/>
    <s v="scale_mpi_thin_thin007_2023-06-27_00-52-09.csv "/>
    <s v="e1 10000 100 100000 1 20"/>
    <n v="106.41285233333333"/>
    <n v="0.22987877085035913"/>
    <n v="105.95309479163261"/>
    <n v="106.87260987503406"/>
    <x v="2"/>
  </r>
  <r>
    <x v="0"/>
    <x v="0"/>
    <n v="100"/>
    <x v="0"/>
    <x v="63"/>
    <n v="1"/>
    <n v="17.006684"/>
    <n v="0.16744500000000001"/>
    <n v="0.94816500000000004"/>
    <n v="4.7407999999999999E-2"/>
    <s v="7"/>
    <s v="scale_mpi_thin_job_14313.out "/>
    <s v="scale_mpi_thin_thin007_2023-06-27_00-52-09.csv "/>
    <s v="e1 10000 100 100000 1 21"/>
    <n v="101.56893128571427"/>
    <n v="6.3490670240610642E-2"/>
    <n v="101.44194994523305"/>
    <n v="101.69591262619549"/>
    <x v="2"/>
  </r>
  <r>
    <x v="0"/>
    <x v="0"/>
    <n v="100"/>
    <x v="0"/>
    <x v="62"/>
    <n v="1"/>
    <n v="16.332685999999999"/>
    <n v="0.17205100000000001"/>
    <n v="0.94627600000000001"/>
    <n v="4.5060999999999997E-2"/>
    <s v="7"/>
    <s v="scale_mpi_thin_job_14313.out "/>
    <s v="scale_mpi_thin_thin007_2023-06-27_00-52-09.csv "/>
    <s v="e1 10000 100 100000 1 22"/>
    <n v="97.027764666666656"/>
    <n v="0.22581226043032632"/>
    <n v="96.576140145806008"/>
    <n v="97.479389187527303"/>
    <x v="2"/>
  </r>
  <r>
    <x v="0"/>
    <x v="0"/>
    <n v="100"/>
    <x v="0"/>
    <x v="61"/>
    <n v="1"/>
    <n v="15.659482000000001"/>
    <n v="0.1656"/>
    <n v="0.89861400000000002"/>
    <n v="4.0846E-2"/>
    <s v="7"/>
    <s v="scale_mpi_thin_job_14313.out "/>
    <s v="scale_mpi_thin_thin007_2023-06-27_00-52-09.csv "/>
    <s v="e1 10000 100 100000 1 23"/>
    <n v="92.918685999999994"/>
    <n v="0.20650710158987692"/>
    <n v="92.505671796820238"/>
    <n v="93.33170020317975"/>
    <x v="2"/>
  </r>
  <r>
    <x v="0"/>
    <x v="0"/>
    <n v="100"/>
    <x v="0"/>
    <x v="60"/>
    <n v="1"/>
    <n v="15.183662"/>
    <n v="0.19356899999999999"/>
    <n v="1.1581090000000001"/>
    <n v="5.0353000000000002E-2"/>
    <s v="7"/>
    <s v="scale_mpi_thin_job_14313.out "/>
    <s v="scale_mpi_thin_thin007_2023-06-27_00-52-09.csv "/>
    <s v="e1 10000 100 100000 1 24"/>
    <n v="89.644154714285705"/>
    <n v="9.5325372799477823E-2"/>
    <n v="89.453503968686746"/>
    <n v="89.834805459884663"/>
    <x v="2"/>
  </r>
  <r>
    <x v="0"/>
    <x v="0"/>
    <n v="100"/>
    <x v="0"/>
    <x v="59"/>
    <n v="1"/>
    <n v="15.179117"/>
    <n v="0.72991799999999996"/>
    <n v="4.7721799999999996"/>
    <n v="0.19884099999999999"/>
    <s v="7"/>
    <s v="scale_mpi_thin_job_14313.out "/>
    <s v="scale_mpi_thin_thin007_2023-06-27_00-52-09.csv "/>
    <s v="e1 10000 100 100000 1 25"/>
    <n v="89.256282333333345"/>
    <n v="0.4857304962901634"/>
    <n v="88.284821340753012"/>
    <n v="90.227743325913679"/>
    <x v="2"/>
  </r>
  <r>
    <x v="0"/>
    <x v="0"/>
    <n v="100"/>
    <x v="0"/>
    <x v="58"/>
    <n v="1"/>
    <n v="15.202944"/>
    <n v="1.110411"/>
    <n v="2.1325289999999999"/>
    <n v="8.5301000000000002E-2"/>
    <s v="7"/>
    <s v="scale_mpi_thin_job_14313.out "/>
    <s v="scale_mpi_thin_thin007_2023-06-27_00-52-09.csv "/>
    <s v="e1 10000 100 100000 1 26"/>
    <n v="86.638882333333342"/>
    <n v="0.10335669005909827"/>
    <n v="86.43216895321514"/>
    <n v="86.845595713451544"/>
    <x v="2"/>
  </r>
  <r>
    <x v="0"/>
    <x v="0"/>
    <n v="100"/>
    <x v="0"/>
    <x v="57"/>
    <n v="1"/>
    <n v="14.553189"/>
    <n v="0.95629200000000003"/>
    <n v="4.1596299999999999"/>
    <n v="0.15998599999999999"/>
    <s v="7"/>
    <s v="scale_mpi_thin_job_14313.out "/>
    <s v="scale_mpi_thin_thin007_2023-06-27_00-52-09.csv "/>
    <s v="e1 10000 100 100000 1 27"/>
    <n v="84.33911771428572"/>
    <n v="0.84644929129773927"/>
    <n v="82.646219131690245"/>
    <n v="86.032016296881196"/>
    <x v="2"/>
  </r>
  <r>
    <x v="0"/>
    <x v="0"/>
    <n v="100"/>
    <x v="0"/>
    <x v="56"/>
    <n v="1"/>
    <n v="14.127682999999999"/>
    <n v="1.2023219999999999"/>
    <n v="4.4359630000000001"/>
    <n v="0.164295"/>
    <s v="7"/>
    <s v="scale_mpi_thin_job_14313.out "/>
    <s v="scale_mpi_thin_thin007_2023-06-27_00-52-09.csv "/>
    <s v="e1 10000 100 100000 1 28"/>
    <n v="83.338386666666665"/>
    <n v="0.24866602991321096"/>
    <n v="82.841054606840245"/>
    <n v="83.835718726493084"/>
    <x v="2"/>
  </r>
  <r>
    <x v="0"/>
    <x v="0"/>
    <n v="100"/>
    <x v="0"/>
    <x v="55"/>
    <n v="1"/>
    <n v="14.222057"/>
    <n v="1.5824879999999999"/>
    <n v="5.7442529999999996"/>
    <n v="0.205152"/>
    <s v="7"/>
    <s v="scale_mpi_thin_job_14313.out "/>
    <s v="scale_mpi_thin_thin007_2023-06-27_00-52-09.csv "/>
    <s v="e1 10000 100 100000 1 29"/>
    <n v="82.325534333333337"/>
    <n v="1.4566514747363624"/>
    <n v="79.412231383860615"/>
    <n v="85.23883728280606"/>
    <x v="2"/>
  </r>
  <r>
    <x v="0"/>
    <x v="0"/>
    <n v="100"/>
    <x v="0"/>
    <x v="54"/>
    <n v="1"/>
    <n v="13.893262999999999"/>
    <n v="1.7516050000000001"/>
    <n v="2.8987799999999999"/>
    <n v="9.9958000000000005E-2"/>
    <s v="7"/>
    <s v="scale_mpi_thin_job_14313.out "/>
    <s v="scale_mpi_thin_thin007_2023-06-27_00-52-09.csv "/>
    <s v="e1 10000 100 100000 1 30"/>
    <n v="82.589635000000015"/>
    <n v="2.0713395338341378"/>
    <n v="78.446955932331747"/>
    <n v="86.732314067668284"/>
    <x v="2"/>
  </r>
  <r>
    <x v="0"/>
    <x v="0"/>
    <n v="100"/>
    <x v="0"/>
    <x v="53"/>
    <n v="1"/>
    <n v="14.306588"/>
    <n v="2.3604229999999999"/>
    <n v="4.1073510000000004"/>
    <n v="0.13691200000000001"/>
    <s v="7"/>
    <s v="scale_mpi_thin_job_14313.out "/>
    <s v="scale_mpi_thin_thin007_2023-06-27_00-52-09.csv "/>
    <s v="e1 10000 100 100000 1 31"/>
    <n v="80.903500000000008"/>
    <n v="2.0728889999997979"/>
    <n v="76.757722000000413"/>
    <n v="85.049277999999603"/>
    <x v="2"/>
  </r>
  <r>
    <x v="0"/>
    <x v="0"/>
    <n v="100"/>
    <x v="0"/>
    <x v="52"/>
    <n v="1"/>
    <n v="15.201927"/>
    <n v="3.5930680000000002"/>
    <n v="3.7269570000000001"/>
    <n v="0.120224"/>
    <s v="7"/>
    <s v="scale_mpi_thin_job_14313.out "/>
    <s v="scale_mpi_thin_thin007_2023-06-27_00-52-09.csv "/>
    <s v="e1 10000 100 100000 1 32"/>
    <n v="88.5657535"/>
    <n v="4.3703804999999951"/>
    <n v="79.824992500000008"/>
    <n v="97.306514499999992"/>
    <x v="2"/>
  </r>
  <r>
    <x v="0"/>
    <x v="0"/>
    <n v="100"/>
    <x v="0"/>
    <x v="51"/>
    <n v="1"/>
    <n v="13.683785"/>
    <n v="2.5258940000000001"/>
    <n v="3.3129680000000001"/>
    <n v="0.10353"/>
    <s v="7"/>
    <s v="scale_mpi_thin_job_14313.out "/>
    <s v="scale_mpi_thin_thin007_2023-06-27_00-52-09.csv "/>
    <s v="e1 10000 100 100000 1 33"/>
    <n v="79.299919166666669"/>
    <n v="7.4336550828582082"/>
    <n v="64.432609000950251"/>
    <n v="94.167229332383087"/>
    <x v="2"/>
  </r>
  <r>
    <x v="0"/>
    <x v="0"/>
    <n v="100"/>
    <x v="0"/>
    <x v="50"/>
    <n v="1"/>
    <n v="16.646635"/>
    <n v="5.6792920000000002"/>
    <n v="5.9036280000000003"/>
    <n v="0.178898"/>
    <s v="7"/>
    <s v="scale_mpi_thin_job_14313.out "/>
    <s v="scale_mpi_thin_thin007_2023-06-27_00-52-09.csv "/>
    <s v="e1 10000 100 100000 1 34"/>
    <n v="87.366123000000002"/>
    <n v="3.0477749999998505"/>
    <n v="81.270573000000297"/>
    <n v="93.461672999999706"/>
    <x v="2"/>
  </r>
  <r>
    <x v="0"/>
    <x v="0"/>
    <n v="100"/>
    <x v="0"/>
    <x v="49"/>
    <n v="1"/>
    <n v="13.412893"/>
    <n v="2.6163349999999999"/>
    <n v="3.3605040000000002"/>
    <n v="9.8837999999999995E-2"/>
    <s v="7"/>
    <s v="scale_mpi_thin_job_14313.out "/>
    <s v="scale_mpi_thin_thin007_2023-06-27_00-52-09.csv "/>
    <s v="e1 10000 100 100000 1 35"/>
    <n v="85.5057975"/>
    <n v="7.4992584999999989"/>
    <n v="70.507280500000007"/>
    <n v="100.50431449999999"/>
    <x v="2"/>
  </r>
  <r>
    <x v="0"/>
    <x v="0"/>
    <n v="100"/>
    <x v="0"/>
    <x v="48"/>
    <n v="1"/>
    <n v="13.918729000000001"/>
    <n v="3.3755670000000002"/>
    <n v="5.2712560000000002"/>
    <n v="0.15060699999999999"/>
    <s v="7"/>
    <s v="scale_mpi_thin_job_14313.out "/>
    <s v="scale_mpi_thin_thin007_2023-06-27_00-52-09.csv "/>
    <s v="e1 10000 100 100000 1 36"/>
    <n v="83.086585000000014"/>
    <n v="4.5385419223571617"/>
    <n v="74.00950115528569"/>
    <n v="92.163668844714337"/>
    <x v="2"/>
  </r>
  <r>
    <x v="0"/>
    <x v="0"/>
    <n v="100"/>
    <x v="0"/>
    <x v="47"/>
    <n v="1"/>
    <n v="13.790281"/>
    <n v="3.686995"/>
    <n v="3.4399169999999999"/>
    <n v="9.5552999999999999E-2"/>
    <s v="7"/>
    <s v="scale_mpi_thin_job_14313.out "/>
    <s v="scale_mpi_thin_thin007_2023-06-27_00-52-09.csv "/>
    <s v="e1 10000 100 100000 1 37"/>
    <n v="81.949399"/>
    <n v="5.3984252511614423"/>
    <n v="71.152548497677117"/>
    <n v="92.746249502322883"/>
    <x v="2"/>
  </r>
  <r>
    <x v="0"/>
    <x v="0"/>
    <n v="100"/>
    <x v="0"/>
    <x v="46"/>
    <n v="1"/>
    <n v="14.616308999999999"/>
    <n v="4.6481909999999997"/>
    <n v="4.4409599999999996"/>
    <n v="0.12002599999999999"/>
    <s v="7"/>
    <s v="scale_mpi_thin_job_14313.out "/>
    <s v="scale_mpi_thin_thin007_2023-06-27_00-52-09.csv "/>
    <s v="e1 10000 100 100000 1 38"/>
    <n v="82.646632333333329"/>
    <n v="5.2921641445419443"/>
    <n v="72.062304044249444"/>
    <n v="93.230960622417214"/>
    <x v="2"/>
  </r>
  <r>
    <x v="0"/>
    <x v="0"/>
    <n v="100"/>
    <x v="0"/>
    <x v="45"/>
    <n v="1"/>
    <n v="17.701613999999999"/>
    <n v="8.0638939999999995"/>
    <n v="5.343871"/>
    <n v="0.140628"/>
    <s v="7"/>
    <s v="scale_mpi_thin_job_14313.out "/>
    <s v="scale_mpi_thin_thin007_2023-06-27_00-52-09.csv "/>
    <s v="e1 10000 100 100000 1 39"/>
    <n v="78.4539267142857"/>
    <n v="6.2118415520912151"/>
    <n v="66.03024361010327"/>
    <n v="90.87760981846813"/>
    <x v="2"/>
  </r>
  <r>
    <x v="0"/>
    <x v="0"/>
    <n v="100"/>
    <x v="0"/>
    <x v="44"/>
    <n v="1"/>
    <n v="12.713986999999999"/>
    <n v="3.1559490000000001"/>
    <n v="4.0786030000000002"/>
    <n v="0.10458000000000001"/>
    <s v="7"/>
    <s v="scale_mpi_thin_job_14313.out "/>
    <s v="scale_mpi_thin_thin007_2023-06-27_00-52-09.csv "/>
    <s v="e1 10000 100 100000 1 40"/>
    <n v="76.617743333333337"/>
    <n v="10.581841719321696"/>
    <n v="55.454059894689948"/>
    <n v="97.781426771976726"/>
    <x v="2"/>
  </r>
  <r>
    <x v="0"/>
    <x v="0"/>
    <n v="100"/>
    <x v="0"/>
    <x v="43"/>
    <n v="1"/>
    <n v="12.462979000000001"/>
    <n v="3.092495"/>
    <n v="5.7069739999999998"/>
    <n v="0.142674"/>
    <s v="7"/>
    <s v="scale_mpi_thin_job_14313.out "/>
    <s v="scale_mpi_thin_thin007_2023-06-27_00-52-09.csv "/>
    <s v="e1 10000 100 100000 1 41"/>
    <n v="75.874598666666657"/>
    <n v="10.572158003807891"/>
    <n v="54.730282659050872"/>
    <n v="97.018914674282442"/>
    <x v="2"/>
  </r>
  <r>
    <x v="0"/>
    <x v="0"/>
    <n v="100"/>
    <x v="0"/>
    <x v="42"/>
    <n v="1"/>
    <n v="12.753023000000001"/>
    <n v="3.5951439999999999"/>
    <n v="5.1551220000000004"/>
    <n v="0.12573500000000001"/>
    <s v="7"/>
    <s v="scale_mpi_thin_job_14313.out "/>
    <s v="scale_mpi_thin_thin007_2023-06-27_00-52-09.csv "/>
    <s v="e1 10000 100 100000 1 42"/>
    <n v="76.182989714285711"/>
    <n v="7.7750732433957479"/>
    <n v="60.632843227494213"/>
    <n v="91.733136201077201"/>
    <x v="2"/>
  </r>
  <r>
    <x v="0"/>
    <x v="0"/>
    <n v="100"/>
    <x v="0"/>
    <x v="41"/>
    <n v="1"/>
    <n v="14.162867"/>
    <n v="5.198499"/>
    <n v="4.1494980000000004"/>
    <n v="9.8797999999999997E-2"/>
    <s v="7"/>
    <s v="scale_mpi_thin_job_14313.out "/>
    <s v="scale_mpi_thin_thin007_2023-06-27_00-52-09.csv "/>
    <s v="e1 10000 100 100000 1 43"/>
    <n v="71.895907666666673"/>
    <n v="8.6175543261217591"/>
    <n v="54.660799014423155"/>
    <n v="89.131016318910184"/>
    <x v="2"/>
  </r>
  <r>
    <x v="0"/>
    <x v="0"/>
    <n v="100"/>
    <x v="0"/>
    <x v="40"/>
    <n v="1"/>
    <n v="14.261983000000001"/>
    <n v="5.095828"/>
    <n v="11.141456"/>
    <n v="0.259104"/>
    <s v="7"/>
    <s v="scale_mpi_thin_job_14313.out "/>
    <s v="scale_mpi_thin_thin007_2023-06-27_00-52-09.csv "/>
    <s v="e1 10000 100 100000 1 44"/>
    <n v="78.587566999999993"/>
    <n v="3.6965058348410644"/>
    <n v="71.194555330317868"/>
    <n v="85.980578669682117"/>
    <x v="2"/>
  </r>
  <r>
    <x v="0"/>
    <x v="0"/>
    <n v="100"/>
    <x v="0"/>
    <x v="39"/>
    <n v="1"/>
    <n v="13.824654000000001"/>
    <n v="5.2464579999999996"/>
    <n v="6.1811230000000004"/>
    <n v="0.14047999999999999"/>
    <s v="7"/>
    <s v="scale_mpi_thin_job_14313.out "/>
    <s v="scale_mpi_thin_thin007_2023-06-27_00-52-09.csv "/>
    <s v="e1 10000 100 100000 1 45"/>
    <n v="77.593593428571424"/>
    <n v="3.7363343593543732"/>
    <n v="70.120924709862678"/>
    <n v="85.06626214728017"/>
    <x v="2"/>
  </r>
  <r>
    <x v="0"/>
    <x v="0"/>
    <n v="100"/>
    <x v="0"/>
    <x v="38"/>
    <n v="1"/>
    <n v="11.989091999999999"/>
    <n v="3.5247130000000002"/>
    <n v="5.2032720000000001"/>
    <n v="0.11562799999999999"/>
    <s v="7"/>
    <s v="scale_mpi_thin_job_14313.out "/>
    <s v="scale_mpi_thin_thin007_2023-06-27_00-52-09.csv "/>
    <s v="e1 10000 100 100000 1 46"/>
    <n v="72.402682666666678"/>
    <n v="8.6749406518559908"/>
    <n v="55.052801362954696"/>
    <n v="89.75256397037866"/>
    <x v="2"/>
  </r>
  <r>
    <x v="0"/>
    <x v="0"/>
    <n v="100"/>
    <x v="0"/>
    <x v="37"/>
    <n v="1"/>
    <n v="13.844785999999999"/>
    <n v="5.5512779999999999"/>
    <n v="4.7608519999999999"/>
    <n v="0.10349700000000001"/>
    <s v="7"/>
    <s v="scale_mpi_thin_job_14313.out "/>
    <s v="scale_mpi_thin_thin007_2023-06-27_00-52-09.csv "/>
    <s v="e1 10000 100 100000 1 47"/>
    <n v="77.546280333333343"/>
    <n v="1.6251516040406595"/>
    <n v="74.295977125252023"/>
    <n v="80.796583541414662"/>
    <x v="2"/>
  </r>
  <r>
    <x v="0"/>
    <x v="0"/>
    <n v="100"/>
    <x v="0"/>
    <x v="36"/>
    <n v="1"/>
    <n v="12.451112"/>
    <n v="4.2818589999999999"/>
    <n v="6.817253"/>
    <n v="0.14504800000000001"/>
    <s v="7"/>
    <s v="scale_mpi_thin_job_14313.out "/>
    <s v="scale_mpi_thin_thin007_2023-06-27_00-52-09.csv "/>
    <s v="e1 10000 100 100000 1 48"/>
    <n v="76.196652285714279"/>
    <n v="1.7251254991956284"/>
    <n v="72.746401287323025"/>
    <n v="79.646903284105534"/>
    <x v="2"/>
  </r>
  <r>
    <x v="0"/>
    <x v="0"/>
    <n v="100"/>
    <x v="0"/>
    <x v="35"/>
    <n v="1"/>
    <n v="19.036643000000002"/>
    <n v="10.982062000000001"/>
    <n v="7.263592"/>
    <n v="0.15132499999999999"/>
    <s v="7"/>
    <s v="scale_mpi_thin_job_14313.out "/>
    <s v="scale_mpi_thin_thin007_2023-06-27_00-52-09.csv "/>
    <s v="e1 10000 100 100000 1 49"/>
    <n v="76.552641666666659"/>
    <n v="0.24086220050867616"/>
    <n v="76.070917265649314"/>
    <n v="77.034366067684005"/>
    <x v="2"/>
  </r>
  <r>
    <x v="0"/>
    <x v="0"/>
    <n v="100"/>
    <x v="0"/>
    <x v="34"/>
    <n v="1"/>
    <n v="19.268765999999999"/>
    <n v="11.276888"/>
    <n v="14.100319000000001"/>
    <n v="0.28776200000000002"/>
    <s v="7"/>
    <s v="scale_mpi_thin_job_14313.out "/>
    <s v="scale_mpi_thin_thin007_2023-06-27_00-52-09.csv "/>
    <s v="e1 10000 100 100000 1 50"/>
    <n v="66.211950000000002"/>
    <n v="7.8498883116002274"/>
    <n v="50.512173376799545"/>
    <n v="81.911726623200451"/>
    <x v="2"/>
  </r>
  <r>
    <x v="0"/>
    <x v="0"/>
    <n v="100"/>
    <x v="0"/>
    <x v="33"/>
    <n v="1"/>
    <n v="12.326847000000001"/>
    <n v="4.5134629999999998"/>
    <n v="4.8414799999999998"/>
    <n v="9.6829999999999999E-2"/>
    <s v="7"/>
    <s v="scale_mpi_thin_job_14313.out "/>
    <s v="scale_mpi_thin_thin007_2023-06-27_00-52-09.csv "/>
    <s v="e1 10000 100 100000 1 51"/>
    <n v="71.420936749999996"/>
    <n v="6.7906007209647807"/>
    <n v="57.839735308070431"/>
    <n v="85.002138191929561"/>
    <x v="2"/>
  </r>
  <r>
    <x v="0"/>
    <x v="0"/>
    <n v="100"/>
    <x v="0"/>
    <x v="32"/>
    <n v="1"/>
    <n v="13.117493"/>
    <n v="5.3438929999999996"/>
    <n v="5.6975090000000002"/>
    <n v="0.111716"/>
    <s v="7"/>
    <s v="scale_mpi_thin_job_14313.out "/>
    <s v="scale_mpi_thin_thin007_2023-06-27_00-52-09.csv "/>
    <s v="e1 10000 100 100000 1 52"/>
    <n v="65.309149000000005"/>
    <n v="7.8481203231082199"/>
    <n v="49.612908353783567"/>
    <n v="81.005389646216443"/>
    <x v="2"/>
  </r>
  <r>
    <x v="0"/>
    <x v="0"/>
    <n v="100"/>
    <x v="0"/>
    <x v="31"/>
    <n v="1"/>
    <n v="12.810211000000001"/>
    <n v="5.256653"/>
    <n v="9.8371289999999991"/>
    <n v="0.18917600000000001"/>
    <s v="7"/>
    <s v="scale_mpi_thin_job_14313.out "/>
    <s v="scale_mpi_thin_thin007_2023-06-27_00-52-09.csv "/>
    <s v="e1 10000 100 100000 1 53"/>
    <n v="69.680341666666664"/>
    <n v="8.4211841839590971"/>
    <n v="52.837973298748466"/>
    <n v="86.522710034584861"/>
    <x v="2"/>
  </r>
  <r>
    <x v="0"/>
    <x v="0"/>
    <n v="100"/>
    <x v="0"/>
    <x v="30"/>
    <n v="1"/>
    <n v="12.909862"/>
    <n v="5.4603440000000001"/>
    <n v="5.8251799999999996"/>
    <n v="0.10990900000000001"/>
    <s v="7"/>
    <s v="scale_mpi_thin_job_14313.out "/>
    <s v="scale_mpi_thin_thin007_2023-06-27_00-52-09.csv "/>
    <s v="e1 10000 100 100000 1 54"/>
    <n v="68.487962874999994"/>
    <n v="8.4105057132328955"/>
    <n v="51.666951448534206"/>
    <n v="85.308974301465781"/>
    <x v="2"/>
  </r>
  <r>
    <x v="0"/>
    <x v="0"/>
    <n v="100"/>
    <x v="0"/>
    <x v="29"/>
    <n v="1"/>
    <n v="20.136292999999998"/>
    <n v="12.819013"/>
    <n v="9.9086660000000002"/>
    <n v="0.18349399999999999"/>
    <s v="7"/>
    <s v="scale_mpi_thin_job_14313.out "/>
    <s v="scale_mpi_thin_thin007_2023-06-27_00-52-09.csv "/>
    <s v="e1 10000 100 100000 1 55"/>
    <n v="69.724812"/>
    <n v="4.9939833811518328"/>
    <n v="59.736845237696336"/>
    <n v="79.712778762303671"/>
    <x v="2"/>
  </r>
  <r>
    <x v="0"/>
    <x v="0"/>
    <n v="100"/>
    <x v="0"/>
    <x v="28"/>
    <n v="1"/>
    <n v="16.370555"/>
    <n v="9.0553150000000002"/>
    <n v="6.1598249999999997"/>
    <n v="0.111997"/>
    <s v="7"/>
    <s v="scale_mpi_thin_job_14313.out "/>
    <s v="scale_mpi_thin_thin007_2023-06-27_00-52-09.csv "/>
    <s v="e1 10000 100 100000 1 56"/>
    <n v="69.938356666666664"/>
    <n v="4.1090537987137035"/>
    <n v="61.720249069239259"/>
    <n v="78.156464264094069"/>
    <x v="2"/>
  </r>
  <r>
    <x v="0"/>
    <x v="0"/>
    <n v="100"/>
    <x v="0"/>
    <x v="27"/>
    <n v="1"/>
    <n v="17.727753"/>
    <n v="10.531724000000001"/>
    <n v="6.1199810000000001"/>
    <n v="0.10928499999999999"/>
    <s v="7"/>
    <s v="scale_mpi_thin_job_14313.out "/>
    <s v="scale_mpi_thin_thin007_2023-06-27_00-52-09.csv "/>
    <s v="e1 10000 100 100000 1 57"/>
    <n v="71.618437749999998"/>
    <n v="2.127596075113261"/>
    <n v="67.363245599773478"/>
    <n v="75.873629900226518"/>
    <x v="2"/>
  </r>
  <r>
    <x v="0"/>
    <x v="0"/>
    <n v="100"/>
    <x v="0"/>
    <x v="26"/>
    <n v="1"/>
    <n v="19.418099000000002"/>
    <n v="12.288791"/>
    <n v="9.5509170000000001"/>
    <n v="0.16755999999999999"/>
    <s v="7"/>
    <s v="scale_mpi_thin_job_14313.out "/>
    <s v="scale_mpi_thin_thin007_2023-06-27_00-52-09.csv "/>
    <s v="e1 10000 100 100000 1 58"/>
    <n v="62.056984333333332"/>
    <n v="7.4787741617957302"/>
    <n v="47.099436009741872"/>
    <n v="77.014532656924786"/>
    <x v="2"/>
  </r>
  <r>
    <x v="0"/>
    <x v="0"/>
    <n v="100"/>
    <x v="0"/>
    <x v="25"/>
    <n v="1"/>
    <n v="13.114243999999999"/>
    <n v="6.1992690000000001"/>
    <n v="8.4242720000000002"/>
    <n v="0.14524599999999999"/>
    <s v="7"/>
    <s v="scale_mpi_thin_job_14313.out "/>
    <s v="scale_mpi_thin_thin007_2023-06-27_00-52-09.csv "/>
    <s v="e1 10000 100 100000 1 59"/>
    <n v="54.831403666666667"/>
    <n v="4.5018831127554932"/>
    <n v="45.82763744115568"/>
    <n v="63.835169892177653"/>
    <x v="2"/>
  </r>
  <r>
    <x v="0"/>
    <x v="0"/>
    <n v="100"/>
    <x v="0"/>
    <x v="24"/>
    <n v="1"/>
    <n v="12.057664000000001"/>
    <n v="5.3177310000000002"/>
    <n v="4.1765739999999996"/>
    <n v="7.0789000000000005E-2"/>
    <s v="7"/>
    <s v="scale_mpi_thin_job_14313.out "/>
    <s v="scale_mpi_thin_thin007_2023-06-27_00-52-09.csv "/>
    <s v="e1 10000 100 100000 1 60"/>
    <n v="63.720000124999999"/>
    <n v="7.0823693233677538"/>
    <n v="49.555261478264491"/>
    <n v="77.884738771735499"/>
    <x v="2"/>
  </r>
  <r>
    <x v="0"/>
    <x v="0"/>
    <n v="100"/>
    <x v="0"/>
    <x v="23"/>
    <n v="1"/>
    <n v="19.531876"/>
    <n v="12.980057"/>
    <n v="6.7161390000000001"/>
    <n v="0.11193599999999999"/>
    <s v="7"/>
    <s v="scale_mpi_thin_job_14313.out "/>
    <s v="scale_mpi_thin_thin007_2023-06-27_00-52-09.csv "/>
    <s v="e1 10000 100 100000 1 61"/>
    <n v="60.546761666666669"/>
    <n v="6.2983613579363924"/>
    <n v="47.950038950793882"/>
    <n v="73.143484382539455"/>
    <x v="2"/>
  </r>
  <r>
    <x v="0"/>
    <x v="0"/>
    <n v="100"/>
    <x v="0"/>
    <x v="22"/>
    <n v="1"/>
    <n v="20.251294999999999"/>
    <n v="13.695497"/>
    <n v="4.7641270000000002"/>
    <n v="7.8100000000000003E-2"/>
    <s v="7"/>
    <s v="scale_mpi_thin_job_14313.out "/>
    <s v="scale_mpi_thin_thin007_2023-06-27_00-52-09.csv "/>
    <s v="e1 10000 100 100000 1 62"/>
    <n v="58.844606333333331"/>
    <n v="7.5824191169378352"/>
    <n v="43.679768099457661"/>
    <n v="74.009444567209002"/>
    <x v="2"/>
  </r>
  <r>
    <x v="0"/>
    <x v="0"/>
    <n v="100"/>
    <x v="0"/>
    <x v="21"/>
    <n v="1"/>
    <n v="11.231358"/>
    <n v="4.8682889999999999"/>
    <n v="4.5956510000000002"/>
    <n v="7.4122999999999994E-2"/>
    <s v="7"/>
    <s v="scale_mpi_thin_job_14313.out "/>
    <s v="scale_mpi_thin_thin007_2023-06-27_00-52-09.csv "/>
    <s v="e1 10000 100 100000 1 63"/>
    <n v="61.130554500000002"/>
    <n v="6.9583401630308659"/>
    <n v="47.213874173938272"/>
    <n v="75.047234826061739"/>
    <x v="2"/>
  </r>
  <r>
    <x v="0"/>
    <x v="0"/>
    <n v="100"/>
    <x v="0"/>
    <x v="20"/>
    <n v="1"/>
    <n v="15.608107"/>
    <n v="9.2254009999999997"/>
    <n v="7.8330679999999999"/>
    <n v="0.124334"/>
    <s v="7"/>
    <s v="scale_mpi_thin_job_14313.out "/>
    <s v="scale_mpi_thin_thin007_2023-06-27_00-52-09.csv "/>
    <s v="e1 10000 100 100000 1 64"/>
    <n v="55.81539999999999"/>
    <n v="9.1422645499959732"/>
    <n v="37.53087090000804"/>
    <n v="74.09992909999194"/>
    <x v="2"/>
  </r>
  <r>
    <x v="0"/>
    <x v="0"/>
    <n v="100"/>
    <x v="0"/>
    <x v="19"/>
    <n v="1"/>
    <n v="13.075714"/>
    <n v="6.760256"/>
    <n v="4.089995"/>
    <n v="6.3906000000000004E-2"/>
    <s v="7"/>
    <s v="scale_mpi_thin_job_14313.out "/>
    <s v="scale_mpi_thin_thin007_2023-06-27_00-52-09.csv "/>
    <s v="e1 10000 100 100000 1 65"/>
    <e v="#N/A"/>
    <e v="#N/A"/>
    <e v="#N/A"/>
    <e v="#N/A"/>
    <x v="1"/>
  </r>
  <r>
    <x v="0"/>
    <x v="0"/>
    <n v="100"/>
    <x v="0"/>
    <x v="18"/>
    <n v="1"/>
    <n v="19.790851"/>
    <n v="13.615637"/>
    <n v="4.1518199999999998"/>
    <n v="6.3874E-2"/>
    <s v="7"/>
    <s v="scale_mpi_thin_job_14313.out "/>
    <s v="scale_mpi_thin_thin007_2023-06-27_00-52-09.csv "/>
    <s v="e1 10000 100 100000 1 66"/>
    <e v="#N/A"/>
    <e v="#N/A"/>
    <e v="#N/A"/>
    <e v="#N/A"/>
    <x v="1"/>
  </r>
  <r>
    <x v="0"/>
    <x v="0"/>
    <n v="100"/>
    <x v="0"/>
    <x v="17"/>
    <n v="1"/>
    <n v="15.236241"/>
    <n v="9.1646560000000008"/>
    <n v="20.313310999999999"/>
    <n v="0.30777700000000002"/>
    <s v="7"/>
    <s v="scale_mpi_thin_job_14313.out "/>
    <s v="scale_mpi_thin_thin007_2023-06-27_00-52-09.csv "/>
    <s v="e1 10000 100 100000 1 67"/>
    <e v="#N/A"/>
    <e v="#N/A"/>
    <e v="#N/A"/>
    <e v="#N/A"/>
    <x v="1"/>
  </r>
  <r>
    <x v="0"/>
    <x v="0"/>
    <n v="100"/>
    <x v="0"/>
    <x v="16"/>
    <n v="1"/>
    <n v="23.972149999999999"/>
    <n v="18.007874999999999"/>
    <n v="9.1391010000000001"/>
    <n v="0.136404"/>
    <s v="7"/>
    <s v="scale_mpi_thin_job_14313.out "/>
    <s v="scale_mpi_thin_thin007_2023-06-27_00-52-09.csv "/>
    <s v="e1 10000 100 100000 1 68"/>
    <e v="#N/A"/>
    <e v="#N/A"/>
    <e v="#N/A"/>
    <e v="#N/A"/>
    <x v="1"/>
  </r>
  <r>
    <x v="0"/>
    <x v="0"/>
    <n v="100"/>
    <x v="0"/>
    <x v="15"/>
    <n v="1"/>
    <n v="14.322772000000001"/>
    <n v="8.4155080000000009"/>
    <n v="4.9461620000000002"/>
    <n v="7.2737999999999997E-2"/>
    <s v="7"/>
    <s v="scale_mpi_thin_job_14313.out "/>
    <s v="scale_mpi_thin_thin007_2023-06-27_00-52-09.csv "/>
    <s v="e1 10000 100 100000 1 69"/>
    <e v="#N/A"/>
    <e v="#N/A"/>
    <e v="#N/A"/>
    <e v="#N/A"/>
    <x v="1"/>
  </r>
  <r>
    <x v="0"/>
    <x v="0"/>
    <n v="100"/>
    <x v="0"/>
    <x v="14"/>
    <n v="1"/>
    <n v="18.902792999999999"/>
    <n v="13.055462"/>
    <n v="4.7955189999999996"/>
    <n v="6.9500000000000006E-2"/>
    <s v="7"/>
    <s v="scale_mpi_thin_job_14313.out "/>
    <s v="scale_mpi_thin_thin007_2023-06-27_00-52-09.csv "/>
    <s v="e1 10000 100 100000 1 70"/>
    <e v="#N/A"/>
    <e v="#N/A"/>
    <e v="#N/A"/>
    <e v="#N/A"/>
    <x v="1"/>
  </r>
  <r>
    <x v="0"/>
    <x v="0"/>
    <n v="100"/>
    <x v="0"/>
    <x v="13"/>
    <n v="1"/>
    <n v="15.671937"/>
    <n v="9.7542329999999993"/>
    <n v="4.4709199999999996"/>
    <n v="6.3869999999999996E-2"/>
    <s v="7"/>
    <s v="scale_mpi_thin_job_14313.out "/>
    <s v="scale_mpi_thin_thin007_2023-06-27_00-52-09.csv "/>
    <s v="e1 10000 100 100000 1 71"/>
    <e v="#N/A"/>
    <e v="#N/A"/>
    <e v="#N/A"/>
    <e v="#N/A"/>
    <x v="1"/>
  </r>
  <r>
    <x v="0"/>
    <x v="0"/>
    <n v="100"/>
    <x v="0"/>
    <x v="12"/>
    <n v="1"/>
    <n v="16.782971"/>
    <n v="11.036353999999999"/>
    <n v="8.9927720000000004"/>
    <n v="0.12665899999999999"/>
    <s v="7"/>
    <s v="scale_mpi_thin_job_14313.out "/>
    <s v="scale_mpi_thin_thin007_2023-06-27_00-52-09.csv "/>
    <s v="e1 10000 100 100000 1 72"/>
    <e v="#N/A"/>
    <e v="#N/A"/>
    <e v="#N/A"/>
    <e v="#N/A"/>
    <x v="1"/>
  </r>
  <r>
    <x v="0"/>
    <x v="0"/>
    <n v="100"/>
    <x v="0"/>
    <x v="71"/>
    <n v="1"/>
    <n v="26.591180000000001"/>
    <n v="0.313581"/>
    <n v="2.345316"/>
    <n v="0.19544300000000001"/>
    <s v="7"/>
    <s v="scale_mpi_thin_job_14313.out "/>
    <s v="scale_mpi_thin_thin007_2023-06-27_00-52-09.csv "/>
    <s v="e1 10000 100 100000 1 13"/>
    <n v="161.63524966666668"/>
    <n v="0.26492721131126612"/>
    <n v="161.10539524404416"/>
    <n v="162.1651040892892"/>
    <x v="2"/>
  </r>
  <r>
    <x v="0"/>
    <x v="0"/>
    <n v="100"/>
    <x v="0"/>
    <x v="70"/>
    <n v="1"/>
    <n v="24.712240999999999"/>
    <n v="0.15526300000000001"/>
    <n v="0.47131000000000001"/>
    <n v="3.6255000000000003E-2"/>
    <s v="7"/>
    <s v="scale_mpi_thin_job_14313.out "/>
    <s v="scale_mpi_thin_thin007_2023-06-27_00-52-09.csv "/>
    <s v="e1 10000 100 100000 1 14"/>
    <n v="150.65593566666666"/>
    <n v="6.7386093339083936E-2"/>
    <n v="150.5211634799885"/>
    <n v="150.79070785334483"/>
    <x v="2"/>
  </r>
  <r>
    <x v="0"/>
    <x v="0"/>
    <n v="100"/>
    <x v="0"/>
    <x v="69"/>
    <n v="1"/>
    <n v="23.237013000000001"/>
    <n v="0.165271"/>
    <n v="0.53677600000000003"/>
    <n v="3.8341E-2"/>
    <s v="7"/>
    <s v="scale_mpi_thin_job_14313.out "/>
    <s v="scale_mpi_thin_thin007_2023-06-27_00-52-09.csv "/>
    <s v="e1 10000 100 100000 1 15"/>
    <n v="140.74933714285714"/>
    <n v="9.7697978324972082E-2"/>
    <n v="140.5539411862072"/>
    <n v="140.94473309950709"/>
    <x v="2"/>
  </r>
  <r>
    <x v="0"/>
    <x v="0"/>
    <n v="100"/>
    <x v="0"/>
    <x v="68"/>
    <n v="1"/>
    <n v="21.875637999999999"/>
    <n v="0.17649699999999999"/>
    <n v="0.67265699999999995"/>
    <n v="4.4844000000000002E-2"/>
    <s v="7"/>
    <s v="scale_mpi_thin_job_14313.out "/>
    <s v="scale_mpi_thin_thin007_2023-06-27_00-52-09.csv "/>
    <s v="e1 10000 100 100000 1 16"/>
    <n v="132.24896166666667"/>
    <n v="3.8100204833406912E-2"/>
    <n v="132.17276125699985"/>
    <n v="132.3251620763335"/>
    <x v="2"/>
  </r>
  <r>
    <x v="0"/>
    <x v="0"/>
    <n v="100"/>
    <x v="0"/>
    <x v="67"/>
    <n v="1"/>
    <n v="20.701829"/>
    <n v="0.167381"/>
    <n v="0.70403300000000002"/>
    <n v="4.4001999999999999E-2"/>
    <s v="7"/>
    <s v="scale_mpi_thin_job_14313.out "/>
    <s v="scale_mpi_thin_thin007_2023-06-27_00-52-09.csv "/>
    <s v="e1 10000 100 100000 1 17"/>
    <n v="124.63650699999999"/>
    <n v="0.10936113638484908"/>
    <n v="124.4177847272303"/>
    <n v="124.85522927276969"/>
    <x v="2"/>
  </r>
  <r>
    <x v="0"/>
    <x v="0"/>
    <n v="100"/>
    <x v="0"/>
    <x v="66"/>
    <n v="1"/>
    <n v="19.490666000000001"/>
    <n v="0.161797"/>
    <n v="0.64219400000000004"/>
    <n v="3.7775999999999997E-2"/>
    <s v="7"/>
    <s v="scale_mpi_thin_job_14313.out "/>
    <s v="scale_mpi_thin_thin007_2023-06-27_00-52-09.csv "/>
    <s v="e1 10000 100 100000 1 18"/>
    <n v="117.96217457142858"/>
    <n v="0.13303812177011046"/>
    <n v="117.69609832788835"/>
    <n v="118.2282508149688"/>
    <x v="2"/>
  </r>
  <r>
    <x v="0"/>
    <x v="0"/>
    <n v="100"/>
    <x v="0"/>
    <x v="65"/>
    <n v="1"/>
    <n v="18.701442"/>
    <n v="0.17385800000000001"/>
    <n v="0.87495999999999996"/>
    <n v="4.8608999999999999E-2"/>
    <s v="7"/>
    <s v="scale_mpi_thin_job_14313.out "/>
    <s v="scale_mpi_thin_thin007_2023-06-27_00-52-09.csv "/>
    <s v="e1 10000 100 100000 1 19"/>
    <n v="111.81019399999998"/>
    <n v="1.7064358900188037E-2"/>
    <n v="111.77606528219961"/>
    <n v="111.84432271780035"/>
    <x v="2"/>
  </r>
  <r>
    <x v="0"/>
    <x v="0"/>
    <n v="100"/>
    <x v="0"/>
    <x v="64"/>
    <n v="1"/>
    <n v="17.792580000000001"/>
    <n v="0.16094800000000001"/>
    <n v="0.71911099999999994"/>
    <n v="3.7848E-2"/>
    <s v="7"/>
    <s v="scale_mpi_thin_job_14313.out "/>
    <s v="scale_mpi_thin_thin007_2023-06-27_00-52-09.csv "/>
    <s v="e1 10000 100 100000 1 20"/>
    <n v="106.41285233333333"/>
    <n v="0.22987877085035913"/>
    <n v="105.95309479163261"/>
    <n v="106.87260987503406"/>
    <x v="2"/>
  </r>
  <r>
    <x v="0"/>
    <x v="0"/>
    <n v="100"/>
    <x v="0"/>
    <x v="63"/>
    <n v="1"/>
    <n v="16.960813000000002"/>
    <n v="0.17335999999999999"/>
    <n v="0.96249899999999999"/>
    <n v="4.8125000000000001E-2"/>
    <s v="7"/>
    <s v="scale_mpi_thin_job_14313.out "/>
    <s v="scale_mpi_thin_thin007_2023-06-27_00-52-09.csv "/>
    <s v="e1 10000 100 100000 1 21"/>
    <n v="101.56893128571427"/>
    <n v="6.3490670240610642E-2"/>
    <n v="101.44194994523305"/>
    <n v="101.69591262619549"/>
    <x v="2"/>
  </r>
  <r>
    <x v="0"/>
    <x v="0"/>
    <n v="100"/>
    <x v="0"/>
    <x v="62"/>
    <n v="1"/>
    <n v="16.275544"/>
    <n v="0.18701400000000001"/>
    <n v="1.1956910000000001"/>
    <n v="5.6938000000000002E-2"/>
    <s v="7"/>
    <s v="scale_mpi_thin_job_14313.out "/>
    <s v="scale_mpi_thin_thin007_2023-06-27_00-52-09.csv "/>
    <s v="e1 10000 100 100000 1 22"/>
    <n v="97.027764666666656"/>
    <n v="0.22581226043032632"/>
    <n v="96.576140145806008"/>
    <n v="97.479389187527303"/>
    <x v="2"/>
  </r>
  <r>
    <x v="0"/>
    <x v="0"/>
    <n v="100"/>
    <x v="0"/>
    <x v="61"/>
    <n v="1"/>
    <n v="15.771511"/>
    <n v="0.18221300000000001"/>
    <n v="1.18526"/>
    <n v="5.3874999999999999E-2"/>
    <s v="7"/>
    <s v="scale_mpi_thin_job_14313.out "/>
    <s v="scale_mpi_thin_thin007_2023-06-27_00-52-09.csv "/>
    <s v="e1 10000 100 100000 1 23"/>
    <n v="92.918685999999994"/>
    <n v="0.20650710158987692"/>
    <n v="92.505671796820238"/>
    <n v="93.33170020317975"/>
    <x v="2"/>
  </r>
  <r>
    <x v="0"/>
    <x v="0"/>
    <n v="100"/>
    <x v="0"/>
    <x v="60"/>
    <n v="1"/>
    <n v="15.070797000000001"/>
    <n v="0.16845599999999999"/>
    <n v="0.84494199999999997"/>
    <n v="3.6736999999999999E-2"/>
    <s v="7"/>
    <s v="scale_mpi_thin_job_14313.out "/>
    <s v="scale_mpi_thin_thin007_2023-06-27_00-52-09.csv "/>
    <s v="e1 10000 100 100000 1 24"/>
    <n v="89.644154714285705"/>
    <n v="9.5325372799477823E-2"/>
    <n v="89.453503968686746"/>
    <n v="89.834805459884663"/>
    <x v="2"/>
  </r>
  <r>
    <x v="0"/>
    <x v="0"/>
    <n v="100"/>
    <x v="0"/>
    <x v="59"/>
    <n v="1"/>
    <n v="15.131392999999999"/>
    <n v="0.54261300000000001"/>
    <n v="4.4044949999999998"/>
    <n v="0.18352099999999999"/>
    <s v="7"/>
    <s v="scale_mpi_thin_job_14313.out "/>
    <s v="scale_mpi_thin_thin007_2023-06-27_00-52-09.csv "/>
    <s v="e1 10000 100 100000 1 25"/>
    <n v="89.256282333333345"/>
    <n v="0.4857304962901634"/>
    <n v="88.284821340753012"/>
    <n v="90.227743325913679"/>
    <x v="2"/>
  </r>
  <r>
    <x v="0"/>
    <x v="0"/>
    <n v="100"/>
    <x v="0"/>
    <x v="58"/>
    <n v="1"/>
    <n v="14.685637"/>
    <n v="0.67937199999999998"/>
    <n v="2.4279329999999999"/>
    <n v="9.7116999999999995E-2"/>
    <s v="7"/>
    <s v="scale_mpi_thin_job_14313.out "/>
    <s v="scale_mpi_thin_thin007_2023-06-27_00-52-09.csv "/>
    <s v="e1 10000 100 100000 1 26"/>
    <n v="86.638882333333342"/>
    <n v="0.10335669005909827"/>
    <n v="86.43216895321514"/>
    <n v="86.845595713451544"/>
    <x v="2"/>
  </r>
  <r>
    <x v="0"/>
    <x v="0"/>
    <n v="100"/>
    <x v="0"/>
    <x v="57"/>
    <n v="1"/>
    <n v="14.594917000000001"/>
    <n v="1.0990470000000001"/>
    <n v="4.2292399999999999"/>
    <n v="0.162663"/>
    <s v="7"/>
    <s v="scale_mpi_thin_job_14313.out "/>
    <s v="scale_mpi_thin_thin007_2023-06-27_00-52-09.csv "/>
    <s v="e1 10000 100 100000 1 27"/>
    <n v="84.33911771428572"/>
    <n v="0.84644929129773927"/>
    <n v="82.646219131690245"/>
    <n v="86.032016296881196"/>
    <x v="2"/>
  </r>
  <r>
    <x v="0"/>
    <x v="0"/>
    <n v="100"/>
    <x v="0"/>
    <x v="56"/>
    <n v="1"/>
    <n v="14.852677999999999"/>
    <n v="1.8518810000000001"/>
    <n v="4.20587"/>
    <n v="0.15577299999999999"/>
    <s v="7"/>
    <s v="scale_mpi_thin_job_14313.out "/>
    <s v="scale_mpi_thin_thin007_2023-06-27_00-52-09.csv "/>
    <s v="e1 10000 100 100000 1 28"/>
    <n v="83.338386666666665"/>
    <n v="0.24866602991321096"/>
    <n v="82.841054606840245"/>
    <n v="83.835718726493084"/>
    <x v="2"/>
  </r>
  <r>
    <x v="0"/>
    <x v="0"/>
    <n v="100"/>
    <x v="0"/>
    <x v="55"/>
    <n v="1"/>
    <n v="14.024124"/>
    <n v="1.3734679999999999"/>
    <n v="4.5762479999999996"/>
    <n v="0.163437"/>
    <s v="7"/>
    <s v="scale_mpi_thin_job_14313.out "/>
    <s v="scale_mpi_thin_thin007_2023-06-27_00-52-09.csv "/>
    <s v="e1 10000 100 100000 1 29"/>
    <n v="82.325534333333337"/>
    <n v="1.4566514747363624"/>
    <n v="79.412231383860615"/>
    <n v="85.23883728280606"/>
    <x v="2"/>
  </r>
  <r>
    <x v="0"/>
    <x v="0"/>
    <n v="100"/>
    <x v="0"/>
    <x v="54"/>
    <n v="1"/>
    <n v="13.822521"/>
    <n v="1.456647"/>
    <n v="2.559707"/>
    <n v="8.8265999999999997E-2"/>
    <s v="7"/>
    <s v="scale_mpi_thin_job_14313.out "/>
    <s v="scale_mpi_thin_thin007_2023-06-27_00-52-09.csv "/>
    <s v="e1 10000 100 100000 1 30"/>
    <n v="82.589635000000015"/>
    <n v="2.0713395338341378"/>
    <n v="78.446955932331747"/>
    <n v="86.732314067668284"/>
    <x v="2"/>
  </r>
  <r>
    <x v="0"/>
    <x v="0"/>
    <n v="100"/>
    <x v="0"/>
    <x v="53"/>
    <n v="1"/>
    <n v="14.801717"/>
    <n v="2.8820109999999999"/>
    <n v="3.9715530000000001"/>
    <n v="0.132385"/>
    <s v="7"/>
    <s v="scale_mpi_thin_job_14313.out "/>
    <s v="scale_mpi_thin_thin007_2023-06-27_00-52-09.csv "/>
    <s v="e1 10000 100 100000 1 31"/>
    <n v="80.903500000000008"/>
    <n v="2.0728889999997979"/>
    <n v="76.757722000000413"/>
    <n v="85.049277999999603"/>
    <x v="2"/>
  </r>
  <r>
    <x v="0"/>
    <x v="0"/>
    <n v="100"/>
    <x v="0"/>
    <x v="52"/>
    <n v="1"/>
    <n v="13.530699"/>
    <n v="1.93058"/>
    <n v="3.5189680000000001"/>
    <n v="0.113515"/>
    <s v="7"/>
    <s v="scale_mpi_thin_job_14313.out "/>
    <s v="scale_mpi_thin_thin007_2023-06-27_00-52-09.csv "/>
    <s v="e1 10000 100 100000 1 32"/>
    <n v="88.5657535"/>
    <n v="4.3703804999999951"/>
    <n v="79.824992500000008"/>
    <n v="97.306514499999992"/>
    <x v="2"/>
  </r>
  <r>
    <x v="0"/>
    <x v="0"/>
    <n v="100"/>
    <x v="0"/>
    <x v="51"/>
    <n v="1"/>
    <n v="16.562805999999998"/>
    <n v="5.4190500000000004"/>
    <n v="3.38219"/>
    <n v="0.105693"/>
    <s v="7"/>
    <s v="scale_mpi_thin_job_14313.out "/>
    <s v="scale_mpi_thin_thin007_2023-06-27_00-52-09.csv "/>
    <s v="e1 10000 100 100000 1 33"/>
    <n v="79.299919166666669"/>
    <n v="7.4336550828582082"/>
    <n v="64.432609000950251"/>
    <n v="94.167229332383087"/>
    <x v="2"/>
  </r>
  <r>
    <x v="0"/>
    <x v="0"/>
    <n v="100"/>
    <x v="0"/>
    <x v="50"/>
    <n v="1"/>
    <n v="14.037744"/>
    <n v="3.0706560000000001"/>
    <n v="5.025995"/>
    <n v="0.15230299999999999"/>
    <s v="7"/>
    <s v="scale_mpi_thin_job_14313.out "/>
    <s v="scale_mpi_thin_thin007_2023-06-27_00-52-09.csv "/>
    <s v="e1 10000 100 100000 1 34"/>
    <n v="87.366123000000002"/>
    <n v="3.0477749999998505"/>
    <n v="81.270573000000297"/>
    <n v="93.461672999999706"/>
    <x v="2"/>
  </r>
  <r>
    <x v="0"/>
    <x v="0"/>
    <n v="100"/>
    <x v="0"/>
    <x v="49"/>
    <n v="1"/>
    <n v="15.635467999999999"/>
    <n v="4.8794950000000004"/>
    <n v="3.1547580000000002"/>
    <n v="9.2786999999999994E-2"/>
    <s v="7"/>
    <s v="scale_mpi_thin_job_14313.out "/>
    <s v="scale_mpi_thin_thin007_2023-06-27_00-52-09.csv "/>
    <s v="e1 10000 100 100000 1 35"/>
    <n v="85.5057975"/>
    <n v="7.4992584999999989"/>
    <n v="70.507280500000007"/>
    <n v="100.50431449999999"/>
    <x v="2"/>
  </r>
  <r>
    <x v="0"/>
    <x v="0"/>
    <n v="100"/>
    <x v="0"/>
    <x v="48"/>
    <n v="1"/>
    <n v="14.919893999999999"/>
    <n v="4.514767"/>
    <n v="4.6373480000000002"/>
    <n v="0.132496"/>
    <s v="7"/>
    <s v="scale_mpi_thin_job_14313.out "/>
    <s v="scale_mpi_thin_thin007_2023-06-27_00-52-09.csv "/>
    <s v="e1 10000 100 100000 1 36"/>
    <n v="83.086585000000014"/>
    <n v="4.5385419223571617"/>
    <n v="74.00950115528569"/>
    <n v="92.163668844714337"/>
    <x v="2"/>
  </r>
  <r>
    <x v="0"/>
    <x v="0"/>
    <n v="100"/>
    <x v="0"/>
    <x v="47"/>
    <n v="1"/>
    <n v="12.777723"/>
    <n v="2.5990850000000001"/>
    <n v="4.3860210000000004"/>
    <n v="0.121834"/>
    <s v="7"/>
    <s v="scale_mpi_thin_job_14313.out "/>
    <s v="scale_mpi_thin_thin007_2023-06-27_00-52-09.csv "/>
    <s v="e1 10000 100 100000 1 37"/>
    <n v="81.949399"/>
    <n v="5.3984252511614423"/>
    <n v="71.152548497677117"/>
    <n v="92.746249502322883"/>
    <x v="2"/>
  </r>
  <r>
    <x v="0"/>
    <x v="0"/>
    <n v="100"/>
    <x v="0"/>
    <x v="46"/>
    <n v="1"/>
    <n v="13.051057999999999"/>
    <n v="3.08528"/>
    <n v="4.8793860000000002"/>
    <n v="0.13187499999999999"/>
    <s v="7"/>
    <s v="scale_mpi_thin_job_14313.out "/>
    <s v="scale_mpi_thin_thin007_2023-06-27_00-52-09.csv "/>
    <s v="e1 10000 100 100000 1 38"/>
    <n v="82.646632333333329"/>
    <n v="5.2921641445419443"/>
    <n v="72.062304044249444"/>
    <n v="93.230960622417214"/>
    <x v="2"/>
  </r>
  <r>
    <x v="0"/>
    <x v="0"/>
    <n v="100"/>
    <x v="0"/>
    <x v="45"/>
    <n v="1"/>
    <n v="12.477236"/>
    <n v="2.7512449999999999"/>
    <n v="5.9972799999999999"/>
    <n v="0.15782299999999999"/>
    <s v="7"/>
    <s v="scale_mpi_thin_job_14313.out "/>
    <s v="scale_mpi_thin_thin007_2023-06-27_00-52-09.csv "/>
    <s v="e1 10000 100 100000 1 39"/>
    <n v="78.4539267142857"/>
    <n v="6.2118415520912151"/>
    <n v="66.03024361010327"/>
    <n v="90.87760981846813"/>
    <x v="2"/>
  </r>
  <r>
    <x v="0"/>
    <x v="0"/>
    <n v="100"/>
    <x v="0"/>
    <x v="44"/>
    <n v="1"/>
    <n v="15.414199"/>
    <n v="5.906282"/>
    <n v="3.8576899999999998"/>
    <n v="9.8915000000000003E-2"/>
    <s v="7"/>
    <s v="scale_mpi_thin_job_14313.out "/>
    <s v="scale_mpi_thin_thin007_2023-06-27_00-52-09.csv "/>
    <s v="e1 10000 100 100000 1 40"/>
    <n v="76.617743333333337"/>
    <n v="10.581841719321696"/>
    <n v="55.454059894689948"/>
    <n v="97.781426771976726"/>
    <x v="2"/>
  </r>
  <r>
    <x v="0"/>
    <x v="0"/>
    <n v="100"/>
    <x v="0"/>
    <x v="43"/>
    <n v="1"/>
    <n v="15.546105000000001"/>
    <n v="6.0316890000000001"/>
    <n v="11.006868000000001"/>
    <n v="0.27517200000000003"/>
    <s v="7"/>
    <s v="scale_mpi_thin_job_14313.out "/>
    <s v="scale_mpi_thin_thin007_2023-06-27_00-52-09.csv "/>
    <s v="e1 10000 100 100000 1 41"/>
    <n v="75.874598666666657"/>
    <n v="10.572158003807891"/>
    <n v="54.730282659050872"/>
    <n v="97.018914674282442"/>
    <x v="2"/>
  </r>
  <r>
    <x v="0"/>
    <x v="0"/>
    <n v="100"/>
    <x v="0"/>
    <x v="42"/>
    <n v="1"/>
    <n v="15.565543"/>
    <n v="6.3044390000000003"/>
    <n v="4.8599389999999998"/>
    <n v="0.118535"/>
    <s v="7"/>
    <s v="scale_mpi_thin_job_14313.out "/>
    <s v="scale_mpi_thin_thin007_2023-06-27_00-52-09.csv "/>
    <s v="e1 10000 100 100000 1 42"/>
    <n v="76.182989714285711"/>
    <n v="7.7750732433957479"/>
    <n v="60.632843227494213"/>
    <n v="91.733136201077201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3B1BDA-457B-48BA-B1C7-E00237A47326}" name="ExecutionsCount" cacheId="5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olHeaderCaption="Col">
  <location ref="A3:BU15" firstHeaderRow="1" firstDataRow="2" firstDataCol="1"/>
  <pivotFields count="19">
    <pivotField axis="axisRow" showAll="0">
      <items count="7">
        <item m="1" x="2"/>
        <item x="0"/>
        <item m="1" x="3"/>
        <item m="1" x="4"/>
        <item m="1" x="5"/>
        <item m="1" x="1"/>
        <item t="default"/>
      </items>
    </pivotField>
    <pivotField axis="axisRow" showAll="0" sortType="ascending">
      <items count="9">
        <item m="1" x="5"/>
        <item m="1" x="6"/>
        <item x="0"/>
        <item x="4"/>
        <item x="3"/>
        <item x="2"/>
        <item x="1"/>
        <item m="1" x="7"/>
        <item t="default"/>
      </items>
    </pivotField>
    <pivotField showAll="0"/>
    <pivotField axis="axisRow" showAll="0">
      <items count="4">
        <item m="1" x="1"/>
        <item m="1" x="2"/>
        <item x="0"/>
        <item t="default"/>
      </items>
    </pivotField>
    <pivotField axis="axisCol" showAll="0">
      <items count="73"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2"/>
        <item x="13"/>
        <item x="14"/>
        <item x="15"/>
        <item x="16"/>
        <item x="17"/>
        <item x="18"/>
        <item x="19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3">
    <field x="0"/>
    <field x="1"/>
    <field x="3"/>
  </rowFields>
  <rowItems count="11">
    <i>
      <x v="1"/>
    </i>
    <i r="1">
      <x v="2"/>
    </i>
    <i r="2">
      <x v="2"/>
    </i>
    <i r="1">
      <x v="3"/>
    </i>
    <i r="2">
      <x v="2"/>
    </i>
    <i r="1">
      <x v="4"/>
    </i>
    <i r="2">
      <x v="2"/>
    </i>
    <i r="1">
      <x v="5"/>
    </i>
    <i r="2">
      <x v="2"/>
    </i>
    <i r="1">
      <x v="6"/>
    </i>
    <i r="2">
      <x v="2"/>
    </i>
  </rowItems>
  <colFields count="1">
    <field x="4"/>
  </colFields>
  <colItems count="7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</colItems>
  <dataFields count="1">
    <dataField name="Count of total_time" fld="6" subtotal="count" baseField="0" baseItem="0"/>
  </dataFields>
  <pivotTableStyleInfo name="PivotStyleLight16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EB8AB7-E832-4022-A13E-890286F79F1F}" name="ExecutionTime" cacheId="5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1" colHeaderCaption="Col">
  <location ref="A3:K79" firstHeaderRow="1" firstDataRow="5" firstDataCol="1"/>
  <pivotFields count="19">
    <pivotField axis="axisCol" showAll="0" defaultSubtotal="0">
      <items count="6">
        <item m="1" x="2"/>
        <item x="0"/>
        <item m="1" x="3"/>
        <item m="1" x="4"/>
        <item m="1" x="5"/>
        <item m="1" x="1"/>
      </items>
    </pivotField>
    <pivotField axis="axisCol" showAll="0" sortType="ascending" defaultSubtotal="0">
      <items count="8">
        <item m="1" x="5"/>
        <item m="1" x="6"/>
        <item x="0"/>
        <item x="4"/>
        <item x="3"/>
        <item x="2"/>
        <item x="1"/>
        <item m="1" x="7"/>
      </items>
    </pivotField>
    <pivotField showAll="0" defaultSubtotal="0"/>
    <pivotField axis="axisCol" showAll="0" defaultSubtotal="0">
      <items count="3">
        <item m="1" x="1"/>
        <item m="1" x="2"/>
        <item x="0"/>
      </items>
    </pivotField>
    <pivotField axis="axisRow" showAll="0" defaultSubtotal="0">
      <items count="72"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2"/>
        <item x="13"/>
        <item x="14"/>
        <item x="15"/>
        <item x="16"/>
        <item x="17"/>
        <item x="18"/>
        <item x="19"/>
      </items>
    </pivotField>
    <pivotField showAll="0" defaultSubtotal="0"/>
    <pivotField dataField="1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ubtotalTop="0" showAll="0" defaultSubtotal="0"/>
    <pivotField name="Avg2" subtotalTop="0" showAll="0" defaultSubtotal="0"/>
    <pivotField subtotalTop="0" showAll="0" defaultSubtotal="0"/>
    <pivotField subtotalTop="0" showAll="0" defaultSubtotal="0"/>
    <pivotField subtotalTop="0" showAll="0" defaultSubtotal="0"/>
    <pivotField subtotalTop="0" showAll="0" defaultSubtotal="0"/>
  </pivotFields>
  <rowFields count="1">
    <field x="4"/>
  </rowFields>
  <rowItems count="7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</rowItems>
  <colFields count="4">
    <field x="0"/>
    <field x="1"/>
    <field x="3"/>
    <field x="-2"/>
  </colFields>
  <colItems count="10">
    <i>
      <x v="1"/>
      <x v="2"/>
      <x v="2"/>
      <x/>
    </i>
    <i r="3" i="1">
      <x v="1"/>
    </i>
    <i r="1">
      <x v="3"/>
      <x v="2"/>
      <x/>
    </i>
    <i r="3" i="1">
      <x v="1"/>
    </i>
    <i r="1">
      <x v="4"/>
      <x v="2"/>
      <x/>
    </i>
    <i r="3" i="1">
      <x v="1"/>
    </i>
    <i r="1">
      <x v="5"/>
      <x v="2"/>
      <x/>
    </i>
    <i r="3" i="1">
      <x v="1"/>
    </i>
    <i r="1">
      <x v="6"/>
      <x v="2"/>
      <x/>
    </i>
    <i r="3" i="1">
      <x v="1"/>
    </i>
  </colItems>
  <dataFields count="2">
    <dataField name="Avg" fld="6" subtotal="average" baseField="5" baseItem="0" numFmtId="4"/>
    <dataField name="StdDevp" fld="6" subtotal="stdDevp" baseField="5" baseItem="0"/>
  </dataFields>
  <chartFormats count="46">
    <chartFormat chart="0" format="64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"/>
          </reference>
          <reference field="3" count="1" selected="0">
            <x v="1"/>
          </reference>
        </references>
      </pivotArea>
    </chartFormat>
    <chartFormat chart="0" format="65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"/>
          </reference>
          <reference field="3" count="1" selected="0">
            <x v="2"/>
          </reference>
        </references>
      </pivotArea>
    </chartFormat>
    <chartFormat chart="0" format="66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"/>
          </reference>
          <reference field="3" count="1" selected="0">
            <x v="1"/>
          </reference>
        </references>
      </pivotArea>
    </chartFormat>
    <chartFormat chart="0" format="67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"/>
          </reference>
          <reference field="3" count="1" selected="0">
            <x v="2"/>
          </reference>
        </references>
      </pivotArea>
    </chartFormat>
    <chartFormat chart="0" format="68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"/>
          </reference>
          <reference field="3" count="1" selected="0">
            <x v="1"/>
          </reference>
        </references>
      </pivotArea>
    </chartFormat>
    <chartFormat chart="0" format="69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"/>
          </reference>
          <reference field="3" count="1" selected="0">
            <x v="2"/>
          </reference>
        </references>
      </pivotArea>
    </chartFormat>
    <chartFormat chart="0" format="70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2"/>
          </reference>
          <reference field="3" count="1" selected="0">
            <x v="1"/>
          </reference>
        </references>
      </pivotArea>
    </chartFormat>
    <chartFormat chart="0" format="71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2"/>
          </reference>
          <reference field="3" count="1" selected="0">
            <x v="2"/>
          </reference>
        </references>
      </pivotArea>
    </chartFormat>
    <chartFormat chart="0" format="72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2"/>
          </reference>
          <reference field="3" count="1" selected="0">
            <x v="0"/>
          </reference>
        </references>
      </pivotArea>
    </chartFormat>
    <chartFormat chart="0" format="73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"/>
          </reference>
          <reference field="3" count="1" selected="0">
            <x v="2"/>
          </reference>
        </references>
      </pivotArea>
    </chartFormat>
    <chartFormat chart="0" format="74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0"/>
          </reference>
          <reference field="3" count="1" selected="0">
            <x v="2"/>
          </reference>
        </references>
      </pivotArea>
    </chartFormat>
    <chartFormat chart="0" format="75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"/>
          </reference>
          <reference field="3" count="1" selected="0">
            <x v="2"/>
          </reference>
        </references>
      </pivotArea>
    </chartFormat>
    <chartFormat chart="0" format="76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0"/>
          </reference>
          <reference field="3" count="1" selected="0">
            <x v="1"/>
          </reference>
        </references>
      </pivotArea>
    </chartFormat>
    <chartFormat chart="0" format="77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0"/>
          </reference>
          <reference field="3" count="1" selected="0">
            <x v="2"/>
          </reference>
        </references>
      </pivotArea>
    </chartFormat>
    <chartFormat chart="0" format="78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1"/>
          </reference>
          <reference field="3" count="1" selected="0">
            <x v="1"/>
          </reference>
        </references>
      </pivotArea>
    </chartFormat>
    <chartFormat chart="0" format="79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1"/>
          </reference>
          <reference field="3" count="1" selected="0">
            <x v="2"/>
          </reference>
        </references>
      </pivotArea>
    </chartFormat>
    <chartFormat chart="0" format="80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0"/>
          </reference>
          <reference field="3" count="1" selected="0">
            <x v="0"/>
          </reference>
        </references>
      </pivotArea>
    </chartFormat>
    <chartFormat chart="0" format="81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1"/>
          </reference>
          <reference field="3" count="1" selected="0">
            <x v="0"/>
          </reference>
        </references>
      </pivotArea>
    </chartFormat>
    <chartFormat chart="0" format="82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0"/>
          </reference>
          <reference field="3" count="1" selected="0">
            <x v="1"/>
          </reference>
        </references>
      </pivotArea>
    </chartFormat>
    <chartFormat chart="0" format="83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0"/>
          </reference>
          <reference field="3" count="1" selected="0">
            <x v="2"/>
          </reference>
        </references>
      </pivotArea>
    </chartFormat>
    <chartFormat chart="0" format="84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"/>
          </reference>
          <reference field="3" count="1" selected="0">
            <x v="1"/>
          </reference>
        </references>
      </pivotArea>
    </chartFormat>
    <chartFormat chart="0" format="85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"/>
          </reference>
          <reference field="3" count="1" selected="0">
            <x v="2"/>
          </reference>
        </references>
      </pivotArea>
    </chartFormat>
    <chartFormat chart="0" format="86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  <reference field="3" count="1" selected="0">
            <x v="1"/>
          </reference>
        </references>
      </pivotArea>
    </chartFormat>
    <chartFormat chart="0" format="87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  <reference field="3" count="1" selected="0">
            <x v="2"/>
          </reference>
        </references>
      </pivotArea>
    </chartFormat>
    <chartFormat chart="0" format="88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"/>
          </reference>
          <reference field="3" count="1" selected="0">
            <x v="1"/>
          </reference>
        </references>
      </pivotArea>
    </chartFormat>
    <chartFormat chart="0" format="89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2"/>
          </reference>
          <reference field="1" count="1" selected="0">
            <x v="2"/>
          </reference>
          <reference field="3" count="1" selected="0">
            <x v="1"/>
          </reference>
        </references>
      </pivotArea>
    </chartFormat>
    <chartFormat chart="0" format="90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2"/>
          </reference>
          <reference field="1" count="1" selected="0">
            <x v="2"/>
          </reference>
          <reference field="3" count="1" selected="0">
            <x v="2"/>
          </reference>
        </references>
      </pivotArea>
    </chartFormat>
    <chartFormat chart="0" format="91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3"/>
          </reference>
          <reference field="1" count="1" selected="0">
            <x v="2"/>
          </reference>
          <reference field="3" count="1" selected="0">
            <x v="1"/>
          </reference>
        </references>
      </pivotArea>
    </chartFormat>
    <chartFormat chart="0" format="92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3"/>
          </reference>
          <reference field="1" count="1" selected="0">
            <x v="2"/>
          </reference>
          <reference field="3" count="1" selected="0">
            <x v="2"/>
          </reference>
        </references>
      </pivotArea>
    </chartFormat>
    <chartFormat chart="0" format="93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4"/>
          </reference>
          <reference field="1" count="1" selected="0">
            <x v="2"/>
          </reference>
          <reference field="3" count="1" selected="0">
            <x v="0"/>
          </reference>
        </references>
      </pivotArea>
    </chartFormat>
    <chartFormat chart="0" format="94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0"/>
          </reference>
          <reference field="1" count="1" selected="0">
            <x v="2"/>
          </reference>
          <reference field="3" count="1" selected="0">
            <x v="1"/>
          </reference>
        </references>
      </pivotArea>
    </chartFormat>
    <chartFormat chart="0" format="95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0"/>
          </reference>
          <reference field="1" count="1" selected="0">
            <x v="2"/>
          </reference>
          <reference field="3" count="1" selected="0">
            <x v="2"/>
          </reference>
        </references>
      </pivotArea>
    </chartFormat>
    <chartFormat chart="0" format="96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1"/>
          </reference>
          <reference field="1" count="1" selected="0">
            <x v="2"/>
          </reference>
          <reference field="3" count="1" selected="0">
            <x v="1"/>
          </reference>
        </references>
      </pivotArea>
    </chartFormat>
    <chartFormat chart="0" format="97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1"/>
          </reference>
          <reference field="1" count="1" selected="0">
            <x v="2"/>
          </reference>
          <reference field="3" count="1" selected="0">
            <x v="2"/>
          </reference>
        </references>
      </pivotArea>
    </chartFormat>
    <chartFormat chart="0" format="162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6"/>
          </reference>
          <reference field="3" count="1" selected="0">
            <x v="0"/>
          </reference>
        </references>
      </pivotArea>
    </chartFormat>
    <chartFormat chart="0" format="163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4"/>
          </reference>
          <reference field="1" count="1" selected="0">
            <x v="6"/>
          </reference>
          <reference field="3" count="1" selected="0">
            <x v="0"/>
          </reference>
        </references>
      </pivotArea>
    </chartFormat>
    <chartFormat chart="0" format="164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7"/>
          </reference>
          <reference field="3" count="1" selected="0">
            <x v="0"/>
          </reference>
        </references>
      </pivotArea>
    </chartFormat>
    <chartFormat chart="0" format="165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4"/>
          </reference>
          <reference field="1" count="1" selected="0">
            <x v="7"/>
          </reference>
          <reference field="3" count="1" selected="0">
            <x v="0"/>
          </reference>
        </references>
      </pivotArea>
    </chartFormat>
    <chartFormat chart="0" format="166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6"/>
          </reference>
          <reference field="3" count="1" selected="0">
            <x v="2"/>
          </reference>
        </references>
      </pivotArea>
    </chartFormat>
    <chartFormat chart="0" format="167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1"/>
          </reference>
          <reference field="1" count="1" selected="0">
            <x v="6"/>
          </reference>
          <reference field="3" count="1" selected="0">
            <x v="2"/>
          </reference>
        </references>
      </pivotArea>
    </chartFormat>
    <chartFormat chart="0" format="168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5"/>
          </reference>
          <reference field="3" count="1" selected="0">
            <x v="2"/>
          </reference>
        </references>
      </pivotArea>
    </chartFormat>
    <chartFormat chart="0" format="169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1"/>
          </reference>
          <reference field="1" count="1" selected="0">
            <x v="5"/>
          </reference>
          <reference field="3" count="1" selected="0">
            <x v="2"/>
          </reference>
        </references>
      </pivotArea>
    </chartFormat>
    <chartFormat chart="0" format="170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4"/>
          </reference>
          <reference field="3" count="1" selected="0">
            <x v="2"/>
          </reference>
        </references>
      </pivotArea>
    </chartFormat>
    <chartFormat chart="0" format="171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1"/>
          </reference>
          <reference field="1" count="1" selected="0">
            <x v="4"/>
          </reference>
          <reference field="3" count="1" selected="0">
            <x v="2"/>
          </reference>
        </references>
      </pivotArea>
    </chartFormat>
    <chartFormat chart="0" format="172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3"/>
          </reference>
          <reference field="3" count="1" selected="0">
            <x v="2"/>
          </reference>
        </references>
      </pivotArea>
    </chartFormat>
    <chartFormat chart="0" format="173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1"/>
          </reference>
          <reference field="1" count="1" selected="0">
            <x v="3"/>
          </reference>
          <reference field="3" count="1" selected="0">
            <x v="2"/>
          </reference>
        </references>
      </pivotArea>
    </chartFormat>
  </chartFormats>
  <pivotTableStyleInfo name="PivotStyleLight16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9EE344-3140-4C44-9CF3-71DC1BD0A64D}" name="ExecutionTime" cacheId="5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2" colHeaderCaption="Col">
  <location ref="A3:F78" firstHeaderRow="1" firstDataRow="4" firstDataCol="1"/>
  <pivotFields count="19">
    <pivotField axis="axisCol" showAll="0" defaultSubtotal="0">
      <items count="6">
        <item m="1" x="2"/>
        <item x="0"/>
        <item m="1" x="3"/>
        <item m="1" x="4"/>
        <item m="1" x="5"/>
        <item m="1" x="1"/>
      </items>
    </pivotField>
    <pivotField axis="axisCol" showAll="0" sortType="ascending" defaultSubtotal="0">
      <items count="8">
        <item m="1" x="5"/>
        <item m="1" x="6"/>
        <item x="0"/>
        <item x="4"/>
        <item x="3"/>
        <item x="2"/>
        <item x="1"/>
        <item m="1" x="7"/>
      </items>
    </pivotField>
    <pivotField showAll="0" defaultSubtotal="0"/>
    <pivotField axis="axisCol" showAll="0" defaultSubtotal="0">
      <items count="3">
        <item m="1" x="1"/>
        <item m="1" x="2"/>
        <item x="0"/>
      </items>
    </pivotField>
    <pivotField axis="axisRow" showAll="0" defaultSubtotal="0">
      <items count="72"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2"/>
        <item x="13"/>
        <item x="14"/>
        <item x="15"/>
        <item x="16"/>
        <item x="17"/>
        <item x="18"/>
        <item x="19"/>
      </items>
    </pivotField>
    <pivotField showAll="0" defaultSubtotal="0"/>
    <pivotField showAll="0" defaultSubtotal="0"/>
    <pivotField dataField="1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ubtotalTop="0" showAll="0" defaultSubtotal="0"/>
    <pivotField name="Avg2" subtotalTop="0" showAll="0" defaultSubtotal="0"/>
    <pivotField subtotalTop="0" showAll="0" defaultSubtotal="0"/>
    <pivotField subtotalTop="0" showAll="0" defaultSubtotal="0"/>
    <pivotField subtotalTop="0" showAll="0" defaultSubtotal="0"/>
    <pivotField subtotalTop="0" showAll="0" defaultSubtotal="0"/>
  </pivotFields>
  <rowFields count="1">
    <field x="4"/>
  </rowFields>
  <rowItems count="7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</rowItems>
  <colFields count="3">
    <field x="0"/>
    <field x="1"/>
    <field x="3"/>
  </colFields>
  <colItems count="5">
    <i>
      <x v="1"/>
      <x v="2"/>
      <x v="2"/>
    </i>
    <i r="1">
      <x v="3"/>
      <x v="2"/>
    </i>
    <i r="1">
      <x v="4"/>
      <x v="2"/>
    </i>
    <i r="1">
      <x v="5"/>
      <x v="2"/>
    </i>
    <i r="1">
      <x v="6"/>
      <x v="2"/>
    </i>
  </colItems>
  <dataFields count="1">
    <dataField name="Average of t_io" fld="7" subtotal="average" baseField="4" baseItem="0"/>
  </dataFields>
  <chartFormats count="6">
    <chartFormat chart="1" format="185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4"/>
          </reference>
          <reference field="3" count="1" selected="0">
            <x v="2"/>
          </reference>
        </references>
      </pivotArea>
    </chartFormat>
    <chartFormat chart="1" format="186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5"/>
          </reference>
          <reference field="3" count="1" selected="0">
            <x v="2"/>
          </reference>
        </references>
      </pivotArea>
    </chartFormat>
    <chartFormat chart="1" format="187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6"/>
          </reference>
          <reference field="3" count="1" selected="0">
            <x v="2"/>
          </reference>
        </references>
      </pivotArea>
    </chartFormat>
    <chartFormat chart="1" format="188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"/>
          </reference>
          <reference field="3" count="1" selected="0">
            <x v="2"/>
          </reference>
        </references>
      </pivotArea>
    </chartFormat>
    <chartFormat chart="1" format="189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3"/>
          </reference>
          <reference field="3" count="1" selected="0">
            <x v="2"/>
          </reference>
        </references>
      </pivotArea>
    </chartFormat>
    <chartFormat chart="1" format="19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6"/>
          </reference>
        </references>
      </pivotArea>
    </chartFormat>
  </chartFormats>
  <pivotTableStyleInfo name="PivotStyleLight16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25D281-A260-40C1-B94C-910573FD9CC5}" name="ExecutionTime" cacheId="5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2" colHeaderCaption="Col">
  <location ref="A4:F79" firstHeaderRow="1" firstDataRow="4" firstDataCol="1" rowPageCount="1" colPageCount="1"/>
  <pivotFields count="19">
    <pivotField axis="axisCol" showAll="0" defaultSubtotal="0">
      <items count="6">
        <item m="1" x="2"/>
        <item x="0"/>
        <item m="1" x="3"/>
        <item m="1" x="4"/>
        <item m="1" x="5"/>
        <item m="1" x="1"/>
      </items>
    </pivotField>
    <pivotField axis="axisCol" showAll="0" sortType="ascending" defaultSubtotal="0">
      <items count="8">
        <item m="1" x="5"/>
        <item m="1" x="6"/>
        <item x="0"/>
        <item x="4"/>
        <item x="3"/>
        <item x="2"/>
        <item x="1"/>
        <item m="1" x="7"/>
      </items>
    </pivotField>
    <pivotField showAll="0" defaultSubtotal="0"/>
    <pivotField axis="axisCol" showAll="0" defaultSubtotal="0">
      <items count="3">
        <item m="1" x="1"/>
        <item m="1" x="2"/>
        <item x="0"/>
      </items>
    </pivotField>
    <pivotField axis="axisRow" showAll="0" defaultSubtotal="0">
      <items count="72"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2"/>
        <item x="13"/>
        <item x="14"/>
        <item x="15"/>
        <item x="16"/>
        <item x="17"/>
        <item x="18"/>
        <item x="19"/>
      </items>
    </pivotField>
    <pivotField showAll="0" defaultSubtotal="0"/>
    <pivotField dataField="1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ubtotalTop="0" showAll="0" defaultSubtotal="0"/>
    <pivotField name="Avg2" subtotalTop="0" showAll="0" defaultSubtotal="0"/>
    <pivotField subtotalTop="0" showAll="0" defaultSubtotal="0"/>
    <pivotField subtotalTop="0" showAll="0" defaultSubtotal="0"/>
    <pivotField subtotalTop="0" showAll="0" defaultSubtotal="0"/>
    <pivotField axis="axisPage" subtotalTop="0" multipleItemSelectionAllowed="1" showAll="0" defaultSubtotal="0">
      <items count="3">
        <item x="2"/>
        <item x="0"/>
        <item x="1"/>
      </items>
    </pivotField>
  </pivotFields>
  <rowFields count="1">
    <field x="4"/>
  </rowFields>
  <rowItems count="7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</rowItems>
  <colFields count="3">
    <field x="0"/>
    <field x="1"/>
    <field x="3"/>
  </colFields>
  <colItems count="5">
    <i>
      <x v="1"/>
      <x v="2"/>
      <x v="2"/>
    </i>
    <i r="1">
      <x v="3"/>
      <x v="2"/>
    </i>
    <i r="1">
      <x v="4"/>
      <x v="2"/>
    </i>
    <i r="1">
      <x v="5"/>
      <x v="2"/>
    </i>
    <i r="1">
      <x v="6"/>
      <x v="2"/>
    </i>
  </colItems>
  <pageFields count="1">
    <pageField fld="18" hier="-1"/>
  </pageFields>
  <dataFields count="1">
    <dataField name="Avg" fld="6" subtotal="average" baseField="5" baseItem="0" numFmtId="4"/>
  </dataFields>
  <chartFormats count="51">
    <chartFormat chart="0" format="64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"/>
          </reference>
          <reference field="3" count="1" selected="0">
            <x v="1"/>
          </reference>
        </references>
      </pivotArea>
    </chartFormat>
    <chartFormat chart="0" format="65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"/>
          </reference>
          <reference field="3" count="1" selected="0">
            <x v="2"/>
          </reference>
        </references>
      </pivotArea>
    </chartFormat>
    <chartFormat chart="0" format="66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"/>
          </reference>
          <reference field="3" count="1" selected="0">
            <x v="1"/>
          </reference>
        </references>
      </pivotArea>
    </chartFormat>
    <chartFormat chart="0" format="67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"/>
          </reference>
          <reference field="3" count="1" selected="0">
            <x v="2"/>
          </reference>
        </references>
      </pivotArea>
    </chartFormat>
    <chartFormat chart="0" format="68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"/>
          </reference>
          <reference field="3" count="1" selected="0">
            <x v="1"/>
          </reference>
        </references>
      </pivotArea>
    </chartFormat>
    <chartFormat chart="0" format="69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"/>
          </reference>
          <reference field="3" count="1" selected="0">
            <x v="2"/>
          </reference>
        </references>
      </pivotArea>
    </chartFormat>
    <chartFormat chart="0" format="70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2"/>
          </reference>
          <reference field="3" count="1" selected="0">
            <x v="1"/>
          </reference>
        </references>
      </pivotArea>
    </chartFormat>
    <chartFormat chart="0" format="71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2"/>
          </reference>
          <reference field="3" count="1" selected="0">
            <x v="2"/>
          </reference>
        </references>
      </pivotArea>
    </chartFormat>
    <chartFormat chart="0" format="72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2"/>
          </reference>
          <reference field="3" count="1" selected="0">
            <x v="0"/>
          </reference>
        </references>
      </pivotArea>
    </chartFormat>
    <chartFormat chart="0" format="73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"/>
          </reference>
          <reference field="3" count="1" selected="0">
            <x v="2"/>
          </reference>
        </references>
      </pivotArea>
    </chartFormat>
    <chartFormat chart="0" format="74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0"/>
          </reference>
          <reference field="3" count="1" selected="0">
            <x v="2"/>
          </reference>
        </references>
      </pivotArea>
    </chartFormat>
    <chartFormat chart="0" format="75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"/>
          </reference>
          <reference field="3" count="1" selected="0">
            <x v="2"/>
          </reference>
        </references>
      </pivotArea>
    </chartFormat>
    <chartFormat chart="0" format="76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0"/>
          </reference>
          <reference field="3" count="1" selected="0">
            <x v="1"/>
          </reference>
        </references>
      </pivotArea>
    </chartFormat>
    <chartFormat chart="0" format="77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0"/>
          </reference>
          <reference field="3" count="1" selected="0">
            <x v="2"/>
          </reference>
        </references>
      </pivotArea>
    </chartFormat>
    <chartFormat chart="0" format="78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1"/>
          </reference>
          <reference field="3" count="1" selected="0">
            <x v="1"/>
          </reference>
        </references>
      </pivotArea>
    </chartFormat>
    <chartFormat chart="0" format="79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1"/>
          </reference>
          <reference field="3" count="1" selected="0">
            <x v="2"/>
          </reference>
        </references>
      </pivotArea>
    </chartFormat>
    <chartFormat chart="0" format="80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0"/>
          </reference>
          <reference field="3" count="1" selected="0">
            <x v="0"/>
          </reference>
        </references>
      </pivotArea>
    </chartFormat>
    <chartFormat chart="0" format="81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1"/>
          </reference>
          <reference field="3" count="1" selected="0">
            <x v="0"/>
          </reference>
        </references>
      </pivotArea>
    </chartFormat>
    <chartFormat chart="0" format="82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0"/>
          </reference>
          <reference field="3" count="1" selected="0">
            <x v="1"/>
          </reference>
        </references>
      </pivotArea>
    </chartFormat>
    <chartFormat chart="0" format="83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0"/>
          </reference>
          <reference field="3" count="1" selected="0">
            <x v="2"/>
          </reference>
        </references>
      </pivotArea>
    </chartFormat>
    <chartFormat chart="0" format="84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"/>
          </reference>
          <reference field="3" count="1" selected="0">
            <x v="1"/>
          </reference>
        </references>
      </pivotArea>
    </chartFormat>
    <chartFormat chart="0" format="85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"/>
          </reference>
          <reference field="3" count="1" selected="0">
            <x v="2"/>
          </reference>
        </references>
      </pivotArea>
    </chartFormat>
    <chartFormat chart="0" format="86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  <reference field="3" count="1" selected="0">
            <x v="1"/>
          </reference>
        </references>
      </pivotArea>
    </chartFormat>
    <chartFormat chart="0" format="87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  <reference field="3" count="1" selected="0">
            <x v="2"/>
          </reference>
        </references>
      </pivotArea>
    </chartFormat>
    <chartFormat chart="0" format="88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"/>
          </reference>
          <reference field="3" count="1" selected="0">
            <x v="1"/>
          </reference>
        </references>
      </pivotArea>
    </chartFormat>
    <chartFormat chart="1" format="161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"/>
          </reference>
          <reference field="3" count="1" selected="0">
            <x v="1"/>
          </reference>
        </references>
      </pivotArea>
    </chartFormat>
    <chartFormat chart="1" format="163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"/>
          </reference>
          <reference field="3" count="1" selected="0">
            <x v="2"/>
          </reference>
        </references>
      </pivotArea>
    </chartFormat>
    <chartFormat chart="1" format="165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"/>
          </reference>
          <reference field="3" count="1" selected="0">
            <x v="1"/>
          </reference>
        </references>
      </pivotArea>
    </chartFormat>
    <chartFormat chart="1" format="167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"/>
          </reference>
          <reference field="3" count="1" selected="0">
            <x v="2"/>
          </reference>
        </references>
      </pivotArea>
    </chartFormat>
    <chartFormat chart="1" format="169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"/>
          </reference>
          <reference field="3" count="1" selected="0">
            <x v="1"/>
          </reference>
        </references>
      </pivotArea>
    </chartFormat>
    <chartFormat chart="1" format="171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"/>
          </reference>
          <reference field="3" count="1" selected="0">
            <x v="2"/>
          </reference>
        </references>
      </pivotArea>
    </chartFormat>
    <chartFormat chart="1" format="173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2"/>
          </reference>
          <reference field="3" count="1" selected="0">
            <x v="1"/>
          </reference>
        </references>
      </pivotArea>
    </chartFormat>
    <chartFormat chart="1" format="175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2"/>
          </reference>
          <reference field="3" count="1" selected="0">
            <x v="2"/>
          </reference>
        </references>
      </pivotArea>
    </chartFormat>
    <chartFormat chart="1" format="177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2"/>
          </reference>
          <reference field="3" count="1" selected="0">
            <x v="0"/>
          </reference>
        </references>
      </pivotArea>
    </chartFormat>
    <chartFormat chart="1" format="17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" format="18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"/>
          </reference>
        </references>
      </pivotArea>
    </chartFormat>
    <chartFormat chart="1" format="18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"/>
          </reference>
        </references>
      </pivotArea>
    </chartFormat>
    <chartFormat chart="1" format="18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"/>
          </reference>
        </references>
      </pivotArea>
    </chartFormat>
    <chartFormat chart="1" format="18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2"/>
          </reference>
        </references>
      </pivotArea>
    </chartFormat>
    <chartFormat chart="1" format="18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" format="18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8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6"/>
          </reference>
        </references>
      </pivotArea>
    </chartFormat>
    <chartFormat chart="1" format="18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7"/>
          </reference>
        </references>
      </pivotArea>
    </chartFormat>
    <chartFormat chart="1" format="188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6"/>
          </reference>
          <reference field="3" count="1" selected="0">
            <x v="0"/>
          </reference>
        </references>
      </pivotArea>
    </chartFormat>
    <chartFormat chart="1" format="190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7"/>
          </reference>
          <reference field="3" count="1" selected="0">
            <x v="0"/>
          </reference>
        </references>
      </pivotArea>
    </chartFormat>
    <chartFormat chart="1" format="19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6"/>
          </reference>
        </references>
      </pivotArea>
    </chartFormat>
    <chartFormat chart="1" format="194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5"/>
          </reference>
          <reference field="3" count="1" selected="0">
            <x v="2"/>
          </reference>
        </references>
      </pivotArea>
    </chartFormat>
    <chartFormat chart="1" format="19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4"/>
          </reference>
        </references>
      </pivotArea>
    </chartFormat>
    <chartFormat chart="1" format="19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3"/>
          </reference>
        </references>
      </pivotArea>
    </chartFormat>
    <chartFormat chart="1" format="199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3"/>
          </reference>
          <reference field="3" count="1" selected="0">
            <x v="2"/>
          </reference>
        </references>
      </pivotArea>
    </chartFormat>
    <chartFormat chart="1" format="200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4"/>
          </reference>
          <reference field="3" count="1" selected="0">
            <x v="2"/>
          </reference>
        </references>
      </pivotArea>
    </chartFormat>
  </chartFormats>
  <pivotTableStyleInfo name="PivotStyleLight16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B18B03-C770-4127-977F-A2033C73BF61}" name="ExecutionTime" cacheId="5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4" colHeaderCaption="Col">
  <location ref="A3:F78" firstHeaderRow="1" firstDataRow="4" firstDataCol="1" rowPageCount="1" colPageCount="1"/>
  <pivotFields count="19">
    <pivotField axis="axisCol" showAll="0" defaultSubtotal="0">
      <items count="6">
        <item m="1" x="2"/>
        <item x="0"/>
        <item m="1" x="3"/>
        <item m="1" x="4"/>
        <item h="1" m="1" x="5"/>
        <item h="1" m="1" x="1"/>
      </items>
    </pivotField>
    <pivotField axis="axisCol" showAll="0" sortType="descending" defaultSubtotal="0">
      <items count="8">
        <item h="1" m="1" x="7"/>
        <item x="1"/>
        <item x="2"/>
        <item x="3"/>
        <item x="4"/>
        <item x="0"/>
        <item h="1" m="1" x="6"/>
        <item h="1" m="1" x="5"/>
      </items>
    </pivotField>
    <pivotField showAll="0" defaultSubtotal="0"/>
    <pivotField axis="axisCol" showAll="0" defaultSubtotal="0">
      <items count="3">
        <item h="1" m="1" x="1"/>
        <item h="1" m="1" x="2"/>
        <item x="0"/>
      </items>
    </pivotField>
    <pivotField axis="axisRow" showAll="0" sortType="ascending" defaultSubtotal="0">
      <items count="72"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</items>
    </pivotField>
    <pivotField showAll="0" defaultSubtotal="0"/>
    <pivotField dataField="1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ubtotalTop="0" showAll="0" defaultSubtotal="0"/>
    <pivotField name="Avg2" subtotalTop="0" showAll="0" defaultSubtotal="0"/>
    <pivotField subtotalTop="0" showAll="0" defaultSubtotal="0"/>
    <pivotField subtotalTop="0" showAll="0" defaultSubtotal="0"/>
    <pivotField subtotalTop="0" showAll="0" defaultSubtotal="0"/>
    <pivotField axis="axisPage" subtotalTop="0" multipleItemSelectionAllowed="1" showAll="0" defaultSubtotal="0">
      <items count="3">
        <item h="1" x="2"/>
        <item x="0"/>
        <item x="1"/>
      </items>
    </pivotField>
  </pivotFields>
  <rowFields count="1">
    <field x="4"/>
  </rowFields>
  <rowItems count="7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</rowItems>
  <colFields count="3">
    <field x="0"/>
    <field x="1"/>
    <field x="3"/>
  </colFields>
  <colItems count="5">
    <i>
      <x v="1"/>
      <x v="1"/>
      <x v="2"/>
    </i>
    <i r="1">
      <x v="2"/>
      <x v="2"/>
    </i>
    <i r="1">
      <x v="3"/>
      <x v="2"/>
    </i>
    <i r="1">
      <x v="4"/>
      <x v="2"/>
    </i>
    <i r="1">
      <x v="5"/>
      <x v="2"/>
    </i>
  </colItems>
  <pageFields count="1">
    <pageField fld="18" hier="-1"/>
  </pageFields>
  <dataFields count="1">
    <dataField name="Avg" fld="6" subtotal="average" baseField="5" baseItem="0" numFmtId="4"/>
  </dataFields>
  <chartFormats count="59">
    <chartFormat chart="0" format="64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5"/>
          </reference>
          <reference field="3" count="1" selected="0">
            <x v="1"/>
          </reference>
        </references>
      </pivotArea>
    </chartFormat>
    <chartFormat chart="0" format="65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5"/>
          </reference>
          <reference field="3" count="1" selected="0">
            <x v="2"/>
          </reference>
        </references>
      </pivotArea>
    </chartFormat>
    <chartFormat chart="0" format="66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5"/>
          </reference>
          <reference field="3" count="1" selected="0">
            <x v="1"/>
          </reference>
        </references>
      </pivotArea>
    </chartFormat>
    <chartFormat chart="0" format="67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5"/>
          </reference>
          <reference field="3" count="1" selected="0">
            <x v="2"/>
          </reference>
        </references>
      </pivotArea>
    </chartFormat>
    <chartFormat chart="0" format="68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5"/>
          </reference>
          <reference field="3" count="1" selected="0">
            <x v="1"/>
          </reference>
        </references>
      </pivotArea>
    </chartFormat>
    <chartFormat chart="0" format="69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5"/>
          </reference>
          <reference field="3" count="1" selected="0">
            <x v="2"/>
          </reference>
        </references>
      </pivotArea>
    </chartFormat>
    <chartFormat chart="0" format="70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5"/>
          </reference>
          <reference field="3" count="1" selected="0">
            <x v="1"/>
          </reference>
        </references>
      </pivotArea>
    </chartFormat>
    <chartFormat chart="0" format="71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5"/>
          </reference>
          <reference field="3" count="1" selected="0">
            <x v="2"/>
          </reference>
        </references>
      </pivotArea>
    </chartFormat>
    <chartFormat chart="0" format="72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5"/>
          </reference>
          <reference field="3" count="1" selected="0">
            <x v="0"/>
          </reference>
        </references>
      </pivotArea>
    </chartFormat>
    <chartFormat chart="0" format="73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6"/>
          </reference>
          <reference field="3" count="1" selected="0">
            <x v="2"/>
          </reference>
        </references>
      </pivotArea>
    </chartFormat>
    <chartFormat chart="0" format="74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7"/>
          </reference>
          <reference field="3" count="1" selected="0">
            <x v="2"/>
          </reference>
        </references>
      </pivotArea>
    </chartFormat>
    <chartFormat chart="0" format="75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6"/>
          </reference>
          <reference field="3" count="1" selected="0">
            <x v="2"/>
          </reference>
        </references>
      </pivotArea>
    </chartFormat>
    <chartFormat chart="0" format="76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7"/>
          </reference>
          <reference field="3" count="1" selected="0">
            <x v="1"/>
          </reference>
        </references>
      </pivotArea>
    </chartFormat>
    <chartFormat chart="0" format="77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7"/>
          </reference>
          <reference field="3" count="1" selected="0">
            <x v="2"/>
          </reference>
        </references>
      </pivotArea>
    </chartFormat>
    <chartFormat chart="0" format="78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6"/>
          </reference>
          <reference field="3" count="1" selected="0">
            <x v="1"/>
          </reference>
        </references>
      </pivotArea>
    </chartFormat>
    <chartFormat chart="0" format="79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6"/>
          </reference>
          <reference field="3" count="1" selected="0">
            <x v="2"/>
          </reference>
        </references>
      </pivotArea>
    </chartFormat>
    <chartFormat chart="0" format="80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7"/>
          </reference>
          <reference field="3" count="1" selected="0">
            <x v="0"/>
          </reference>
        </references>
      </pivotArea>
    </chartFormat>
    <chartFormat chart="0" format="81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6"/>
          </reference>
          <reference field="3" count="1" selected="0">
            <x v="0"/>
          </reference>
        </references>
      </pivotArea>
    </chartFormat>
    <chartFormat chart="0" format="82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7"/>
          </reference>
          <reference field="3" count="1" selected="0">
            <x v="1"/>
          </reference>
        </references>
      </pivotArea>
    </chartFormat>
    <chartFormat chart="0" format="83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7"/>
          </reference>
          <reference field="3" count="1" selected="0">
            <x v="2"/>
          </reference>
        </references>
      </pivotArea>
    </chartFormat>
    <chartFormat chart="0" format="84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6"/>
          </reference>
          <reference field="3" count="1" selected="0">
            <x v="1"/>
          </reference>
        </references>
      </pivotArea>
    </chartFormat>
    <chartFormat chart="0" format="85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6"/>
          </reference>
          <reference field="3" count="1" selected="0">
            <x v="2"/>
          </reference>
        </references>
      </pivotArea>
    </chartFormat>
    <chartFormat chart="0" format="86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7"/>
          </reference>
          <reference field="3" count="1" selected="0">
            <x v="1"/>
          </reference>
        </references>
      </pivotArea>
    </chartFormat>
    <chartFormat chart="0" format="87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7"/>
          </reference>
          <reference field="3" count="1" selected="0">
            <x v="2"/>
          </reference>
        </references>
      </pivotArea>
    </chartFormat>
    <chartFormat chart="0" format="88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6"/>
          </reference>
          <reference field="3" count="1" selected="0">
            <x v="1"/>
          </reference>
        </references>
      </pivotArea>
    </chartFormat>
    <chartFormat chart="0" format="161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0"/>
          </reference>
          <reference field="3" count="1" selected="0">
            <x v="0"/>
          </reference>
        </references>
      </pivotArea>
    </chartFormat>
    <chartFormat chart="0" format="169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"/>
          </reference>
          <reference field="3" count="1" selected="0">
            <x v="2"/>
          </reference>
        </references>
      </pivotArea>
    </chartFormat>
    <chartFormat chart="1" format="171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5"/>
          </reference>
          <reference field="3" count="1" selected="0">
            <x v="1"/>
          </reference>
        </references>
      </pivotArea>
    </chartFormat>
    <chartFormat chart="1" format="173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5"/>
          </reference>
          <reference field="3" count="1" selected="0">
            <x v="2"/>
          </reference>
        </references>
      </pivotArea>
    </chartFormat>
    <chartFormat chart="1" format="175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5"/>
          </reference>
          <reference field="3" count="1" selected="0">
            <x v="1"/>
          </reference>
        </references>
      </pivotArea>
    </chartFormat>
    <chartFormat chart="1" format="177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5"/>
          </reference>
          <reference field="3" count="1" selected="0">
            <x v="2"/>
          </reference>
        </references>
      </pivotArea>
    </chartFormat>
    <chartFormat chart="1" format="185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"/>
          </reference>
          <reference field="3" count="1" selected="0">
            <x v="2"/>
          </reference>
        </references>
      </pivotArea>
    </chartFormat>
    <chartFormat chart="1" format="187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5"/>
          </reference>
          <reference field="3" count="1" selected="0">
            <x v="1"/>
          </reference>
        </references>
      </pivotArea>
    </chartFormat>
    <chartFormat chart="1" format="189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5"/>
          </reference>
          <reference field="3" count="1" selected="0">
            <x v="2"/>
          </reference>
        </references>
      </pivotArea>
    </chartFormat>
    <chartFormat chart="1" format="191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5"/>
          </reference>
          <reference field="3" count="1" selected="0">
            <x v="1"/>
          </reference>
        </references>
      </pivotArea>
    </chartFormat>
    <chartFormat chart="1" format="193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5"/>
          </reference>
          <reference field="3" count="1" selected="0">
            <x v="2"/>
          </reference>
        </references>
      </pivotArea>
    </chartFormat>
    <chartFormat chart="1" format="195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5"/>
          </reference>
          <reference field="3" count="1" selected="0">
            <x v="0"/>
          </reference>
        </references>
      </pivotArea>
    </chartFormat>
    <chartFormat chart="1" format="19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" format="19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" format="19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"/>
          </reference>
        </references>
      </pivotArea>
    </chartFormat>
    <chartFormat chart="2" format="200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5"/>
          </reference>
          <reference field="3" count="1" selected="0">
            <x v="2"/>
          </reference>
        </references>
      </pivotArea>
    </chartFormat>
    <chartFormat chart="2" format="201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5"/>
          </reference>
          <reference field="3" count="1" selected="0">
            <x v="2"/>
          </reference>
        </references>
      </pivotArea>
    </chartFormat>
    <chartFormat chart="2" format="20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"/>
          </reference>
        </references>
      </pivotArea>
    </chartFormat>
    <chartFormat chart="2" format="206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5"/>
          </reference>
          <reference field="3" count="1" selected="0">
            <x v="2"/>
          </reference>
        </references>
      </pivotArea>
    </chartFormat>
    <chartFormat chart="2" format="20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" format="209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5"/>
          </reference>
          <reference field="3" count="1" selected="0">
            <x v="2"/>
          </reference>
        </references>
      </pivotArea>
    </chartFormat>
    <chartFormat chart="2" format="2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214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3"/>
          </reference>
          <reference field="3" count="1" selected="0">
            <x v="2"/>
          </reference>
        </references>
      </pivotArea>
    </chartFormat>
    <chartFormat chart="2" format="215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4"/>
          </reference>
          <reference field="3" count="1" selected="0">
            <x v="2"/>
          </reference>
        </references>
      </pivotArea>
    </chartFormat>
    <chartFormat chart="2" format="216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"/>
          </reference>
          <reference field="3" count="1" selected="0">
            <x v="2"/>
          </reference>
        </references>
      </pivotArea>
    </chartFormat>
    <chartFormat chart="3" format="217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5"/>
          </reference>
          <reference field="3" count="1" selected="0">
            <x v="2"/>
          </reference>
        </references>
      </pivotArea>
    </chartFormat>
    <chartFormat chart="3" format="218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5"/>
          </reference>
          <reference field="3" count="1" selected="0">
            <x v="2"/>
          </reference>
        </references>
      </pivotArea>
    </chartFormat>
    <chartFormat chart="3" format="219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4"/>
          </reference>
          <reference field="3" count="1" selected="0">
            <x v="2"/>
          </reference>
        </references>
      </pivotArea>
    </chartFormat>
    <chartFormat chart="3" format="220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3"/>
          </reference>
          <reference field="3" count="1" selected="0">
            <x v="2"/>
          </reference>
        </references>
      </pivotArea>
    </chartFormat>
    <chartFormat chart="3" format="221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"/>
          </reference>
          <reference field="3" count="1" selected="0">
            <x v="2"/>
          </reference>
        </references>
      </pivotArea>
    </chartFormat>
    <chartFormat chart="3" format="222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"/>
          </reference>
          <reference field="3" count="1" selected="0">
            <x v="2"/>
          </reference>
        </references>
      </pivotArea>
    </chartFormat>
    <chartFormat chart="3" format="22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3" format="22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"/>
          </reference>
        </references>
      </pivotArea>
    </chartFormat>
    <chartFormat chart="3" format="22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5"/>
          </reference>
        </references>
      </pivotArea>
    </chartFormat>
  </chartFormats>
  <pivotTableStyleInfo name="PivotStyleLight16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88A7F9-C645-4A41-8B9E-2F0751BCA7D4}" name="ExecutionTime" cacheId="5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5" colHeaderCaption="Col">
  <location ref="A3:F78" firstHeaderRow="1" firstDataRow="4" firstDataCol="1" rowPageCount="1" colPageCount="1"/>
  <pivotFields count="19">
    <pivotField axis="axisCol" showAll="0" defaultSubtotal="0">
      <items count="6">
        <item m="1" x="2"/>
        <item x="0"/>
        <item m="1" x="3"/>
        <item m="1" x="4"/>
        <item h="1" m="1" x="5"/>
        <item h="1" m="1" x="1"/>
      </items>
    </pivotField>
    <pivotField axis="axisCol" showAll="0" sortType="descending" defaultSubtotal="0">
      <items count="8">
        <item h="1" m="1" x="7"/>
        <item x="1"/>
        <item x="2"/>
        <item x="3"/>
        <item x="4"/>
        <item x="0"/>
        <item h="1" m="1" x="6"/>
        <item h="1" m="1" x="5"/>
      </items>
    </pivotField>
    <pivotField showAll="0" defaultSubtotal="0"/>
    <pivotField axis="axisCol" showAll="0" defaultSubtotal="0">
      <items count="3">
        <item h="1" m="1" x="1"/>
        <item h="1" m="1" x="2"/>
        <item x="0"/>
      </items>
    </pivotField>
    <pivotField axis="axisRow" showAll="0" sortType="ascending" defaultSubtotal="0">
      <items count="72"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</items>
    </pivotField>
    <pivotField showAll="0" defaultSubtotal="0"/>
    <pivotField showAll="0" defaultSubtotal="0"/>
    <pivotField dataField="1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ubtotalTop="0" showAll="0" defaultSubtotal="0"/>
    <pivotField name="Avg2" subtotalTop="0" showAll="0" defaultSubtotal="0"/>
    <pivotField subtotalTop="0" showAll="0" defaultSubtotal="0"/>
    <pivotField subtotalTop="0" showAll="0" defaultSubtotal="0"/>
    <pivotField subtotalTop="0" showAll="0" defaultSubtotal="0"/>
    <pivotField axis="axisPage" subtotalTop="0" multipleItemSelectionAllowed="1" showAll="0" defaultSubtotal="0">
      <items count="3">
        <item h="1" x="2"/>
        <item x="0"/>
        <item x="1"/>
      </items>
    </pivotField>
  </pivotFields>
  <rowFields count="1">
    <field x="4"/>
  </rowFields>
  <rowItems count="7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</rowItems>
  <colFields count="3">
    <field x="0"/>
    <field x="1"/>
    <field x="3"/>
  </colFields>
  <colItems count="5">
    <i>
      <x v="1"/>
      <x v="1"/>
      <x v="2"/>
    </i>
    <i r="1">
      <x v="2"/>
      <x v="2"/>
    </i>
    <i r="1">
      <x v="3"/>
      <x v="2"/>
    </i>
    <i r="1">
      <x v="4"/>
      <x v="2"/>
    </i>
    <i r="1">
      <x v="5"/>
      <x v="2"/>
    </i>
  </colItems>
  <pageFields count="1">
    <pageField fld="18" hier="-1"/>
  </pageFields>
  <dataFields count="1">
    <dataField name="Average of t_io" fld="7" subtotal="average" baseField="4" baseItem="9"/>
  </dataFields>
  <chartFormats count="6">
    <chartFormat chart="4" format="231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3"/>
          </reference>
          <reference field="3" count="1" selected="0">
            <x v="2"/>
          </reference>
        </references>
      </pivotArea>
    </chartFormat>
    <chartFormat chart="4" format="232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4"/>
          </reference>
          <reference field="3" count="1" selected="0">
            <x v="2"/>
          </reference>
        </references>
      </pivotArea>
    </chartFormat>
    <chartFormat chart="4" format="234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5"/>
          </reference>
          <reference field="3" count="1" selected="0">
            <x v="2"/>
          </reference>
        </references>
      </pivotArea>
    </chartFormat>
    <chartFormat chart="4" format="235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"/>
          </reference>
          <reference field="3" count="1" selected="0">
            <x v="2"/>
          </reference>
        </references>
      </pivotArea>
    </chartFormat>
    <chartFormat chart="4" format="236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"/>
          </reference>
          <reference field="3" count="1" selected="0">
            <x v="2"/>
          </reference>
        </references>
      </pivotArea>
    </chartFormat>
    <chartFormat chart="4" format="23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5"/>
          </reference>
        </references>
      </pivotArea>
    </chartFormat>
  </chartFormats>
  <pivotTableStyleInfo name="PivotStyleLight16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0168E29-AA9E-4F17-B09D-4CF4B1F51A54}" name="TableMPI" displayName="TableMPI" ref="A1:S3056" totalsRowShown="0">
  <autoFilter ref="A1:S3056" xr:uid="{70168E29-AA9E-4F17-B09D-4CF4B1F51A54}"/>
  <tableColumns count="19">
    <tableColumn id="1" xr3:uid="{C65E14EC-216C-4223-8D59-B7FA32155998}" name="action"/>
    <tableColumn id="2" xr3:uid="{C68AA4F1-E41B-44F3-B896-477E0490398B}" name="world_size"/>
    <tableColumn id="3" xr3:uid="{5A856295-BB0B-4C5E-8B32-C3A567AA87A6}" name="number_of_steps"/>
    <tableColumn id="4" xr3:uid="{68FB72C4-E607-42B8-939D-702DCA7FFFF0}" name="number_of_steps_between_file_dumps"/>
    <tableColumn id="5" xr3:uid="{9D59EF98-570B-42C9-A289-F0C2B74EB016}" name="mpi_size"/>
    <tableColumn id="6" xr3:uid="{B9F2D2E7-974A-4DB0-9D7B-947B986A59E3}" name="omp_get_max_threads"/>
    <tableColumn id="7" xr3:uid="{00EE61D5-D9B1-4EF9-AAEB-91A1B45B8426}" name="total_time"/>
    <tableColumn id="8" xr3:uid="{8C2B001D-EA8F-47D2-A5AC-CE0F53F0306A}" name="t_io"/>
    <tableColumn id="9" xr3:uid="{6D756F1B-9ED0-4891-B4BD-6091AA90CB46}" name="t_io_accumulator"/>
    <tableColumn id="10" xr3:uid="{6FCD2C63-F707-4B5F-B547-1C87A5EC8189}" name="t_io_accumulator_average"/>
    <tableColumn id="11" xr3:uid="{BF95AC99-08F1-4838-B163-D4E32789F8B3}" name="node">
      <calculatedColumnFormula>MID(M2,22,1)</calculatedColumnFormula>
    </tableColumn>
    <tableColumn id="12" xr3:uid="{5421C10C-E96C-4B6C-B4BE-9047E501DD53}" name="out"/>
    <tableColumn id="13" xr3:uid="{67DBD403-53D0-466F-AD8B-785BC0DAD5DA}" name="csv"/>
    <tableColumn id="14" xr3:uid="{984C2C3F-D45A-4E4B-B789-9679BB79EC3F}" name="Label" dataDxfId="7">
      <calculatedColumnFormula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calculatedColumnFormula>
    </tableColumn>
    <tableColumn id="15" xr3:uid="{EE704669-6842-4AAF-BEC5-6701791A2A13}" name="Avg" dataDxfId="6">
      <calculatedColumnFormula>VLOOKUP(TableMPI[[#This Row],[Label]],TableAvg[],2,FALSE)</calculatedColumnFormula>
    </tableColumn>
    <tableColumn id="16" xr3:uid="{BB6D40B8-41D7-47A2-ABD3-05A62494E6EB}" name="StdDev" dataDxfId="5">
      <calculatedColumnFormula>VLOOKUP(TableMPI[[#This Row],[Label]],TableAvg[],3,FALSE)</calculatedColumnFormula>
    </tableColumn>
    <tableColumn id="17" xr3:uid="{00943421-329C-42C2-92EB-29B5AB73137C}" name="Low" dataDxfId="4">
      <calculatedColumnFormula>TableMPI[[#This Row],[Avg]]-$U$2*TableMPI[[#This Row],[StdDev]]</calculatedColumnFormula>
    </tableColumn>
    <tableColumn id="18" xr3:uid="{81746D78-2A05-4902-B5C4-870146FB8426}" name="High" dataDxfId="3">
      <calculatedColumnFormula>TableMPI[[#This Row],[Avg]]+$U$2*TableMPI[[#This Row],[StdDev]]</calculatedColumnFormula>
    </tableColumn>
    <tableColumn id="19" xr3:uid="{F9013FD8-EF78-4033-BFFC-9DFD205B8A56}" name="Pick" dataDxfId="2">
      <calculatedColumnFormula>IF(AND(TableMPI[[#This Row],[total_time]]&gt;=TableMPI[[#This Row],[Low]], TableMPI[[#This Row],[total_time]]&lt;=TableMPI[[#This Row],[High]]),1,0)</calculatedColumnFormula>
    </tableColumn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CF84A10-4F95-4537-8E02-B858F32CA90E}" name="TableAvg" displayName="TableAvg" ref="V73:X649" totalsRowShown="0">
  <autoFilter ref="V73:X649" xr:uid="{9CF84A10-4F95-4537-8E02-B858F32CA90E}"/>
  <tableColumns count="3">
    <tableColumn id="1" xr3:uid="{C63899BB-21DC-454F-B53E-AF2D49FFCDE6}" name="label">
      <calculatedColumnFormula>"i 10000 0 0 1 " &amp; U74</calculatedColumnFormula>
    </tableColumn>
    <tableColumn id="2" xr3:uid="{5F96F68B-B89E-4A51-8546-9094D83E26CF}" name="avg" dataDxfId="1"/>
    <tableColumn id="3" xr3:uid="{FB1D786E-17AB-4026-AE55-C8020C468ACD}" name="dev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4.xml"/><Relationship Id="rId4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FCF52-D2E7-4173-89F3-152A3E21431F}">
  <dimension ref="A1:AA3056"/>
  <sheetViews>
    <sheetView topLeftCell="A3001" workbookViewId="0">
      <selection activeCell="L3057" sqref="L3057"/>
    </sheetView>
  </sheetViews>
  <sheetFormatPr defaultRowHeight="15" x14ac:dyDescent="0.25"/>
  <cols>
    <col min="1" max="1" width="8.5703125" customWidth="1"/>
    <col min="2" max="2" width="12.7109375" customWidth="1"/>
    <col min="3" max="3" width="18.7109375" customWidth="1"/>
    <col min="4" max="4" width="38.7109375" customWidth="1"/>
    <col min="5" max="5" width="11" customWidth="1"/>
    <col min="6" max="6" width="23.42578125" customWidth="1"/>
    <col min="7" max="7" width="12.42578125" customWidth="1"/>
    <col min="8" max="8" width="10" bestFit="1" customWidth="1"/>
    <col min="9" max="9" width="18.42578125" customWidth="1"/>
    <col min="10" max="10" width="26.42578125" customWidth="1"/>
    <col min="11" max="11" width="7.7109375" customWidth="1"/>
    <col min="12" max="12" width="29.7109375" bestFit="1" customWidth="1"/>
    <col min="13" max="13" width="57" bestFit="1" customWidth="1"/>
    <col min="14" max="14" width="22.7109375" bestFit="1" customWidth="1"/>
  </cols>
  <sheetData>
    <row r="1" spans="1:2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11</v>
      </c>
      <c r="L1" t="s">
        <v>13</v>
      </c>
      <c r="M1" t="s">
        <v>14</v>
      </c>
      <c r="N1" t="s">
        <v>24</v>
      </c>
      <c r="O1" t="s">
        <v>22</v>
      </c>
      <c r="P1" t="s">
        <v>29</v>
      </c>
      <c r="Q1" t="s">
        <v>30</v>
      </c>
      <c r="R1" t="s">
        <v>31</v>
      </c>
      <c r="S1" t="s">
        <v>32</v>
      </c>
      <c r="U1" t="s">
        <v>33</v>
      </c>
      <c r="V1" t="s">
        <v>36</v>
      </c>
      <c r="W1" t="s">
        <v>37</v>
      </c>
      <c r="X1" t="s">
        <v>35</v>
      </c>
      <c r="Y1" t="s">
        <v>38</v>
      </c>
    </row>
    <row r="2" spans="1:27" x14ac:dyDescent="0.25">
      <c r="A2" t="s">
        <v>15</v>
      </c>
      <c r="B2">
        <v>10000</v>
      </c>
      <c r="C2">
        <v>100</v>
      </c>
      <c r="D2">
        <v>100000</v>
      </c>
      <c r="E2">
        <v>12</v>
      </c>
      <c r="F2">
        <v>1</v>
      </c>
      <c r="G2">
        <v>28.837140000000002</v>
      </c>
      <c r="H2">
        <v>0.501251</v>
      </c>
      <c r="I2">
        <v>3.568587</v>
      </c>
      <c r="J2">
        <v>0.32441700000000001</v>
      </c>
      <c r="K2" t="str">
        <f>MID(M2,22,1)</f>
        <v>7</v>
      </c>
      <c r="L2" t="s">
        <v>39</v>
      </c>
      <c r="M2" t="s">
        <v>40</v>
      </c>
      <c r="N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12</v>
      </c>
      <c r="O2">
        <f>VLOOKUP(TableMPI[[#This Row],[Label]],TableAvg[],2,FALSE)</f>
        <v>174.82682649999998</v>
      </c>
      <c r="P2">
        <f>VLOOKUP(TableMPI[[#This Row],[Label]],TableAvg[],3,FALSE)</f>
        <v>5.3027500048680586E-2</v>
      </c>
      <c r="Q2">
        <f>TableMPI[[#This Row],[Avg]]-$U$2*TableMPI[[#This Row],[StdDev]]</f>
        <v>174.72077149990261</v>
      </c>
      <c r="R2">
        <f>TableMPI[[#This Row],[Avg]]+$U$2*TableMPI[[#This Row],[StdDev]]</f>
        <v>174.93288150009735</v>
      </c>
      <c r="S2">
        <v>1</v>
      </c>
      <c r="U2">
        <v>2</v>
      </c>
      <c r="V2">
        <f>COUNTIF(S:S,"=1")</f>
        <v>828</v>
      </c>
      <c r="W2">
        <f>COUNTIF(S:S,"=0")</f>
        <v>342</v>
      </c>
      <c r="X2">
        <f>COUNT(S:S)</f>
        <v>1170</v>
      </c>
      <c r="Y2">
        <v>9590</v>
      </c>
      <c r="Z2">
        <f>X2+Y2</f>
        <v>10760</v>
      </c>
      <c r="AA2">
        <v>10243</v>
      </c>
    </row>
    <row r="3" spans="1:27" x14ac:dyDescent="0.25">
      <c r="A3" t="s">
        <v>15</v>
      </c>
      <c r="B3">
        <v>10000</v>
      </c>
      <c r="C3">
        <v>100</v>
      </c>
      <c r="D3">
        <v>100000</v>
      </c>
      <c r="E3">
        <v>11</v>
      </c>
      <c r="F3">
        <v>1</v>
      </c>
      <c r="G3">
        <v>31.019898000000001</v>
      </c>
      <c r="H3">
        <v>0.16833400000000001</v>
      </c>
      <c r="I3">
        <v>0.473889</v>
      </c>
      <c r="J3">
        <v>4.7389000000000001E-2</v>
      </c>
      <c r="K3" t="str">
        <f t="shared" ref="K3:K34" si="0">MID(M3,22,1)</f>
        <v>7</v>
      </c>
      <c r="L3" t="s">
        <v>39</v>
      </c>
      <c r="M3" t="s">
        <v>40</v>
      </c>
      <c r="N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11</v>
      </c>
      <c r="O3">
        <f>VLOOKUP(TableMPI[[#This Row],[Label]],TableAvg[],2,FALSE)</f>
        <v>190.876362</v>
      </c>
      <c r="P3">
        <f>VLOOKUP(TableMPI[[#This Row],[Label]],TableAvg[],3,FALSE)</f>
        <v>0.50633999999848645</v>
      </c>
      <c r="Q3">
        <f>TableMPI[[#This Row],[Avg]]-$U$2*TableMPI[[#This Row],[StdDev]]</f>
        <v>189.86368200000302</v>
      </c>
      <c r="R3">
        <f>TableMPI[[#This Row],[Avg]]+$U$2*TableMPI[[#This Row],[StdDev]]</f>
        <v>191.88904199999698</v>
      </c>
      <c r="S3">
        <v>1</v>
      </c>
    </row>
    <row r="4" spans="1:27" x14ac:dyDescent="0.25">
      <c r="A4" t="s">
        <v>15</v>
      </c>
      <c r="B4">
        <v>10000</v>
      </c>
      <c r="C4">
        <v>100</v>
      </c>
      <c r="D4">
        <v>100000</v>
      </c>
      <c r="E4">
        <v>10</v>
      </c>
      <c r="F4">
        <v>1</v>
      </c>
      <c r="G4">
        <v>34.003537000000001</v>
      </c>
      <c r="H4">
        <v>0.16492999999999999</v>
      </c>
      <c r="I4">
        <v>0.362815</v>
      </c>
      <c r="J4">
        <v>4.0313000000000002E-2</v>
      </c>
      <c r="K4" t="str">
        <f t="shared" si="0"/>
        <v>7</v>
      </c>
      <c r="L4" t="s">
        <v>39</v>
      </c>
      <c r="M4" t="s">
        <v>40</v>
      </c>
      <c r="N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10</v>
      </c>
      <c r="O4">
        <f>VLOOKUP(TableMPI[[#This Row],[Label]],TableAvg[],2,FALSE)</f>
        <v>209.11237700000001</v>
      </c>
      <c r="P4">
        <f>VLOOKUP(TableMPI[[#This Row],[Label]],TableAvg[],3,FALSE)</f>
        <v>0.13501800000346789</v>
      </c>
      <c r="Q4">
        <f>TableMPI[[#This Row],[Avg]]-$U$2*TableMPI[[#This Row],[StdDev]]</f>
        <v>208.84234099999307</v>
      </c>
      <c r="R4">
        <f>TableMPI[[#This Row],[Avg]]+$U$2*TableMPI[[#This Row],[StdDev]]</f>
        <v>209.38241300000695</v>
      </c>
      <c r="S4">
        <v>1</v>
      </c>
    </row>
    <row r="5" spans="1:27" x14ac:dyDescent="0.25">
      <c r="A5" t="s">
        <v>15</v>
      </c>
      <c r="B5">
        <v>10000</v>
      </c>
      <c r="C5">
        <v>100</v>
      </c>
      <c r="D5">
        <v>100000</v>
      </c>
      <c r="E5">
        <v>9</v>
      </c>
      <c r="F5">
        <v>1</v>
      </c>
      <c r="G5">
        <v>37.690033999999997</v>
      </c>
      <c r="H5">
        <v>0.28943799999999997</v>
      </c>
      <c r="I5">
        <v>1.2002330000000001</v>
      </c>
      <c r="J5">
        <v>0.150029</v>
      </c>
      <c r="K5" t="str">
        <f t="shared" si="0"/>
        <v>7</v>
      </c>
      <c r="L5" t="s">
        <v>39</v>
      </c>
      <c r="M5" t="s">
        <v>40</v>
      </c>
      <c r="N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9</v>
      </c>
      <c r="O5">
        <f>VLOOKUP(TableMPI[[#This Row],[Label]],TableAvg[],2,FALSE)</f>
        <v>232.02580399999999</v>
      </c>
      <c r="P5">
        <f>VLOOKUP(TableMPI[[#This Row],[Label]],TableAvg[],3,FALSE)</f>
        <v>0</v>
      </c>
      <c r="Q5">
        <f>TableMPI[[#This Row],[Avg]]-$U$2*TableMPI[[#This Row],[StdDev]]</f>
        <v>232.02580399999999</v>
      </c>
      <c r="R5">
        <f>TableMPI[[#This Row],[Avg]]+$U$2*TableMPI[[#This Row],[StdDev]]</f>
        <v>232.02580399999999</v>
      </c>
      <c r="S5">
        <v>1</v>
      </c>
    </row>
    <row r="6" spans="1:27" x14ac:dyDescent="0.25">
      <c r="A6" t="s">
        <v>15</v>
      </c>
      <c r="B6">
        <v>10000</v>
      </c>
      <c r="C6">
        <v>100</v>
      </c>
      <c r="D6">
        <v>100000</v>
      </c>
      <c r="E6">
        <v>8</v>
      </c>
      <c r="F6">
        <v>1</v>
      </c>
      <c r="G6">
        <v>42.239783000000003</v>
      </c>
      <c r="H6">
        <v>0.31244300000000003</v>
      </c>
      <c r="I6">
        <v>1.2070149999999999</v>
      </c>
      <c r="J6">
        <v>0.172431</v>
      </c>
      <c r="K6" t="str">
        <f t="shared" si="0"/>
        <v>7</v>
      </c>
      <c r="L6" t="s">
        <v>39</v>
      </c>
      <c r="M6" t="s">
        <v>40</v>
      </c>
      <c r="N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8</v>
      </c>
      <c r="O6">
        <f>VLOOKUP(TableMPI[[#This Row],[Label]],TableAvg[],2,FALSE)</f>
        <v>260.09294599999998</v>
      </c>
      <c r="P6">
        <f>VLOOKUP(TableMPI[[#This Row],[Label]],TableAvg[],3,FALSE)</f>
        <v>0</v>
      </c>
      <c r="Q6">
        <f>TableMPI[[#This Row],[Avg]]-$U$2*TableMPI[[#This Row],[StdDev]]</f>
        <v>260.09294599999998</v>
      </c>
      <c r="R6">
        <f>TableMPI[[#This Row],[Avg]]+$U$2*TableMPI[[#This Row],[StdDev]]</f>
        <v>260.09294599999998</v>
      </c>
      <c r="S6">
        <v>1</v>
      </c>
    </row>
    <row r="7" spans="1:27" x14ac:dyDescent="0.25">
      <c r="A7" t="s">
        <v>15</v>
      </c>
      <c r="B7">
        <v>10000</v>
      </c>
      <c r="C7">
        <v>100</v>
      </c>
      <c r="D7">
        <v>100000</v>
      </c>
      <c r="E7">
        <v>7</v>
      </c>
      <c r="F7">
        <v>1</v>
      </c>
      <c r="G7">
        <v>48.053851000000002</v>
      </c>
      <c r="H7">
        <v>0.31462200000000001</v>
      </c>
      <c r="I7">
        <v>1.0620959999999999</v>
      </c>
      <c r="J7">
        <v>0.17701600000000001</v>
      </c>
      <c r="K7" t="str">
        <f t="shared" si="0"/>
        <v>7</v>
      </c>
      <c r="L7" t="s">
        <v>39</v>
      </c>
      <c r="M7" t="s">
        <v>40</v>
      </c>
      <c r="N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7</v>
      </c>
      <c r="O7">
        <f>VLOOKUP(TableMPI[[#This Row],[Label]],TableAvg[],2,FALSE)</f>
        <v>297.04386299999999</v>
      </c>
      <c r="P7">
        <f>VLOOKUP(TableMPI[[#This Row],[Label]],TableAvg[],3,FALSE)</f>
        <v>0</v>
      </c>
      <c r="Q7">
        <f>TableMPI[[#This Row],[Avg]]-$U$2*TableMPI[[#This Row],[StdDev]]</f>
        <v>297.04386299999999</v>
      </c>
      <c r="R7">
        <f>TableMPI[[#This Row],[Avg]]+$U$2*TableMPI[[#This Row],[StdDev]]</f>
        <v>297.04386299999999</v>
      </c>
      <c r="S7">
        <v>1</v>
      </c>
    </row>
    <row r="8" spans="1:27" x14ac:dyDescent="0.25">
      <c r="A8" t="s">
        <v>15</v>
      </c>
      <c r="B8">
        <v>10000</v>
      </c>
      <c r="C8">
        <v>100</v>
      </c>
      <c r="D8">
        <v>100000</v>
      </c>
      <c r="E8">
        <v>6</v>
      </c>
      <c r="F8">
        <v>1</v>
      </c>
      <c r="G8">
        <v>55.884562000000003</v>
      </c>
      <c r="H8">
        <v>0.355215</v>
      </c>
      <c r="I8">
        <v>0.88785199999999997</v>
      </c>
      <c r="J8">
        <v>0.17757000000000001</v>
      </c>
      <c r="K8" t="str">
        <f t="shared" si="0"/>
        <v>7</v>
      </c>
      <c r="L8" t="s">
        <v>39</v>
      </c>
      <c r="M8" t="s">
        <v>40</v>
      </c>
      <c r="N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</v>
      </c>
      <c r="O8">
        <f>VLOOKUP(TableMPI[[#This Row],[Label]],TableAvg[],2,FALSE)</f>
        <v>346.274833</v>
      </c>
      <c r="P8">
        <f>VLOOKUP(TableMPI[[#This Row],[Label]],TableAvg[],3,FALSE)</f>
        <v>0</v>
      </c>
      <c r="Q8">
        <f>TableMPI[[#This Row],[Avg]]-$U$2*TableMPI[[#This Row],[StdDev]]</f>
        <v>346.274833</v>
      </c>
      <c r="R8">
        <f>TableMPI[[#This Row],[Avg]]+$U$2*TableMPI[[#This Row],[StdDev]]</f>
        <v>346.274833</v>
      </c>
      <c r="S8">
        <v>1</v>
      </c>
    </row>
    <row r="9" spans="1:27" x14ac:dyDescent="0.25">
      <c r="A9" t="s">
        <v>15</v>
      </c>
      <c r="B9">
        <v>10000</v>
      </c>
      <c r="C9">
        <v>100</v>
      </c>
      <c r="D9">
        <v>100000</v>
      </c>
      <c r="E9">
        <v>5</v>
      </c>
      <c r="F9">
        <v>1</v>
      </c>
      <c r="G9">
        <v>67.341579999999993</v>
      </c>
      <c r="H9">
        <v>0.38187700000000002</v>
      </c>
      <c r="I9">
        <v>0.84855100000000006</v>
      </c>
      <c r="J9">
        <v>0.21213799999999999</v>
      </c>
      <c r="K9" t="str">
        <f t="shared" si="0"/>
        <v>7</v>
      </c>
      <c r="L9" t="s">
        <v>39</v>
      </c>
      <c r="M9" t="s">
        <v>40</v>
      </c>
      <c r="N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</v>
      </c>
      <c r="O9">
        <f>VLOOKUP(TableMPI[[#This Row],[Label]],TableAvg[],2,FALSE)</f>
        <v>414.10621800000001</v>
      </c>
      <c r="P9">
        <f>VLOOKUP(TableMPI[[#This Row],[Label]],TableAvg[],3,FALSE)</f>
        <v>0</v>
      </c>
      <c r="Q9">
        <f>TableMPI[[#This Row],[Avg]]-$U$2*TableMPI[[#This Row],[StdDev]]</f>
        <v>414.10621800000001</v>
      </c>
      <c r="R9">
        <f>TableMPI[[#This Row],[Avg]]+$U$2*TableMPI[[#This Row],[StdDev]]</f>
        <v>414.10621800000001</v>
      </c>
      <c r="S9">
        <v>1</v>
      </c>
    </row>
    <row r="10" spans="1:27" x14ac:dyDescent="0.25">
      <c r="A10" t="s">
        <v>15</v>
      </c>
      <c r="B10">
        <v>10000</v>
      </c>
      <c r="C10">
        <v>100</v>
      </c>
      <c r="D10">
        <v>100000</v>
      </c>
      <c r="E10">
        <v>4</v>
      </c>
      <c r="F10">
        <v>1</v>
      </c>
      <c r="G10">
        <v>83.739096000000004</v>
      </c>
      <c r="H10">
        <v>0.39300200000000002</v>
      </c>
      <c r="I10">
        <v>0.63536000000000004</v>
      </c>
      <c r="J10">
        <v>0.211787</v>
      </c>
      <c r="K10" t="str">
        <f t="shared" si="0"/>
        <v>7</v>
      </c>
      <c r="L10" t="s">
        <v>39</v>
      </c>
      <c r="M10" t="s">
        <v>40</v>
      </c>
      <c r="N1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</v>
      </c>
      <c r="O10">
        <f>VLOOKUP(TableMPI[[#This Row],[Label]],TableAvg[],2,FALSE)</f>
        <v>517.03048899999999</v>
      </c>
      <c r="P10">
        <f>VLOOKUP(TableMPI[[#This Row],[Label]],TableAvg[],3,FALSE)</f>
        <v>0</v>
      </c>
      <c r="Q10">
        <f>TableMPI[[#This Row],[Avg]]-$U$2*TableMPI[[#This Row],[StdDev]]</f>
        <v>517.03048899999999</v>
      </c>
      <c r="R10">
        <f>TableMPI[[#This Row],[Avg]]+$U$2*TableMPI[[#This Row],[StdDev]]</f>
        <v>517.03048899999999</v>
      </c>
      <c r="S10">
        <v>1</v>
      </c>
    </row>
    <row r="11" spans="1:27" x14ac:dyDescent="0.25">
      <c r="A11" t="s">
        <v>15</v>
      </c>
      <c r="B11">
        <v>10000</v>
      </c>
      <c r="C11">
        <v>100</v>
      </c>
      <c r="D11">
        <v>100000</v>
      </c>
      <c r="E11">
        <v>3</v>
      </c>
      <c r="F11">
        <v>1</v>
      </c>
      <c r="G11">
        <v>111.228379</v>
      </c>
      <c r="H11">
        <v>0.29778199999999999</v>
      </c>
      <c r="I11">
        <v>0.31930199999999997</v>
      </c>
      <c r="J11">
        <v>0.15965099999999999</v>
      </c>
      <c r="K11" t="str">
        <f t="shared" si="0"/>
        <v>7</v>
      </c>
      <c r="L11" t="s">
        <v>39</v>
      </c>
      <c r="M11" t="s">
        <v>40</v>
      </c>
      <c r="N1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</v>
      </c>
      <c r="O11">
        <f>VLOOKUP(TableMPI[[#This Row],[Label]],TableAvg[],2,FALSE)</f>
        <v>689.58723399999997</v>
      </c>
      <c r="P11">
        <f>VLOOKUP(TableMPI[[#This Row],[Label]],TableAvg[],3,FALSE)</f>
        <v>0</v>
      </c>
      <c r="Q11">
        <f>TableMPI[[#This Row],[Avg]]-$U$2*TableMPI[[#This Row],[StdDev]]</f>
        <v>689.58723399999997</v>
      </c>
      <c r="R11">
        <f>TableMPI[[#This Row],[Avg]]+$U$2*TableMPI[[#This Row],[StdDev]]</f>
        <v>689.58723399999997</v>
      </c>
      <c r="S11">
        <v>1</v>
      </c>
    </row>
    <row r="12" spans="1:27" x14ac:dyDescent="0.25">
      <c r="A12" t="s">
        <v>15</v>
      </c>
      <c r="B12">
        <v>10000</v>
      </c>
      <c r="C12">
        <v>100</v>
      </c>
      <c r="D12">
        <v>100000</v>
      </c>
      <c r="E12">
        <v>2</v>
      </c>
      <c r="F12">
        <v>1</v>
      </c>
      <c r="G12">
        <v>166.09921700000001</v>
      </c>
      <c r="H12">
        <v>0.41311700000000001</v>
      </c>
      <c r="I12">
        <v>0.23621</v>
      </c>
      <c r="J12">
        <v>0.23621</v>
      </c>
      <c r="K12" t="str">
        <f t="shared" si="0"/>
        <v>7</v>
      </c>
      <c r="L12" t="s">
        <v>39</v>
      </c>
      <c r="M12" t="s">
        <v>40</v>
      </c>
      <c r="N1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</v>
      </c>
      <c r="O12">
        <f>VLOOKUP(TableMPI[[#This Row],[Label]],TableAvg[],2,FALSE)</f>
        <v>1033.768284</v>
      </c>
      <c r="P12">
        <f>VLOOKUP(TableMPI[[#This Row],[Label]],TableAvg[],3,FALSE)</f>
        <v>0</v>
      </c>
      <c r="Q12">
        <f>TableMPI[[#This Row],[Avg]]-$U$2*TableMPI[[#This Row],[StdDev]]</f>
        <v>1033.768284</v>
      </c>
      <c r="R12">
        <f>TableMPI[[#This Row],[Avg]]+$U$2*TableMPI[[#This Row],[StdDev]]</f>
        <v>1033.768284</v>
      </c>
      <c r="S12">
        <v>1</v>
      </c>
    </row>
    <row r="13" spans="1:27" x14ac:dyDescent="0.25">
      <c r="A13" t="s">
        <v>15</v>
      </c>
      <c r="B13">
        <v>10000</v>
      </c>
      <c r="C13">
        <v>100</v>
      </c>
      <c r="D13">
        <v>100000</v>
      </c>
      <c r="E13">
        <v>1</v>
      </c>
      <c r="F13">
        <v>1</v>
      </c>
      <c r="G13">
        <v>333.03837299999998</v>
      </c>
      <c r="H13">
        <v>0.33484700000000001</v>
      </c>
      <c r="I13">
        <v>0</v>
      </c>
      <c r="J13">
        <v>0</v>
      </c>
      <c r="K13" t="str">
        <f t="shared" si="0"/>
        <v>7</v>
      </c>
      <c r="L13" t="s">
        <v>39</v>
      </c>
      <c r="M13" t="s">
        <v>40</v>
      </c>
      <c r="N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</v>
      </c>
      <c r="O13">
        <f>VLOOKUP(TableMPI[[#This Row],[Label]],TableAvg[],2,FALSE)</f>
        <v>2083.919367</v>
      </c>
      <c r="P13">
        <f>VLOOKUP(TableMPI[[#This Row],[Label]],TableAvg[],3,FALSE)</f>
        <v>0</v>
      </c>
      <c r="Q13">
        <f>TableMPI[[#This Row],[Avg]]-$U$2*TableMPI[[#This Row],[StdDev]]</f>
        <v>2083.919367</v>
      </c>
      <c r="R13">
        <f>TableMPI[[#This Row],[Avg]]+$U$2*TableMPI[[#This Row],[StdDev]]</f>
        <v>2083.919367</v>
      </c>
      <c r="S13">
        <v>1</v>
      </c>
    </row>
    <row r="14" spans="1:27" x14ac:dyDescent="0.25">
      <c r="A14" t="s">
        <v>15</v>
      </c>
      <c r="B14">
        <v>10000</v>
      </c>
      <c r="C14">
        <v>100</v>
      </c>
      <c r="D14">
        <v>100000</v>
      </c>
      <c r="E14">
        <v>12</v>
      </c>
      <c r="F14">
        <v>1</v>
      </c>
      <c r="G14">
        <v>28.636112000000001</v>
      </c>
      <c r="H14">
        <v>0.33742499999999997</v>
      </c>
      <c r="I14">
        <v>1.8951229999999999</v>
      </c>
      <c r="J14">
        <v>0.17228399999999999</v>
      </c>
      <c r="K14" t="str">
        <f t="shared" si="0"/>
        <v>7</v>
      </c>
      <c r="L14" t="s">
        <v>39</v>
      </c>
      <c r="M14" t="s">
        <v>40</v>
      </c>
      <c r="N1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12</v>
      </c>
      <c r="O14">
        <f>VLOOKUP(TableMPI[[#This Row],[Label]],TableAvg[],2,FALSE)</f>
        <v>174.82682649999998</v>
      </c>
      <c r="P14">
        <f>VLOOKUP(TableMPI[[#This Row],[Label]],TableAvg[],3,FALSE)</f>
        <v>5.3027500048680586E-2</v>
      </c>
      <c r="Q14">
        <f>TableMPI[[#This Row],[Avg]]-$U$2*TableMPI[[#This Row],[StdDev]]</f>
        <v>174.72077149990261</v>
      </c>
      <c r="R14">
        <f>TableMPI[[#This Row],[Avg]]+$U$2*TableMPI[[#This Row],[StdDev]]</f>
        <v>174.93288150009735</v>
      </c>
      <c r="S14">
        <v>1</v>
      </c>
    </row>
    <row r="15" spans="1:27" x14ac:dyDescent="0.25">
      <c r="A15" t="s">
        <v>15</v>
      </c>
      <c r="B15">
        <v>10000</v>
      </c>
      <c r="C15">
        <v>100</v>
      </c>
      <c r="D15">
        <v>100000</v>
      </c>
      <c r="E15">
        <v>11</v>
      </c>
      <c r="F15">
        <v>1</v>
      </c>
      <c r="G15">
        <v>31.032018000000001</v>
      </c>
      <c r="H15">
        <v>0.14990400000000001</v>
      </c>
      <c r="I15">
        <v>0.31012099999999998</v>
      </c>
      <c r="J15">
        <v>3.1012000000000001E-2</v>
      </c>
      <c r="K15" t="str">
        <f t="shared" si="0"/>
        <v>7</v>
      </c>
      <c r="L15" t="s">
        <v>39</v>
      </c>
      <c r="M15" t="s">
        <v>40</v>
      </c>
      <c r="N1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11</v>
      </c>
      <c r="O15">
        <f>VLOOKUP(TableMPI[[#This Row],[Label]],TableAvg[],2,FALSE)</f>
        <v>190.876362</v>
      </c>
      <c r="P15">
        <f>VLOOKUP(TableMPI[[#This Row],[Label]],TableAvg[],3,FALSE)</f>
        <v>0.50633999999848645</v>
      </c>
      <c r="Q15">
        <f>TableMPI[[#This Row],[Avg]]-$U$2*TableMPI[[#This Row],[StdDev]]</f>
        <v>189.86368200000302</v>
      </c>
      <c r="R15">
        <f>TableMPI[[#This Row],[Avg]]+$U$2*TableMPI[[#This Row],[StdDev]]</f>
        <v>191.88904199999698</v>
      </c>
      <c r="S15">
        <v>1</v>
      </c>
    </row>
    <row r="16" spans="1:27" x14ac:dyDescent="0.25">
      <c r="A16" t="s">
        <v>15</v>
      </c>
      <c r="B16">
        <v>10000</v>
      </c>
      <c r="C16">
        <v>100</v>
      </c>
      <c r="D16">
        <v>100000</v>
      </c>
      <c r="E16">
        <v>10</v>
      </c>
      <c r="F16">
        <v>1</v>
      </c>
      <c r="G16">
        <v>33.986358000000003</v>
      </c>
      <c r="H16">
        <v>0.16370999999999999</v>
      </c>
      <c r="I16">
        <v>0.31683800000000001</v>
      </c>
      <c r="J16">
        <v>3.5203999999999999E-2</v>
      </c>
      <c r="K16" t="str">
        <f t="shared" si="0"/>
        <v>7</v>
      </c>
      <c r="L16" t="s">
        <v>39</v>
      </c>
      <c r="M16" t="s">
        <v>40</v>
      </c>
      <c r="N1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10</v>
      </c>
      <c r="O16">
        <f>VLOOKUP(TableMPI[[#This Row],[Label]],TableAvg[],2,FALSE)</f>
        <v>209.11237700000001</v>
      </c>
      <c r="P16">
        <f>VLOOKUP(TableMPI[[#This Row],[Label]],TableAvg[],3,FALSE)</f>
        <v>0.13501800000346789</v>
      </c>
      <c r="Q16">
        <f>TableMPI[[#This Row],[Avg]]-$U$2*TableMPI[[#This Row],[StdDev]]</f>
        <v>208.84234099999307</v>
      </c>
      <c r="R16">
        <f>TableMPI[[#This Row],[Avg]]+$U$2*TableMPI[[#This Row],[StdDev]]</f>
        <v>209.38241300000695</v>
      </c>
      <c r="S16">
        <v>1</v>
      </c>
    </row>
    <row r="17" spans="1:19" x14ac:dyDescent="0.25">
      <c r="A17" t="s">
        <v>15</v>
      </c>
      <c r="B17">
        <v>10000</v>
      </c>
      <c r="C17">
        <v>100</v>
      </c>
      <c r="D17">
        <v>100000</v>
      </c>
      <c r="E17">
        <v>9</v>
      </c>
      <c r="F17">
        <v>1</v>
      </c>
      <c r="G17">
        <v>37.775432000000002</v>
      </c>
      <c r="H17">
        <v>0.348275</v>
      </c>
      <c r="I17">
        <v>1.4337489999999999</v>
      </c>
      <c r="J17">
        <v>0.17921899999999999</v>
      </c>
      <c r="K17" t="str">
        <f t="shared" si="0"/>
        <v>7</v>
      </c>
      <c r="L17" t="s">
        <v>39</v>
      </c>
      <c r="M17" t="s">
        <v>40</v>
      </c>
      <c r="N1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9</v>
      </c>
      <c r="O17">
        <f>VLOOKUP(TableMPI[[#This Row],[Label]],TableAvg[],2,FALSE)</f>
        <v>232.02580399999999</v>
      </c>
      <c r="P17">
        <f>VLOOKUP(TableMPI[[#This Row],[Label]],TableAvg[],3,FALSE)</f>
        <v>0</v>
      </c>
      <c r="Q17">
        <f>TableMPI[[#This Row],[Avg]]-$U$2*TableMPI[[#This Row],[StdDev]]</f>
        <v>232.02580399999999</v>
      </c>
      <c r="R17">
        <f>TableMPI[[#This Row],[Avg]]+$U$2*TableMPI[[#This Row],[StdDev]]</f>
        <v>232.02580399999999</v>
      </c>
      <c r="S17">
        <v>1</v>
      </c>
    </row>
    <row r="18" spans="1:19" x14ac:dyDescent="0.25">
      <c r="A18" t="s">
        <v>15</v>
      </c>
      <c r="B18">
        <v>10000</v>
      </c>
      <c r="C18">
        <v>100</v>
      </c>
      <c r="D18">
        <v>100000</v>
      </c>
      <c r="E18">
        <v>8</v>
      </c>
      <c r="F18">
        <v>1</v>
      </c>
      <c r="G18">
        <v>42.292529999999999</v>
      </c>
      <c r="H18">
        <v>0.35232599999999997</v>
      </c>
      <c r="I18">
        <v>1.2837879999999999</v>
      </c>
      <c r="J18">
        <v>0.18339800000000001</v>
      </c>
      <c r="K18" t="str">
        <f t="shared" si="0"/>
        <v>7</v>
      </c>
      <c r="L18" t="s">
        <v>39</v>
      </c>
      <c r="M18" t="s">
        <v>40</v>
      </c>
      <c r="N1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8</v>
      </c>
      <c r="O18">
        <f>VLOOKUP(TableMPI[[#This Row],[Label]],TableAvg[],2,FALSE)</f>
        <v>260.09294599999998</v>
      </c>
      <c r="P18">
        <f>VLOOKUP(TableMPI[[#This Row],[Label]],TableAvg[],3,FALSE)</f>
        <v>0</v>
      </c>
      <c r="Q18">
        <f>TableMPI[[#This Row],[Avg]]-$U$2*TableMPI[[#This Row],[StdDev]]</f>
        <v>260.09294599999998</v>
      </c>
      <c r="R18">
        <f>TableMPI[[#This Row],[Avg]]+$U$2*TableMPI[[#This Row],[StdDev]]</f>
        <v>260.09294599999998</v>
      </c>
      <c r="S18">
        <v>1</v>
      </c>
    </row>
    <row r="19" spans="1:19" x14ac:dyDescent="0.25">
      <c r="A19" t="s">
        <v>15</v>
      </c>
      <c r="B19">
        <v>10000</v>
      </c>
      <c r="C19">
        <v>100</v>
      </c>
      <c r="D19">
        <v>100000</v>
      </c>
      <c r="E19">
        <v>7</v>
      </c>
      <c r="F19">
        <v>1</v>
      </c>
      <c r="G19">
        <v>48.082828999999997</v>
      </c>
      <c r="H19">
        <v>0.32340000000000002</v>
      </c>
      <c r="I19">
        <v>1.0333319999999999</v>
      </c>
      <c r="J19">
        <v>0.17222199999999999</v>
      </c>
      <c r="K19" t="str">
        <f t="shared" si="0"/>
        <v>7</v>
      </c>
      <c r="L19" t="s">
        <v>39</v>
      </c>
      <c r="M19" t="s">
        <v>40</v>
      </c>
      <c r="N1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7</v>
      </c>
      <c r="O19">
        <f>VLOOKUP(TableMPI[[#This Row],[Label]],TableAvg[],2,FALSE)</f>
        <v>297.04386299999999</v>
      </c>
      <c r="P19">
        <f>VLOOKUP(TableMPI[[#This Row],[Label]],TableAvg[],3,FALSE)</f>
        <v>0</v>
      </c>
      <c r="Q19">
        <f>TableMPI[[#This Row],[Avg]]-$U$2*TableMPI[[#This Row],[StdDev]]</f>
        <v>297.04386299999999</v>
      </c>
      <c r="R19">
        <f>TableMPI[[#This Row],[Avg]]+$U$2*TableMPI[[#This Row],[StdDev]]</f>
        <v>297.04386299999999</v>
      </c>
      <c r="S19">
        <v>1</v>
      </c>
    </row>
    <row r="20" spans="1:19" x14ac:dyDescent="0.25">
      <c r="A20" t="s">
        <v>15</v>
      </c>
      <c r="B20">
        <v>10000</v>
      </c>
      <c r="C20">
        <v>100</v>
      </c>
      <c r="D20">
        <v>100000</v>
      </c>
      <c r="E20">
        <v>6</v>
      </c>
      <c r="F20">
        <v>1</v>
      </c>
      <c r="G20">
        <v>55.949992000000002</v>
      </c>
      <c r="H20">
        <v>0.36142000000000002</v>
      </c>
      <c r="I20">
        <v>0.95519200000000004</v>
      </c>
      <c r="J20">
        <v>0.19103800000000001</v>
      </c>
      <c r="K20" t="str">
        <f t="shared" si="0"/>
        <v>7</v>
      </c>
      <c r="L20" t="s">
        <v>39</v>
      </c>
      <c r="M20" t="s">
        <v>40</v>
      </c>
      <c r="N2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</v>
      </c>
      <c r="O20">
        <f>VLOOKUP(TableMPI[[#This Row],[Label]],TableAvg[],2,FALSE)</f>
        <v>346.274833</v>
      </c>
      <c r="P20">
        <f>VLOOKUP(TableMPI[[#This Row],[Label]],TableAvg[],3,FALSE)</f>
        <v>0</v>
      </c>
      <c r="Q20">
        <f>TableMPI[[#This Row],[Avg]]-$U$2*TableMPI[[#This Row],[StdDev]]</f>
        <v>346.274833</v>
      </c>
      <c r="R20">
        <f>TableMPI[[#This Row],[Avg]]+$U$2*TableMPI[[#This Row],[StdDev]]</f>
        <v>346.274833</v>
      </c>
      <c r="S20">
        <v>1</v>
      </c>
    </row>
    <row r="21" spans="1:19" x14ac:dyDescent="0.25">
      <c r="A21" t="s">
        <v>15</v>
      </c>
      <c r="B21">
        <v>10000</v>
      </c>
      <c r="C21">
        <v>100</v>
      </c>
      <c r="D21">
        <v>100000</v>
      </c>
      <c r="E21">
        <v>5</v>
      </c>
      <c r="F21">
        <v>1</v>
      </c>
      <c r="G21">
        <v>67.246474000000006</v>
      </c>
      <c r="H21">
        <v>0.27869699999999997</v>
      </c>
      <c r="I21">
        <v>0.60714500000000005</v>
      </c>
      <c r="J21">
        <v>0.151786</v>
      </c>
      <c r="K21" t="str">
        <f t="shared" si="0"/>
        <v>7</v>
      </c>
      <c r="L21" t="s">
        <v>39</v>
      </c>
      <c r="M21" t="s">
        <v>40</v>
      </c>
      <c r="N2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</v>
      </c>
      <c r="O21">
        <f>VLOOKUP(TableMPI[[#This Row],[Label]],TableAvg[],2,FALSE)</f>
        <v>414.10621800000001</v>
      </c>
      <c r="P21">
        <f>VLOOKUP(TableMPI[[#This Row],[Label]],TableAvg[],3,FALSE)</f>
        <v>0</v>
      </c>
      <c r="Q21">
        <f>TableMPI[[#This Row],[Avg]]-$U$2*TableMPI[[#This Row],[StdDev]]</f>
        <v>414.10621800000001</v>
      </c>
      <c r="R21">
        <f>TableMPI[[#This Row],[Avg]]+$U$2*TableMPI[[#This Row],[StdDev]]</f>
        <v>414.10621800000001</v>
      </c>
      <c r="S21">
        <v>1</v>
      </c>
    </row>
    <row r="22" spans="1:19" x14ac:dyDescent="0.25">
      <c r="A22" t="s">
        <v>15</v>
      </c>
      <c r="B22">
        <v>10000</v>
      </c>
      <c r="C22">
        <v>100</v>
      </c>
      <c r="D22">
        <v>100000</v>
      </c>
      <c r="E22">
        <v>4</v>
      </c>
      <c r="F22">
        <v>1</v>
      </c>
      <c r="G22">
        <v>83.805282000000005</v>
      </c>
      <c r="H22">
        <v>0.36067500000000002</v>
      </c>
      <c r="I22">
        <v>0.58223199999999997</v>
      </c>
      <c r="J22">
        <v>0.194077</v>
      </c>
      <c r="K22" t="str">
        <f t="shared" si="0"/>
        <v>7</v>
      </c>
      <c r="L22" t="s">
        <v>39</v>
      </c>
      <c r="M22" t="s">
        <v>40</v>
      </c>
      <c r="N2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</v>
      </c>
      <c r="O22">
        <f>VLOOKUP(TableMPI[[#This Row],[Label]],TableAvg[],2,FALSE)</f>
        <v>517.03048899999999</v>
      </c>
      <c r="P22">
        <f>VLOOKUP(TableMPI[[#This Row],[Label]],TableAvg[],3,FALSE)</f>
        <v>0</v>
      </c>
      <c r="Q22">
        <f>TableMPI[[#This Row],[Avg]]-$U$2*TableMPI[[#This Row],[StdDev]]</f>
        <v>517.03048899999999</v>
      </c>
      <c r="R22">
        <f>TableMPI[[#This Row],[Avg]]+$U$2*TableMPI[[#This Row],[StdDev]]</f>
        <v>517.03048899999999</v>
      </c>
      <c r="S22">
        <v>1</v>
      </c>
    </row>
    <row r="23" spans="1:19" x14ac:dyDescent="0.25">
      <c r="A23" t="s">
        <v>15</v>
      </c>
      <c r="B23">
        <v>10000</v>
      </c>
      <c r="C23">
        <v>100</v>
      </c>
      <c r="D23">
        <v>100000</v>
      </c>
      <c r="E23">
        <v>3</v>
      </c>
      <c r="F23">
        <v>1</v>
      </c>
      <c r="G23">
        <v>111.05902399999999</v>
      </c>
      <c r="H23">
        <v>0.31011</v>
      </c>
      <c r="I23">
        <v>0.36377100000000001</v>
      </c>
      <c r="J23">
        <v>0.18188499999999999</v>
      </c>
      <c r="K23" t="str">
        <f t="shared" si="0"/>
        <v>7</v>
      </c>
      <c r="L23" t="s">
        <v>39</v>
      </c>
      <c r="M23" t="s">
        <v>40</v>
      </c>
      <c r="N2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</v>
      </c>
      <c r="O23">
        <f>VLOOKUP(TableMPI[[#This Row],[Label]],TableAvg[],2,FALSE)</f>
        <v>689.58723399999997</v>
      </c>
      <c r="P23">
        <f>VLOOKUP(TableMPI[[#This Row],[Label]],TableAvg[],3,FALSE)</f>
        <v>0</v>
      </c>
      <c r="Q23">
        <f>TableMPI[[#This Row],[Avg]]-$U$2*TableMPI[[#This Row],[StdDev]]</f>
        <v>689.58723399999997</v>
      </c>
      <c r="R23">
        <f>TableMPI[[#This Row],[Avg]]+$U$2*TableMPI[[#This Row],[StdDev]]</f>
        <v>689.58723399999997</v>
      </c>
      <c r="S23">
        <v>1</v>
      </c>
    </row>
    <row r="24" spans="1:19" x14ac:dyDescent="0.25">
      <c r="A24" t="s">
        <v>15</v>
      </c>
      <c r="B24">
        <v>10000</v>
      </c>
      <c r="C24">
        <v>100</v>
      </c>
      <c r="D24">
        <v>100000</v>
      </c>
      <c r="E24">
        <v>2</v>
      </c>
      <c r="F24">
        <v>1</v>
      </c>
      <c r="G24">
        <v>166.064832</v>
      </c>
      <c r="H24">
        <v>0.40229900000000002</v>
      </c>
      <c r="I24">
        <v>0.224607</v>
      </c>
      <c r="J24">
        <v>0.224607</v>
      </c>
      <c r="K24" t="str">
        <f t="shared" si="0"/>
        <v>7</v>
      </c>
      <c r="L24" t="s">
        <v>39</v>
      </c>
      <c r="M24" t="s">
        <v>40</v>
      </c>
      <c r="N2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</v>
      </c>
      <c r="O24">
        <f>VLOOKUP(TableMPI[[#This Row],[Label]],TableAvg[],2,FALSE)</f>
        <v>1033.768284</v>
      </c>
      <c r="P24">
        <f>VLOOKUP(TableMPI[[#This Row],[Label]],TableAvg[],3,FALSE)</f>
        <v>0</v>
      </c>
      <c r="Q24">
        <f>TableMPI[[#This Row],[Avg]]-$U$2*TableMPI[[#This Row],[StdDev]]</f>
        <v>1033.768284</v>
      </c>
      <c r="R24">
        <f>TableMPI[[#This Row],[Avg]]+$U$2*TableMPI[[#This Row],[StdDev]]</f>
        <v>1033.768284</v>
      </c>
      <c r="S24">
        <v>1</v>
      </c>
    </row>
    <row r="25" spans="1:19" x14ac:dyDescent="0.25">
      <c r="A25" t="s">
        <v>15</v>
      </c>
      <c r="B25">
        <v>10000</v>
      </c>
      <c r="C25">
        <v>100</v>
      </c>
      <c r="D25">
        <v>100000</v>
      </c>
      <c r="E25">
        <v>1</v>
      </c>
      <c r="F25">
        <v>1</v>
      </c>
      <c r="G25">
        <v>333.258307</v>
      </c>
      <c r="H25">
        <v>0.332119</v>
      </c>
      <c r="I25">
        <v>0</v>
      </c>
      <c r="J25">
        <v>0</v>
      </c>
      <c r="K25" t="str">
        <f t="shared" si="0"/>
        <v>7</v>
      </c>
      <c r="L25" t="s">
        <v>39</v>
      </c>
      <c r="M25" t="s">
        <v>40</v>
      </c>
      <c r="N2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</v>
      </c>
      <c r="O25">
        <f>VLOOKUP(TableMPI[[#This Row],[Label]],TableAvg[],2,FALSE)</f>
        <v>2083.919367</v>
      </c>
      <c r="P25">
        <f>VLOOKUP(TableMPI[[#This Row],[Label]],TableAvg[],3,FALSE)</f>
        <v>0</v>
      </c>
      <c r="Q25">
        <f>TableMPI[[#This Row],[Avg]]-$U$2*TableMPI[[#This Row],[StdDev]]</f>
        <v>2083.919367</v>
      </c>
      <c r="R25">
        <f>TableMPI[[#This Row],[Avg]]+$U$2*TableMPI[[#This Row],[StdDev]]</f>
        <v>2083.919367</v>
      </c>
      <c r="S25">
        <v>1</v>
      </c>
    </row>
    <row r="26" spans="1:19" x14ac:dyDescent="0.25">
      <c r="A26" t="s">
        <v>15</v>
      </c>
      <c r="B26">
        <v>10000</v>
      </c>
      <c r="C26">
        <v>100</v>
      </c>
      <c r="D26">
        <v>100000</v>
      </c>
      <c r="E26">
        <v>12</v>
      </c>
      <c r="F26">
        <v>1</v>
      </c>
      <c r="G26">
        <v>28.689824999999999</v>
      </c>
      <c r="H26">
        <v>0.37291600000000003</v>
      </c>
      <c r="I26">
        <v>2.2355339999999999</v>
      </c>
      <c r="J26">
        <v>0.20322999999999999</v>
      </c>
      <c r="K26" t="str">
        <f t="shared" si="0"/>
        <v>7</v>
      </c>
      <c r="L26" t="s">
        <v>39</v>
      </c>
      <c r="M26" t="s">
        <v>40</v>
      </c>
      <c r="N2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12</v>
      </c>
      <c r="O26">
        <f>VLOOKUP(TableMPI[[#This Row],[Label]],TableAvg[],2,FALSE)</f>
        <v>174.82682649999998</v>
      </c>
      <c r="P26">
        <f>VLOOKUP(TableMPI[[#This Row],[Label]],TableAvg[],3,FALSE)</f>
        <v>5.3027500048680586E-2</v>
      </c>
      <c r="Q26">
        <f>TableMPI[[#This Row],[Avg]]-$U$2*TableMPI[[#This Row],[StdDev]]</f>
        <v>174.72077149990261</v>
      </c>
      <c r="R26">
        <f>TableMPI[[#This Row],[Avg]]+$U$2*TableMPI[[#This Row],[StdDev]]</f>
        <v>174.93288150009735</v>
      </c>
      <c r="S26">
        <v>1</v>
      </c>
    </row>
    <row r="27" spans="1:19" x14ac:dyDescent="0.25">
      <c r="A27" t="s">
        <v>15</v>
      </c>
      <c r="B27">
        <v>10000</v>
      </c>
      <c r="C27">
        <v>100</v>
      </c>
      <c r="D27">
        <v>100000</v>
      </c>
      <c r="E27">
        <v>11</v>
      </c>
      <c r="F27">
        <v>1</v>
      </c>
      <c r="G27">
        <v>31.059605000000001</v>
      </c>
      <c r="H27">
        <v>0.164546</v>
      </c>
      <c r="I27">
        <v>0.42582799999999998</v>
      </c>
      <c r="J27">
        <v>4.2583000000000003E-2</v>
      </c>
      <c r="K27" t="str">
        <f t="shared" si="0"/>
        <v>7</v>
      </c>
      <c r="L27" t="s">
        <v>39</v>
      </c>
      <c r="M27" t="s">
        <v>40</v>
      </c>
      <c r="N2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11</v>
      </c>
      <c r="O27">
        <f>VLOOKUP(TableMPI[[#This Row],[Label]],TableAvg[],2,FALSE)</f>
        <v>190.876362</v>
      </c>
      <c r="P27">
        <f>VLOOKUP(TableMPI[[#This Row],[Label]],TableAvg[],3,FALSE)</f>
        <v>0.50633999999848645</v>
      </c>
      <c r="Q27">
        <f>TableMPI[[#This Row],[Avg]]-$U$2*TableMPI[[#This Row],[StdDev]]</f>
        <v>189.86368200000302</v>
      </c>
      <c r="R27">
        <f>TableMPI[[#This Row],[Avg]]+$U$2*TableMPI[[#This Row],[StdDev]]</f>
        <v>191.88904199999698</v>
      </c>
      <c r="S27">
        <v>1</v>
      </c>
    </row>
    <row r="28" spans="1:19" x14ac:dyDescent="0.25">
      <c r="A28" t="s">
        <v>15</v>
      </c>
      <c r="B28">
        <v>10000</v>
      </c>
      <c r="C28">
        <v>100</v>
      </c>
      <c r="D28">
        <v>100000</v>
      </c>
      <c r="E28">
        <v>10</v>
      </c>
      <c r="F28">
        <v>1</v>
      </c>
      <c r="G28">
        <v>33.993122</v>
      </c>
      <c r="H28">
        <v>0.168547</v>
      </c>
      <c r="I28">
        <v>0.37315700000000002</v>
      </c>
      <c r="J28">
        <v>4.1461999999999999E-2</v>
      </c>
      <c r="K28" t="str">
        <f t="shared" si="0"/>
        <v>7</v>
      </c>
      <c r="L28" t="s">
        <v>39</v>
      </c>
      <c r="M28" t="s">
        <v>40</v>
      </c>
      <c r="N2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10</v>
      </c>
      <c r="O28">
        <f>VLOOKUP(TableMPI[[#This Row],[Label]],TableAvg[],2,FALSE)</f>
        <v>209.11237700000001</v>
      </c>
      <c r="P28">
        <f>VLOOKUP(TableMPI[[#This Row],[Label]],TableAvg[],3,FALSE)</f>
        <v>0.13501800000346789</v>
      </c>
      <c r="Q28">
        <f>TableMPI[[#This Row],[Avg]]-$U$2*TableMPI[[#This Row],[StdDev]]</f>
        <v>208.84234099999307</v>
      </c>
      <c r="R28">
        <f>TableMPI[[#This Row],[Avg]]+$U$2*TableMPI[[#This Row],[StdDev]]</f>
        <v>209.38241300000695</v>
      </c>
      <c r="S28">
        <v>1</v>
      </c>
    </row>
    <row r="29" spans="1:19" x14ac:dyDescent="0.25">
      <c r="A29" t="s">
        <v>15</v>
      </c>
      <c r="B29">
        <v>10000</v>
      </c>
      <c r="C29">
        <v>100</v>
      </c>
      <c r="D29">
        <v>100000</v>
      </c>
      <c r="E29">
        <v>9</v>
      </c>
      <c r="F29">
        <v>1</v>
      </c>
      <c r="G29">
        <v>37.773211000000003</v>
      </c>
      <c r="H29">
        <v>0.33348899999999998</v>
      </c>
      <c r="I29">
        <v>1.4285890000000001</v>
      </c>
      <c r="J29">
        <v>0.17857400000000001</v>
      </c>
      <c r="K29" t="str">
        <f t="shared" si="0"/>
        <v>7</v>
      </c>
      <c r="L29" t="s">
        <v>39</v>
      </c>
      <c r="M29" t="s">
        <v>40</v>
      </c>
      <c r="N2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9</v>
      </c>
      <c r="O29">
        <f>VLOOKUP(TableMPI[[#This Row],[Label]],TableAvg[],2,FALSE)</f>
        <v>232.02580399999999</v>
      </c>
      <c r="P29">
        <f>VLOOKUP(TableMPI[[#This Row],[Label]],TableAvg[],3,FALSE)</f>
        <v>0</v>
      </c>
      <c r="Q29">
        <f>TableMPI[[#This Row],[Avg]]-$U$2*TableMPI[[#This Row],[StdDev]]</f>
        <v>232.02580399999999</v>
      </c>
      <c r="R29">
        <f>TableMPI[[#This Row],[Avg]]+$U$2*TableMPI[[#This Row],[StdDev]]</f>
        <v>232.02580399999999</v>
      </c>
      <c r="S29">
        <v>1</v>
      </c>
    </row>
    <row r="30" spans="1:19" x14ac:dyDescent="0.25">
      <c r="A30" t="s">
        <v>15</v>
      </c>
      <c r="B30">
        <v>10000</v>
      </c>
      <c r="C30">
        <v>100</v>
      </c>
      <c r="D30">
        <v>100000</v>
      </c>
      <c r="E30">
        <v>8</v>
      </c>
      <c r="F30">
        <v>1</v>
      </c>
      <c r="G30">
        <v>42.272311999999999</v>
      </c>
      <c r="H30">
        <v>0.37015900000000002</v>
      </c>
      <c r="I30">
        <v>1.366703</v>
      </c>
      <c r="J30">
        <v>0.195243</v>
      </c>
      <c r="K30" t="str">
        <f t="shared" si="0"/>
        <v>7</v>
      </c>
      <c r="L30" t="s">
        <v>39</v>
      </c>
      <c r="M30" t="s">
        <v>40</v>
      </c>
      <c r="N3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8</v>
      </c>
      <c r="O30">
        <f>VLOOKUP(TableMPI[[#This Row],[Label]],TableAvg[],2,FALSE)</f>
        <v>260.09294599999998</v>
      </c>
      <c r="P30">
        <f>VLOOKUP(TableMPI[[#This Row],[Label]],TableAvg[],3,FALSE)</f>
        <v>0</v>
      </c>
      <c r="Q30">
        <f>TableMPI[[#This Row],[Avg]]-$U$2*TableMPI[[#This Row],[StdDev]]</f>
        <v>260.09294599999998</v>
      </c>
      <c r="R30">
        <f>TableMPI[[#This Row],[Avg]]+$U$2*TableMPI[[#This Row],[StdDev]]</f>
        <v>260.09294599999998</v>
      </c>
      <c r="S30">
        <v>1</v>
      </c>
    </row>
    <row r="31" spans="1:19" x14ac:dyDescent="0.25">
      <c r="A31" t="s">
        <v>15</v>
      </c>
      <c r="B31">
        <v>10000</v>
      </c>
      <c r="C31">
        <v>100</v>
      </c>
      <c r="D31">
        <v>100000</v>
      </c>
      <c r="E31">
        <v>7</v>
      </c>
      <c r="F31">
        <v>1</v>
      </c>
      <c r="G31">
        <v>48.053975000000001</v>
      </c>
      <c r="H31">
        <v>0.298323</v>
      </c>
      <c r="I31">
        <v>1.015506</v>
      </c>
      <c r="J31">
        <v>0.16925100000000001</v>
      </c>
      <c r="K31" t="str">
        <f t="shared" si="0"/>
        <v>7</v>
      </c>
      <c r="L31" t="s">
        <v>39</v>
      </c>
      <c r="M31" t="s">
        <v>40</v>
      </c>
      <c r="N3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7</v>
      </c>
      <c r="O31">
        <f>VLOOKUP(TableMPI[[#This Row],[Label]],TableAvg[],2,FALSE)</f>
        <v>297.04386299999999</v>
      </c>
      <c r="P31">
        <f>VLOOKUP(TableMPI[[#This Row],[Label]],TableAvg[],3,FALSE)</f>
        <v>0</v>
      </c>
      <c r="Q31">
        <f>TableMPI[[#This Row],[Avg]]-$U$2*TableMPI[[#This Row],[StdDev]]</f>
        <v>297.04386299999999</v>
      </c>
      <c r="R31">
        <f>TableMPI[[#This Row],[Avg]]+$U$2*TableMPI[[#This Row],[StdDev]]</f>
        <v>297.04386299999999</v>
      </c>
      <c r="S31">
        <v>1</v>
      </c>
    </row>
    <row r="32" spans="1:19" x14ac:dyDescent="0.25">
      <c r="A32" t="s">
        <v>15</v>
      </c>
      <c r="B32">
        <v>10000</v>
      </c>
      <c r="C32">
        <v>100</v>
      </c>
      <c r="D32">
        <v>100000</v>
      </c>
      <c r="E32">
        <v>6</v>
      </c>
      <c r="F32">
        <v>1</v>
      </c>
      <c r="G32">
        <v>55.890574999999998</v>
      </c>
      <c r="H32">
        <v>0.35176000000000002</v>
      </c>
      <c r="I32">
        <v>0.87127900000000003</v>
      </c>
      <c r="J32">
        <v>0.17425599999999999</v>
      </c>
      <c r="K32" t="str">
        <f t="shared" si="0"/>
        <v>7</v>
      </c>
      <c r="L32" t="s">
        <v>39</v>
      </c>
      <c r="M32" t="s">
        <v>40</v>
      </c>
      <c r="N3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</v>
      </c>
      <c r="O32">
        <f>VLOOKUP(TableMPI[[#This Row],[Label]],TableAvg[],2,FALSE)</f>
        <v>346.274833</v>
      </c>
      <c r="P32">
        <f>VLOOKUP(TableMPI[[#This Row],[Label]],TableAvg[],3,FALSE)</f>
        <v>0</v>
      </c>
      <c r="Q32">
        <f>TableMPI[[#This Row],[Avg]]-$U$2*TableMPI[[#This Row],[StdDev]]</f>
        <v>346.274833</v>
      </c>
      <c r="R32">
        <f>TableMPI[[#This Row],[Avg]]+$U$2*TableMPI[[#This Row],[StdDev]]</f>
        <v>346.274833</v>
      </c>
      <c r="S32">
        <v>1</v>
      </c>
    </row>
    <row r="33" spans="1:19" x14ac:dyDescent="0.25">
      <c r="A33" t="s">
        <v>15</v>
      </c>
      <c r="B33">
        <v>10000</v>
      </c>
      <c r="C33">
        <v>100</v>
      </c>
      <c r="D33">
        <v>100000</v>
      </c>
      <c r="E33">
        <v>5</v>
      </c>
      <c r="F33">
        <v>1</v>
      </c>
      <c r="G33">
        <v>67.258801000000005</v>
      </c>
      <c r="H33">
        <v>0.29368100000000003</v>
      </c>
      <c r="I33">
        <v>0.66151499999999996</v>
      </c>
      <c r="J33">
        <v>0.165379</v>
      </c>
      <c r="K33" t="str">
        <f t="shared" si="0"/>
        <v>7</v>
      </c>
      <c r="L33" t="s">
        <v>39</v>
      </c>
      <c r="M33" t="s">
        <v>40</v>
      </c>
      <c r="N3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</v>
      </c>
      <c r="O33">
        <f>VLOOKUP(TableMPI[[#This Row],[Label]],TableAvg[],2,FALSE)</f>
        <v>414.10621800000001</v>
      </c>
      <c r="P33">
        <f>VLOOKUP(TableMPI[[#This Row],[Label]],TableAvg[],3,FALSE)</f>
        <v>0</v>
      </c>
      <c r="Q33">
        <f>TableMPI[[#This Row],[Avg]]-$U$2*TableMPI[[#This Row],[StdDev]]</f>
        <v>414.10621800000001</v>
      </c>
      <c r="R33">
        <f>TableMPI[[#This Row],[Avg]]+$U$2*TableMPI[[#This Row],[StdDev]]</f>
        <v>414.10621800000001</v>
      </c>
      <c r="S33">
        <v>1</v>
      </c>
    </row>
    <row r="34" spans="1:19" x14ac:dyDescent="0.25">
      <c r="A34" t="s">
        <v>15</v>
      </c>
      <c r="B34">
        <v>10000</v>
      </c>
      <c r="C34">
        <v>100</v>
      </c>
      <c r="D34">
        <v>100000</v>
      </c>
      <c r="E34">
        <v>4</v>
      </c>
      <c r="F34">
        <v>1</v>
      </c>
      <c r="G34">
        <v>83.819049000000007</v>
      </c>
      <c r="H34">
        <v>0.34585500000000002</v>
      </c>
      <c r="I34">
        <v>0.527644</v>
      </c>
      <c r="J34">
        <v>0.17588100000000001</v>
      </c>
      <c r="K34" t="str">
        <f t="shared" si="0"/>
        <v>7</v>
      </c>
      <c r="L34" t="s">
        <v>39</v>
      </c>
      <c r="M34" t="s">
        <v>40</v>
      </c>
      <c r="N3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</v>
      </c>
      <c r="O34">
        <f>VLOOKUP(TableMPI[[#This Row],[Label]],TableAvg[],2,FALSE)</f>
        <v>517.03048899999999</v>
      </c>
      <c r="P34">
        <f>VLOOKUP(TableMPI[[#This Row],[Label]],TableAvg[],3,FALSE)</f>
        <v>0</v>
      </c>
      <c r="Q34">
        <f>TableMPI[[#This Row],[Avg]]-$U$2*TableMPI[[#This Row],[StdDev]]</f>
        <v>517.03048899999999</v>
      </c>
      <c r="R34">
        <f>TableMPI[[#This Row],[Avg]]+$U$2*TableMPI[[#This Row],[StdDev]]</f>
        <v>517.03048899999999</v>
      </c>
      <c r="S34">
        <v>1</v>
      </c>
    </row>
    <row r="35" spans="1:19" x14ac:dyDescent="0.25">
      <c r="A35" t="s">
        <v>15</v>
      </c>
      <c r="B35">
        <v>10000</v>
      </c>
      <c r="C35">
        <v>100</v>
      </c>
      <c r="D35">
        <v>100000</v>
      </c>
      <c r="E35">
        <v>3</v>
      </c>
      <c r="F35">
        <v>1</v>
      </c>
      <c r="G35">
        <v>111.23429400000001</v>
      </c>
      <c r="H35">
        <v>0.32342500000000002</v>
      </c>
      <c r="I35">
        <v>0.37829800000000002</v>
      </c>
      <c r="J35">
        <v>0.18914900000000001</v>
      </c>
      <c r="K35" t="str">
        <f t="shared" ref="K35:K66" si="1">MID(M35,22,1)</f>
        <v>7</v>
      </c>
      <c r="L35" t="s">
        <v>39</v>
      </c>
      <c r="M35" t="s">
        <v>40</v>
      </c>
      <c r="N3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</v>
      </c>
      <c r="O35">
        <f>VLOOKUP(TableMPI[[#This Row],[Label]],TableAvg[],2,FALSE)</f>
        <v>689.58723399999997</v>
      </c>
      <c r="P35">
        <f>VLOOKUP(TableMPI[[#This Row],[Label]],TableAvg[],3,FALSE)</f>
        <v>0</v>
      </c>
      <c r="Q35">
        <f>TableMPI[[#This Row],[Avg]]-$U$2*TableMPI[[#This Row],[StdDev]]</f>
        <v>689.58723399999997</v>
      </c>
      <c r="R35">
        <f>TableMPI[[#This Row],[Avg]]+$U$2*TableMPI[[#This Row],[StdDev]]</f>
        <v>689.58723399999997</v>
      </c>
      <c r="S35">
        <v>1</v>
      </c>
    </row>
    <row r="36" spans="1:19" x14ac:dyDescent="0.25">
      <c r="A36" t="s">
        <v>15</v>
      </c>
      <c r="B36">
        <v>10000</v>
      </c>
      <c r="C36">
        <v>100</v>
      </c>
      <c r="D36">
        <v>100000</v>
      </c>
      <c r="E36">
        <v>2</v>
      </c>
      <c r="F36">
        <v>1</v>
      </c>
      <c r="G36">
        <v>166.05735000000001</v>
      </c>
      <c r="H36">
        <v>0.39657500000000001</v>
      </c>
      <c r="I36">
        <v>0.21288799999999999</v>
      </c>
      <c r="J36">
        <v>0.21288799999999999</v>
      </c>
      <c r="K36" t="str">
        <f t="shared" si="1"/>
        <v>7</v>
      </c>
      <c r="L36" t="s">
        <v>39</v>
      </c>
      <c r="M36" t="s">
        <v>40</v>
      </c>
      <c r="N3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</v>
      </c>
      <c r="O36">
        <f>VLOOKUP(TableMPI[[#This Row],[Label]],TableAvg[],2,FALSE)</f>
        <v>1033.768284</v>
      </c>
      <c r="P36">
        <f>VLOOKUP(TableMPI[[#This Row],[Label]],TableAvg[],3,FALSE)</f>
        <v>0</v>
      </c>
      <c r="Q36">
        <f>TableMPI[[#This Row],[Avg]]-$U$2*TableMPI[[#This Row],[StdDev]]</f>
        <v>1033.768284</v>
      </c>
      <c r="R36">
        <f>TableMPI[[#This Row],[Avg]]+$U$2*TableMPI[[#This Row],[StdDev]]</f>
        <v>1033.768284</v>
      </c>
      <c r="S36">
        <v>1</v>
      </c>
    </row>
    <row r="37" spans="1:19" x14ac:dyDescent="0.25">
      <c r="A37" t="s">
        <v>15</v>
      </c>
      <c r="B37">
        <v>10000</v>
      </c>
      <c r="C37">
        <v>100</v>
      </c>
      <c r="D37">
        <v>100000</v>
      </c>
      <c r="E37">
        <v>1</v>
      </c>
      <c r="F37">
        <v>1</v>
      </c>
      <c r="G37">
        <v>333.01312999999999</v>
      </c>
      <c r="H37">
        <v>0.33607100000000001</v>
      </c>
      <c r="I37">
        <v>0</v>
      </c>
      <c r="J37">
        <v>0</v>
      </c>
      <c r="K37" t="str">
        <f t="shared" si="1"/>
        <v>7</v>
      </c>
      <c r="L37" t="s">
        <v>39</v>
      </c>
      <c r="M37" t="s">
        <v>40</v>
      </c>
      <c r="N3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</v>
      </c>
      <c r="O37">
        <f>VLOOKUP(TableMPI[[#This Row],[Label]],TableAvg[],2,FALSE)</f>
        <v>2083.919367</v>
      </c>
      <c r="P37">
        <f>VLOOKUP(TableMPI[[#This Row],[Label]],TableAvg[],3,FALSE)</f>
        <v>0</v>
      </c>
      <c r="Q37">
        <f>TableMPI[[#This Row],[Avg]]-$U$2*TableMPI[[#This Row],[StdDev]]</f>
        <v>2083.919367</v>
      </c>
      <c r="R37">
        <f>TableMPI[[#This Row],[Avg]]+$U$2*TableMPI[[#This Row],[StdDev]]</f>
        <v>2083.919367</v>
      </c>
      <c r="S37">
        <v>1</v>
      </c>
    </row>
    <row r="38" spans="1:19" x14ac:dyDescent="0.25">
      <c r="A38" t="s">
        <v>15</v>
      </c>
      <c r="B38">
        <v>10000</v>
      </c>
      <c r="C38">
        <v>100</v>
      </c>
      <c r="D38">
        <v>100000</v>
      </c>
      <c r="E38">
        <v>12</v>
      </c>
      <c r="F38">
        <v>1</v>
      </c>
      <c r="G38">
        <v>28.660754000000001</v>
      </c>
      <c r="H38">
        <v>0.374724</v>
      </c>
      <c r="I38">
        <v>2.2747109999999999</v>
      </c>
      <c r="J38">
        <v>0.206792</v>
      </c>
      <c r="K38" t="str">
        <f t="shared" si="1"/>
        <v>7</v>
      </c>
      <c r="L38" t="s">
        <v>39</v>
      </c>
      <c r="M38" t="s">
        <v>40</v>
      </c>
      <c r="N3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12</v>
      </c>
      <c r="O38">
        <f>VLOOKUP(TableMPI[[#This Row],[Label]],TableAvg[],2,FALSE)</f>
        <v>174.82682649999998</v>
      </c>
      <c r="P38">
        <f>VLOOKUP(TableMPI[[#This Row],[Label]],TableAvg[],3,FALSE)</f>
        <v>5.3027500048680586E-2</v>
      </c>
      <c r="Q38">
        <f>TableMPI[[#This Row],[Avg]]-$U$2*TableMPI[[#This Row],[StdDev]]</f>
        <v>174.72077149990261</v>
      </c>
      <c r="R38">
        <f>TableMPI[[#This Row],[Avg]]+$U$2*TableMPI[[#This Row],[StdDev]]</f>
        <v>174.93288150009735</v>
      </c>
      <c r="S38">
        <v>1</v>
      </c>
    </row>
    <row r="39" spans="1:19" x14ac:dyDescent="0.25">
      <c r="A39" t="s">
        <v>15</v>
      </c>
      <c r="B39">
        <v>10000</v>
      </c>
      <c r="C39">
        <v>100</v>
      </c>
      <c r="D39">
        <v>100000</v>
      </c>
      <c r="E39">
        <v>11</v>
      </c>
      <c r="F39">
        <v>1</v>
      </c>
      <c r="G39">
        <v>31.045998999999998</v>
      </c>
      <c r="H39">
        <v>0.15414800000000001</v>
      </c>
      <c r="I39">
        <v>0.35694199999999998</v>
      </c>
      <c r="J39">
        <v>3.5693999999999997E-2</v>
      </c>
      <c r="K39" t="str">
        <f t="shared" si="1"/>
        <v>7</v>
      </c>
      <c r="L39" t="s">
        <v>39</v>
      </c>
      <c r="M39" t="s">
        <v>40</v>
      </c>
      <c r="N3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11</v>
      </c>
      <c r="O39">
        <f>VLOOKUP(TableMPI[[#This Row],[Label]],TableAvg[],2,FALSE)</f>
        <v>190.876362</v>
      </c>
      <c r="P39">
        <f>VLOOKUP(TableMPI[[#This Row],[Label]],TableAvg[],3,FALSE)</f>
        <v>0.50633999999848645</v>
      </c>
      <c r="Q39">
        <f>TableMPI[[#This Row],[Avg]]-$U$2*TableMPI[[#This Row],[StdDev]]</f>
        <v>189.86368200000302</v>
      </c>
      <c r="R39">
        <f>TableMPI[[#This Row],[Avg]]+$U$2*TableMPI[[#This Row],[StdDev]]</f>
        <v>191.88904199999698</v>
      </c>
      <c r="S39">
        <v>1</v>
      </c>
    </row>
    <row r="40" spans="1:19" x14ac:dyDescent="0.25">
      <c r="A40" t="s">
        <v>15</v>
      </c>
      <c r="B40">
        <v>10000</v>
      </c>
      <c r="C40">
        <v>100</v>
      </c>
      <c r="D40">
        <v>100000</v>
      </c>
      <c r="E40">
        <v>10</v>
      </c>
      <c r="F40">
        <v>1</v>
      </c>
      <c r="G40">
        <v>34.109020000000001</v>
      </c>
      <c r="H40">
        <v>0.34030300000000002</v>
      </c>
      <c r="I40">
        <v>1.5462260000000001</v>
      </c>
      <c r="J40">
        <v>0.17180300000000001</v>
      </c>
      <c r="K40" t="str">
        <f t="shared" si="1"/>
        <v>7</v>
      </c>
      <c r="L40" t="s">
        <v>39</v>
      </c>
      <c r="M40" t="s">
        <v>40</v>
      </c>
      <c r="N4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10</v>
      </c>
      <c r="O40">
        <f>VLOOKUP(TableMPI[[#This Row],[Label]],TableAvg[],2,FALSE)</f>
        <v>209.11237700000001</v>
      </c>
      <c r="P40">
        <f>VLOOKUP(TableMPI[[#This Row],[Label]],TableAvg[],3,FALSE)</f>
        <v>0.13501800000346789</v>
      </c>
      <c r="Q40">
        <f>TableMPI[[#This Row],[Avg]]-$U$2*TableMPI[[#This Row],[StdDev]]</f>
        <v>208.84234099999307</v>
      </c>
      <c r="R40">
        <f>TableMPI[[#This Row],[Avg]]+$U$2*TableMPI[[#This Row],[StdDev]]</f>
        <v>209.38241300000695</v>
      </c>
      <c r="S40">
        <v>1</v>
      </c>
    </row>
    <row r="41" spans="1:19" x14ac:dyDescent="0.25">
      <c r="A41" t="s">
        <v>15</v>
      </c>
      <c r="B41">
        <v>10000</v>
      </c>
      <c r="C41">
        <v>100</v>
      </c>
      <c r="D41">
        <v>100000</v>
      </c>
      <c r="E41">
        <v>9</v>
      </c>
      <c r="F41">
        <v>1</v>
      </c>
      <c r="G41">
        <v>37.740912000000002</v>
      </c>
      <c r="H41">
        <v>0.33711799999999997</v>
      </c>
      <c r="I41">
        <v>1.2789740000000001</v>
      </c>
      <c r="J41">
        <v>0.15987199999999999</v>
      </c>
      <c r="K41" t="str">
        <f t="shared" si="1"/>
        <v>7</v>
      </c>
      <c r="L41" t="s">
        <v>39</v>
      </c>
      <c r="M41" t="s">
        <v>40</v>
      </c>
      <c r="N4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9</v>
      </c>
      <c r="O41">
        <f>VLOOKUP(TableMPI[[#This Row],[Label]],TableAvg[],2,FALSE)</f>
        <v>232.02580399999999</v>
      </c>
      <c r="P41">
        <f>VLOOKUP(TableMPI[[#This Row],[Label]],TableAvg[],3,FALSE)</f>
        <v>0</v>
      </c>
      <c r="Q41">
        <f>TableMPI[[#This Row],[Avg]]-$U$2*TableMPI[[#This Row],[StdDev]]</f>
        <v>232.02580399999999</v>
      </c>
      <c r="R41">
        <f>TableMPI[[#This Row],[Avg]]+$U$2*TableMPI[[#This Row],[StdDev]]</f>
        <v>232.02580399999999</v>
      </c>
      <c r="S41">
        <v>1</v>
      </c>
    </row>
    <row r="42" spans="1:19" x14ac:dyDescent="0.25">
      <c r="A42" t="s">
        <v>15</v>
      </c>
      <c r="B42">
        <v>10000</v>
      </c>
      <c r="C42">
        <v>100</v>
      </c>
      <c r="D42">
        <v>100000</v>
      </c>
      <c r="E42">
        <v>8</v>
      </c>
      <c r="F42">
        <v>1</v>
      </c>
      <c r="G42">
        <v>42.295786999999997</v>
      </c>
      <c r="H42">
        <v>0.405032</v>
      </c>
      <c r="I42">
        <v>1.360746</v>
      </c>
      <c r="J42">
        <v>0.19439200000000001</v>
      </c>
      <c r="K42" t="str">
        <f t="shared" si="1"/>
        <v>7</v>
      </c>
      <c r="L42" t="s">
        <v>39</v>
      </c>
      <c r="M42" t="s">
        <v>40</v>
      </c>
      <c r="N4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8</v>
      </c>
      <c r="O42">
        <f>VLOOKUP(TableMPI[[#This Row],[Label]],TableAvg[],2,FALSE)</f>
        <v>260.09294599999998</v>
      </c>
      <c r="P42">
        <f>VLOOKUP(TableMPI[[#This Row],[Label]],TableAvg[],3,FALSE)</f>
        <v>0</v>
      </c>
      <c r="Q42">
        <f>TableMPI[[#This Row],[Avg]]-$U$2*TableMPI[[#This Row],[StdDev]]</f>
        <v>260.09294599999998</v>
      </c>
      <c r="R42">
        <f>TableMPI[[#This Row],[Avg]]+$U$2*TableMPI[[#This Row],[StdDev]]</f>
        <v>260.09294599999998</v>
      </c>
      <c r="S42">
        <v>1</v>
      </c>
    </row>
    <row r="43" spans="1:19" x14ac:dyDescent="0.25">
      <c r="A43" t="s">
        <v>15</v>
      </c>
      <c r="B43">
        <v>10000</v>
      </c>
      <c r="C43">
        <v>100</v>
      </c>
      <c r="D43">
        <v>100000</v>
      </c>
      <c r="E43">
        <v>7</v>
      </c>
      <c r="F43">
        <v>1</v>
      </c>
      <c r="G43">
        <v>48.137535</v>
      </c>
      <c r="H43">
        <v>0.35797000000000001</v>
      </c>
      <c r="I43">
        <v>1.0820939999999999</v>
      </c>
      <c r="J43">
        <v>0.18034900000000001</v>
      </c>
      <c r="K43" t="str">
        <f t="shared" si="1"/>
        <v>7</v>
      </c>
      <c r="L43" t="s">
        <v>39</v>
      </c>
      <c r="M43" t="s">
        <v>40</v>
      </c>
      <c r="N4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7</v>
      </c>
      <c r="O43">
        <f>VLOOKUP(TableMPI[[#This Row],[Label]],TableAvg[],2,FALSE)</f>
        <v>297.04386299999999</v>
      </c>
      <c r="P43">
        <f>VLOOKUP(TableMPI[[#This Row],[Label]],TableAvg[],3,FALSE)</f>
        <v>0</v>
      </c>
      <c r="Q43">
        <f>TableMPI[[#This Row],[Avg]]-$U$2*TableMPI[[#This Row],[StdDev]]</f>
        <v>297.04386299999999</v>
      </c>
      <c r="R43">
        <f>TableMPI[[#This Row],[Avg]]+$U$2*TableMPI[[#This Row],[StdDev]]</f>
        <v>297.04386299999999</v>
      </c>
      <c r="S43">
        <v>1</v>
      </c>
    </row>
    <row r="44" spans="1:19" x14ac:dyDescent="0.25">
      <c r="A44" t="s">
        <v>15</v>
      </c>
      <c r="B44">
        <v>10000</v>
      </c>
      <c r="C44">
        <v>100</v>
      </c>
      <c r="D44">
        <v>100000</v>
      </c>
      <c r="E44">
        <v>6</v>
      </c>
      <c r="F44">
        <v>1</v>
      </c>
      <c r="G44">
        <v>55.880234000000002</v>
      </c>
      <c r="H44">
        <v>0.339671</v>
      </c>
      <c r="I44">
        <v>0.96221500000000004</v>
      </c>
      <c r="J44">
        <v>0.192443</v>
      </c>
      <c r="K44" t="str">
        <f t="shared" si="1"/>
        <v>7</v>
      </c>
      <c r="L44" t="s">
        <v>39</v>
      </c>
      <c r="M44" t="s">
        <v>40</v>
      </c>
      <c r="N4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</v>
      </c>
      <c r="O44">
        <f>VLOOKUP(TableMPI[[#This Row],[Label]],TableAvg[],2,FALSE)</f>
        <v>346.274833</v>
      </c>
      <c r="P44">
        <f>VLOOKUP(TableMPI[[#This Row],[Label]],TableAvg[],3,FALSE)</f>
        <v>0</v>
      </c>
      <c r="Q44">
        <f>TableMPI[[#This Row],[Avg]]-$U$2*TableMPI[[#This Row],[StdDev]]</f>
        <v>346.274833</v>
      </c>
      <c r="R44">
        <f>TableMPI[[#This Row],[Avg]]+$U$2*TableMPI[[#This Row],[StdDev]]</f>
        <v>346.274833</v>
      </c>
      <c r="S44">
        <v>1</v>
      </c>
    </row>
    <row r="45" spans="1:19" x14ac:dyDescent="0.25">
      <c r="A45" t="s">
        <v>15</v>
      </c>
      <c r="B45">
        <v>10000</v>
      </c>
      <c r="C45">
        <v>100</v>
      </c>
      <c r="D45">
        <v>100000</v>
      </c>
      <c r="E45">
        <v>5</v>
      </c>
      <c r="F45">
        <v>1</v>
      </c>
      <c r="G45">
        <v>67.322282000000001</v>
      </c>
      <c r="H45">
        <v>0.34498800000000002</v>
      </c>
      <c r="I45">
        <v>0.67019600000000001</v>
      </c>
      <c r="J45">
        <v>0.167549</v>
      </c>
      <c r="K45" t="str">
        <f t="shared" si="1"/>
        <v>7</v>
      </c>
      <c r="L45" t="s">
        <v>39</v>
      </c>
      <c r="M45" t="s">
        <v>40</v>
      </c>
      <c r="N4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</v>
      </c>
      <c r="O45">
        <f>VLOOKUP(TableMPI[[#This Row],[Label]],TableAvg[],2,FALSE)</f>
        <v>414.10621800000001</v>
      </c>
      <c r="P45">
        <f>VLOOKUP(TableMPI[[#This Row],[Label]],TableAvg[],3,FALSE)</f>
        <v>0</v>
      </c>
      <c r="Q45">
        <f>TableMPI[[#This Row],[Avg]]-$U$2*TableMPI[[#This Row],[StdDev]]</f>
        <v>414.10621800000001</v>
      </c>
      <c r="R45">
        <f>TableMPI[[#This Row],[Avg]]+$U$2*TableMPI[[#This Row],[StdDev]]</f>
        <v>414.10621800000001</v>
      </c>
      <c r="S45">
        <v>1</v>
      </c>
    </row>
    <row r="46" spans="1:19" x14ac:dyDescent="0.25">
      <c r="A46" t="s">
        <v>15</v>
      </c>
      <c r="B46">
        <v>10000</v>
      </c>
      <c r="C46">
        <v>100</v>
      </c>
      <c r="D46">
        <v>100000</v>
      </c>
      <c r="E46">
        <v>4</v>
      </c>
      <c r="F46">
        <v>1</v>
      </c>
      <c r="G46">
        <v>83.645087000000004</v>
      </c>
      <c r="H46">
        <v>0.34062599999999998</v>
      </c>
      <c r="I46">
        <v>0.60805799999999999</v>
      </c>
      <c r="J46">
        <v>0.20268600000000001</v>
      </c>
      <c r="K46" t="str">
        <f t="shared" si="1"/>
        <v>7</v>
      </c>
      <c r="L46" t="s">
        <v>39</v>
      </c>
      <c r="M46" t="s">
        <v>40</v>
      </c>
      <c r="N4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</v>
      </c>
      <c r="O46">
        <f>VLOOKUP(TableMPI[[#This Row],[Label]],TableAvg[],2,FALSE)</f>
        <v>517.03048899999999</v>
      </c>
      <c r="P46">
        <f>VLOOKUP(TableMPI[[#This Row],[Label]],TableAvg[],3,FALSE)</f>
        <v>0</v>
      </c>
      <c r="Q46">
        <f>TableMPI[[#This Row],[Avg]]-$U$2*TableMPI[[#This Row],[StdDev]]</f>
        <v>517.03048899999999</v>
      </c>
      <c r="R46">
        <f>TableMPI[[#This Row],[Avg]]+$U$2*TableMPI[[#This Row],[StdDev]]</f>
        <v>517.03048899999999</v>
      </c>
      <c r="S46">
        <v>1</v>
      </c>
    </row>
    <row r="47" spans="1:19" x14ac:dyDescent="0.25">
      <c r="A47" t="s">
        <v>15</v>
      </c>
      <c r="B47">
        <v>10000</v>
      </c>
      <c r="C47">
        <v>100</v>
      </c>
      <c r="D47">
        <v>100000</v>
      </c>
      <c r="E47">
        <v>3</v>
      </c>
      <c r="F47">
        <v>1</v>
      </c>
      <c r="G47">
        <v>111.344964</v>
      </c>
      <c r="H47">
        <v>0.42468</v>
      </c>
      <c r="I47">
        <v>0.51309400000000005</v>
      </c>
      <c r="J47">
        <v>0.25654700000000003</v>
      </c>
      <c r="K47" t="str">
        <f t="shared" si="1"/>
        <v>7</v>
      </c>
      <c r="L47" t="s">
        <v>39</v>
      </c>
      <c r="M47" t="s">
        <v>40</v>
      </c>
      <c r="N4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</v>
      </c>
      <c r="O47">
        <f>VLOOKUP(TableMPI[[#This Row],[Label]],TableAvg[],2,FALSE)</f>
        <v>689.58723399999997</v>
      </c>
      <c r="P47">
        <f>VLOOKUP(TableMPI[[#This Row],[Label]],TableAvg[],3,FALSE)</f>
        <v>0</v>
      </c>
      <c r="Q47">
        <f>TableMPI[[#This Row],[Avg]]-$U$2*TableMPI[[#This Row],[StdDev]]</f>
        <v>689.58723399999997</v>
      </c>
      <c r="R47">
        <f>TableMPI[[#This Row],[Avg]]+$U$2*TableMPI[[#This Row],[StdDev]]</f>
        <v>689.58723399999997</v>
      </c>
      <c r="S47">
        <v>1</v>
      </c>
    </row>
    <row r="48" spans="1:19" x14ac:dyDescent="0.25">
      <c r="A48" t="s">
        <v>15</v>
      </c>
      <c r="B48">
        <v>10000</v>
      </c>
      <c r="C48">
        <v>100</v>
      </c>
      <c r="D48">
        <v>100000</v>
      </c>
      <c r="E48">
        <v>2</v>
      </c>
      <c r="F48">
        <v>1</v>
      </c>
      <c r="G48">
        <v>166.080217</v>
      </c>
      <c r="H48">
        <v>0.45560800000000001</v>
      </c>
      <c r="I48">
        <v>0.27993400000000002</v>
      </c>
      <c r="J48">
        <v>0.27993400000000002</v>
      </c>
      <c r="K48" t="str">
        <f t="shared" si="1"/>
        <v>7</v>
      </c>
      <c r="L48" t="s">
        <v>39</v>
      </c>
      <c r="M48" t="s">
        <v>40</v>
      </c>
      <c r="N4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</v>
      </c>
      <c r="O48">
        <f>VLOOKUP(TableMPI[[#This Row],[Label]],TableAvg[],2,FALSE)</f>
        <v>1033.768284</v>
      </c>
      <c r="P48">
        <f>VLOOKUP(TableMPI[[#This Row],[Label]],TableAvg[],3,FALSE)</f>
        <v>0</v>
      </c>
      <c r="Q48">
        <f>TableMPI[[#This Row],[Avg]]-$U$2*TableMPI[[#This Row],[StdDev]]</f>
        <v>1033.768284</v>
      </c>
      <c r="R48">
        <f>TableMPI[[#This Row],[Avg]]+$U$2*TableMPI[[#This Row],[StdDev]]</f>
        <v>1033.768284</v>
      </c>
      <c r="S48">
        <v>1</v>
      </c>
    </row>
    <row r="49" spans="1:19" x14ac:dyDescent="0.25">
      <c r="A49" t="s">
        <v>15</v>
      </c>
      <c r="B49">
        <v>10000</v>
      </c>
      <c r="C49">
        <v>100</v>
      </c>
      <c r="D49">
        <v>100000</v>
      </c>
      <c r="E49">
        <v>1</v>
      </c>
      <c r="F49">
        <v>1</v>
      </c>
      <c r="G49">
        <v>333.11317600000001</v>
      </c>
      <c r="H49">
        <v>0.42906100000000003</v>
      </c>
      <c r="I49">
        <v>0</v>
      </c>
      <c r="J49">
        <v>0</v>
      </c>
      <c r="K49" t="str">
        <f t="shared" si="1"/>
        <v>7</v>
      </c>
      <c r="L49" t="s">
        <v>39</v>
      </c>
      <c r="M49" t="s">
        <v>40</v>
      </c>
      <c r="N4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</v>
      </c>
      <c r="O49">
        <f>VLOOKUP(TableMPI[[#This Row],[Label]],TableAvg[],2,FALSE)</f>
        <v>2083.919367</v>
      </c>
      <c r="P49">
        <f>VLOOKUP(TableMPI[[#This Row],[Label]],TableAvg[],3,FALSE)</f>
        <v>0</v>
      </c>
      <c r="Q49">
        <f>TableMPI[[#This Row],[Avg]]-$U$2*TableMPI[[#This Row],[StdDev]]</f>
        <v>2083.919367</v>
      </c>
      <c r="R49">
        <f>TableMPI[[#This Row],[Avg]]+$U$2*TableMPI[[#This Row],[StdDev]]</f>
        <v>2083.919367</v>
      </c>
      <c r="S49">
        <v>1</v>
      </c>
    </row>
    <row r="50" spans="1:19" x14ac:dyDescent="0.25">
      <c r="A50" t="s">
        <v>15</v>
      </c>
      <c r="B50">
        <v>10000</v>
      </c>
      <c r="C50">
        <v>100</v>
      </c>
      <c r="D50">
        <v>100000</v>
      </c>
      <c r="E50">
        <v>12</v>
      </c>
      <c r="F50">
        <v>1</v>
      </c>
      <c r="G50">
        <v>28.674344999999999</v>
      </c>
      <c r="H50">
        <v>0.37160700000000002</v>
      </c>
      <c r="I50">
        <v>2.3494269999999999</v>
      </c>
      <c r="J50">
        <v>0.213584</v>
      </c>
      <c r="K50" t="str">
        <f t="shared" si="1"/>
        <v>7</v>
      </c>
      <c r="L50" t="s">
        <v>39</v>
      </c>
      <c r="M50" t="s">
        <v>40</v>
      </c>
      <c r="N5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12</v>
      </c>
      <c r="O50">
        <f>VLOOKUP(TableMPI[[#This Row],[Label]],TableAvg[],2,FALSE)</f>
        <v>174.82682649999998</v>
      </c>
      <c r="P50">
        <f>VLOOKUP(TableMPI[[#This Row],[Label]],TableAvg[],3,FALSE)</f>
        <v>5.3027500048680586E-2</v>
      </c>
      <c r="Q50">
        <f>TableMPI[[#This Row],[Avg]]-$U$2*TableMPI[[#This Row],[StdDev]]</f>
        <v>174.72077149990261</v>
      </c>
      <c r="R50">
        <f>TableMPI[[#This Row],[Avg]]+$U$2*TableMPI[[#This Row],[StdDev]]</f>
        <v>174.93288150009735</v>
      </c>
      <c r="S50">
        <v>1</v>
      </c>
    </row>
    <row r="51" spans="1:19" x14ac:dyDescent="0.25">
      <c r="A51" t="s">
        <v>15</v>
      </c>
      <c r="B51">
        <v>10000</v>
      </c>
      <c r="C51">
        <v>100</v>
      </c>
      <c r="D51">
        <v>100000</v>
      </c>
      <c r="E51">
        <v>11</v>
      </c>
      <c r="F51">
        <v>1</v>
      </c>
      <c r="G51">
        <v>31.058275999999999</v>
      </c>
      <c r="H51">
        <v>0.17280699999999999</v>
      </c>
      <c r="I51">
        <v>0.51811600000000002</v>
      </c>
      <c r="J51">
        <v>5.1811999999999997E-2</v>
      </c>
      <c r="K51" t="str">
        <f t="shared" si="1"/>
        <v>7</v>
      </c>
      <c r="L51" t="s">
        <v>39</v>
      </c>
      <c r="M51" t="s">
        <v>40</v>
      </c>
      <c r="N5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11</v>
      </c>
      <c r="O51">
        <f>VLOOKUP(TableMPI[[#This Row],[Label]],TableAvg[],2,FALSE)</f>
        <v>190.876362</v>
      </c>
      <c r="P51">
        <f>VLOOKUP(TableMPI[[#This Row],[Label]],TableAvg[],3,FALSE)</f>
        <v>0.50633999999848645</v>
      </c>
      <c r="Q51">
        <f>TableMPI[[#This Row],[Avg]]-$U$2*TableMPI[[#This Row],[StdDev]]</f>
        <v>189.86368200000302</v>
      </c>
      <c r="R51">
        <f>TableMPI[[#This Row],[Avg]]+$U$2*TableMPI[[#This Row],[StdDev]]</f>
        <v>191.88904199999698</v>
      </c>
      <c r="S51">
        <v>1</v>
      </c>
    </row>
    <row r="52" spans="1:19" x14ac:dyDescent="0.25">
      <c r="A52" t="s">
        <v>15</v>
      </c>
      <c r="B52">
        <v>10000</v>
      </c>
      <c r="C52">
        <v>100</v>
      </c>
      <c r="D52">
        <v>100000</v>
      </c>
      <c r="E52">
        <v>10</v>
      </c>
      <c r="F52">
        <v>1</v>
      </c>
      <c r="G52">
        <v>34.084366000000003</v>
      </c>
      <c r="H52">
        <v>0.32059700000000002</v>
      </c>
      <c r="I52">
        <v>1.4582630000000001</v>
      </c>
      <c r="J52">
        <v>0.16202900000000001</v>
      </c>
      <c r="K52" t="str">
        <f t="shared" si="1"/>
        <v>7</v>
      </c>
      <c r="L52" t="s">
        <v>39</v>
      </c>
      <c r="M52" t="s">
        <v>40</v>
      </c>
      <c r="N5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10</v>
      </c>
      <c r="O52">
        <f>VLOOKUP(TableMPI[[#This Row],[Label]],TableAvg[],2,FALSE)</f>
        <v>209.11237700000001</v>
      </c>
      <c r="P52">
        <f>VLOOKUP(TableMPI[[#This Row],[Label]],TableAvg[],3,FALSE)</f>
        <v>0.13501800000346789</v>
      </c>
      <c r="Q52">
        <f>TableMPI[[#This Row],[Avg]]-$U$2*TableMPI[[#This Row],[StdDev]]</f>
        <v>208.84234099999307</v>
      </c>
      <c r="R52">
        <f>TableMPI[[#This Row],[Avg]]+$U$2*TableMPI[[#This Row],[StdDev]]</f>
        <v>209.38241300000695</v>
      </c>
      <c r="S52">
        <v>1</v>
      </c>
    </row>
    <row r="53" spans="1:19" x14ac:dyDescent="0.25">
      <c r="A53" t="s">
        <v>15</v>
      </c>
      <c r="B53">
        <v>10000</v>
      </c>
      <c r="C53">
        <v>100</v>
      </c>
      <c r="D53">
        <v>100000</v>
      </c>
      <c r="E53">
        <v>9</v>
      </c>
      <c r="F53">
        <v>1</v>
      </c>
      <c r="G53">
        <v>37.758772</v>
      </c>
      <c r="H53">
        <v>0.332395</v>
      </c>
      <c r="I53">
        <v>1.326695</v>
      </c>
      <c r="J53">
        <v>0.16583700000000001</v>
      </c>
      <c r="K53" t="str">
        <f t="shared" si="1"/>
        <v>7</v>
      </c>
      <c r="L53" t="s">
        <v>39</v>
      </c>
      <c r="M53" t="s">
        <v>40</v>
      </c>
      <c r="N5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9</v>
      </c>
      <c r="O53">
        <f>VLOOKUP(TableMPI[[#This Row],[Label]],TableAvg[],2,FALSE)</f>
        <v>232.02580399999999</v>
      </c>
      <c r="P53">
        <f>VLOOKUP(TableMPI[[#This Row],[Label]],TableAvg[],3,FALSE)</f>
        <v>0</v>
      </c>
      <c r="Q53">
        <f>TableMPI[[#This Row],[Avg]]-$U$2*TableMPI[[#This Row],[StdDev]]</f>
        <v>232.02580399999999</v>
      </c>
      <c r="R53">
        <f>TableMPI[[#This Row],[Avg]]+$U$2*TableMPI[[#This Row],[StdDev]]</f>
        <v>232.02580399999999</v>
      </c>
      <c r="S53">
        <v>1</v>
      </c>
    </row>
    <row r="54" spans="1:19" x14ac:dyDescent="0.25">
      <c r="A54" t="s">
        <v>15</v>
      </c>
      <c r="B54">
        <v>10000</v>
      </c>
      <c r="C54">
        <v>100</v>
      </c>
      <c r="D54">
        <v>100000</v>
      </c>
      <c r="E54">
        <v>8</v>
      </c>
      <c r="F54">
        <v>1</v>
      </c>
      <c r="G54">
        <v>42.262636999999998</v>
      </c>
      <c r="H54">
        <v>0.33649600000000002</v>
      </c>
      <c r="I54">
        <v>1.1975020000000001</v>
      </c>
      <c r="J54">
        <v>0.171072</v>
      </c>
      <c r="K54" t="str">
        <f t="shared" si="1"/>
        <v>7</v>
      </c>
      <c r="L54" t="s">
        <v>39</v>
      </c>
      <c r="M54" t="s">
        <v>40</v>
      </c>
      <c r="N5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8</v>
      </c>
      <c r="O54">
        <f>VLOOKUP(TableMPI[[#This Row],[Label]],TableAvg[],2,FALSE)</f>
        <v>260.09294599999998</v>
      </c>
      <c r="P54">
        <f>VLOOKUP(TableMPI[[#This Row],[Label]],TableAvg[],3,FALSE)</f>
        <v>0</v>
      </c>
      <c r="Q54">
        <f>TableMPI[[#This Row],[Avg]]-$U$2*TableMPI[[#This Row],[StdDev]]</f>
        <v>260.09294599999998</v>
      </c>
      <c r="R54">
        <f>TableMPI[[#This Row],[Avg]]+$U$2*TableMPI[[#This Row],[StdDev]]</f>
        <v>260.09294599999998</v>
      </c>
      <c r="S54">
        <v>1</v>
      </c>
    </row>
    <row r="55" spans="1:19" x14ac:dyDescent="0.25">
      <c r="A55" t="s">
        <v>15</v>
      </c>
      <c r="B55">
        <v>10000</v>
      </c>
      <c r="C55">
        <v>100</v>
      </c>
      <c r="D55">
        <v>100000</v>
      </c>
      <c r="E55">
        <v>7</v>
      </c>
      <c r="F55">
        <v>1</v>
      </c>
      <c r="G55">
        <v>48.027405999999999</v>
      </c>
      <c r="H55">
        <v>0.30577599999999999</v>
      </c>
      <c r="I55">
        <v>1.0692349999999999</v>
      </c>
      <c r="J55">
        <v>0.178206</v>
      </c>
      <c r="K55" t="str">
        <f t="shared" si="1"/>
        <v>7</v>
      </c>
      <c r="L55" t="s">
        <v>39</v>
      </c>
      <c r="M55" t="s">
        <v>40</v>
      </c>
      <c r="N5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7</v>
      </c>
      <c r="O55">
        <f>VLOOKUP(TableMPI[[#This Row],[Label]],TableAvg[],2,FALSE)</f>
        <v>297.04386299999999</v>
      </c>
      <c r="P55">
        <f>VLOOKUP(TableMPI[[#This Row],[Label]],TableAvg[],3,FALSE)</f>
        <v>0</v>
      </c>
      <c r="Q55">
        <f>TableMPI[[#This Row],[Avg]]-$U$2*TableMPI[[#This Row],[StdDev]]</f>
        <v>297.04386299999999</v>
      </c>
      <c r="R55">
        <f>TableMPI[[#This Row],[Avg]]+$U$2*TableMPI[[#This Row],[StdDev]]</f>
        <v>297.04386299999999</v>
      </c>
      <c r="S55">
        <v>1</v>
      </c>
    </row>
    <row r="56" spans="1:19" x14ac:dyDescent="0.25">
      <c r="A56" t="s">
        <v>15</v>
      </c>
      <c r="B56">
        <v>10000</v>
      </c>
      <c r="C56">
        <v>100</v>
      </c>
      <c r="D56">
        <v>100000</v>
      </c>
      <c r="E56">
        <v>6</v>
      </c>
      <c r="F56">
        <v>1</v>
      </c>
      <c r="G56">
        <v>55.848762999999998</v>
      </c>
      <c r="H56">
        <v>0.31217</v>
      </c>
      <c r="I56">
        <v>0.91891500000000004</v>
      </c>
      <c r="J56">
        <v>0.183783</v>
      </c>
      <c r="K56" t="str">
        <f t="shared" si="1"/>
        <v>7</v>
      </c>
      <c r="L56" t="s">
        <v>39</v>
      </c>
      <c r="M56" t="s">
        <v>40</v>
      </c>
      <c r="N5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</v>
      </c>
      <c r="O56">
        <f>VLOOKUP(TableMPI[[#This Row],[Label]],TableAvg[],2,FALSE)</f>
        <v>346.274833</v>
      </c>
      <c r="P56">
        <f>VLOOKUP(TableMPI[[#This Row],[Label]],TableAvg[],3,FALSE)</f>
        <v>0</v>
      </c>
      <c r="Q56">
        <f>TableMPI[[#This Row],[Avg]]-$U$2*TableMPI[[#This Row],[StdDev]]</f>
        <v>346.274833</v>
      </c>
      <c r="R56">
        <f>TableMPI[[#This Row],[Avg]]+$U$2*TableMPI[[#This Row],[StdDev]]</f>
        <v>346.274833</v>
      </c>
      <c r="S56">
        <v>1</v>
      </c>
    </row>
    <row r="57" spans="1:19" x14ac:dyDescent="0.25">
      <c r="A57" t="s">
        <v>15</v>
      </c>
      <c r="B57">
        <v>10000</v>
      </c>
      <c r="C57">
        <v>100</v>
      </c>
      <c r="D57">
        <v>100000</v>
      </c>
      <c r="E57">
        <v>5</v>
      </c>
      <c r="F57">
        <v>1</v>
      </c>
      <c r="G57">
        <v>67.307905000000005</v>
      </c>
      <c r="H57">
        <v>0.32469700000000001</v>
      </c>
      <c r="I57">
        <v>0.65807199999999999</v>
      </c>
      <c r="J57">
        <v>0.164518</v>
      </c>
      <c r="K57" t="str">
        <f t="shared" si="1"/>
        <v>7</v>
      </c>
      <c r="L57" t="s">
        <v>39</v>
      </c>
      <c r="M57" t="s">
        <v>40</v>
      </c>
      <c r="N5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</v>
      </c>
      <c r="O57">
        <f>VLOOKUP(TableMPI[[#This Row],[Label]],TableAvg[],2,FALSE)</f>
        <v>414.10621800000001</v>
      </c>
      <c r="P57">
        <f>VLOOKUP(TableMPI[[#This Row],[Label]],TableAvg[],3,FALSE)</f>
        <v>0</v>
      </c>
      <c r="Q57">
        <f>TableMPI[[#This Row],[Avg]]-$U$2*TableMPI[[#This Row],[StdDev]]</f>
        <v>414.10621800000001</v>
      </c>
      <c r="R57">
        <f>TableMPI[[#This Row],[Avg]]+$U$2*TableMPI[[#This Row],[StdDev]]</f>
        <v>414.10621800000001</v>
      </c>
      <c r="S57">
        <v>1</v>
      </c>
    </row>
    <row r="58" spans="1:19" x14ac:dyDescent="0.25">
      <c r="A58" t="s">
        <v>15</v>
      </c>
      <c r="B58">
        <v>10000</v>
      </c>
      <c r="C58">
        <v>100</v>
      </c>
      <c r="D58">
        <v>100000</v>
      </c>
      <c r="E58">
        <v>4</v>
      </c>
      <c r="F58">
        <v>1</v>
      </c>
      <c r="G58">
        <v>83.756314000000003</v>
      </c>
      <c r="H58">
        <v>0.31321500000000002</v>
      </c>
      <c r="I58">
        <v>0.55187200000000003</v>
      </c>
      <c r="J58">
        <v>0.18395700000000001</v>
      </c>
      <c r="K58" t="str">
        <f t="shared" si="1"/>
        <v>7</v>
      </c>
      <c r="L58" t="s">
        <v>39</v>
      </c>
      <c r="M58" t="s">
        <v>40</v>
      </c>
      <c r="N5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</v>
      </c>
      <c r="O58">
        <f>VLOOKUP(TableMPI[[#This Row],[Label]],TableAvg[],2,FALSE)</f>
        <v>517.03048899999999</v>
      </c>
      <c r="P58">
        <f>VLOOKUP(TableMPI[[#This Row],[Label]],TableAvg[],3,FALSE)</f>
        <v>0</v>
      </c>
      <c r="Q58">
        <f>TableMPI[[#This Row],[Avg]]-$U$2*TableMPI[[#This Row],[StdDev]]</f>
        <v>517.03048899999999</v>
      </c>
      <c r="R58">
        <f>TableMPI[[#This Row],[Avg]]+$U$2*TableMPI[[#This Row],[StdDev]]</f>
        <v>517.03048899999999</v>
      </c>
      <c r="S58">
        <v>1</v>
      </c>
    </row>
    <row r="59" spans="1:19" x14ac:dyDescent="0.25">
      <c r="A59" t="s">
        <v>15</v>
      </c>
      <c r="B59">
        <v>10000</v>
      </c>
      <c r="C59">
        <v>100</v>
      </c>
      <c r="D59">
        <v>100000</v>
      </c>
      <c r="E59">
        <v>3</v>
      </c>
      <c r="F59">
        <v>1</v>
      </c>
      <c r="G59">
        <v>111.04281400000001</v>
      </c>
      <c r="H59">
        <v>0.32779799999999998</v>
      </c>
      <c r="I59">
        <v>0.38431300000000002</v>
      </c>
      <c r="J59">
        <v>0.19215599999999999</v>
      </c>
      <c r="K59" t="str">
        <f t="shared" si="1"/>
        <v>7</v>
      </c>
      <c r="L59" t="s">
        <v>39</v>
      </c>
      <c r="M59" t="s">
        <v>40</v>
      </c>
      <c r="N5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</v>
      </c>
      <c r="O59">
        <f>VLOOKUP(TableMPI[[#This Row],[Label]],TableAvg[],2,FALSE)</f>
        <v>689.58723399999997</v>
      </c>
      <c r="P59">
        <f>VLOOKUP(TableMPI[[#This Row],[Label]],TableAvg[],3,FALSE)</f>
        <v>0</v>
      </c>
      <c r="Q59">
        <f>TableMPI[[#This Row],[Avg]]-$U$2*TableMPI[[#This Row],[StdDev]]</f>
        <v>689.58723399999997</v>
      </c>
      <c r="R59">
        <f>TableMPI[[#This Row],[Avg]]+$U$2*TableMPI[[#This Row],[StdDev]]</f>
        <v>689.58723399999997</v>
      </c>
      <c r="S59">
        <v>1</v>
      </c>
    </row>
    <row r="60" spans="1:19" x14ac:dyDescent="0.25">
      <c r="A60" t="s">
        <v>15</v>
      </c>
      <c r="B60">
        <v>10000</v>
      </c>
      <c r="C60">
        <v>100</v>
      </c>
      <c r="D60">
        <v>100000</v>
      </c>
      <c r="E60">
        <v>2</v>
      </c>
      <c r="F60">
        <v>1</v>
      </c>
      <c r="G60">
        <v>165.97702799999999</v>
      </c>
      <c r="H60">
        <v>0.36660300000000001</v>
      </c>
      <c r="I60">
        <v>0.23221700000000001</v>
      </c>
      <c r="J60">
        <v>0.23221700000000001</v>
      </c>
      <c r="K60" t="str">
        <f t="shared" si="1"/>
        <v>7</v>
      </c>
      <c r="L60" t="s">
        <v>39</v>
      </c>
      <c r="M60" t="s">
        <v>40</v>
      </c>
      <c r="N6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</v>
      </c>
      <c r="O60">
        <f>VLOOKUP(TableMPI[[#This Row],[Label]],TableAvg[],2,FALSE)</f>
        <v>1033.768284</v>
      </c>
      <c r="P60">
        <f>VLOOKUP(TableMPI[[#This Row],[Label]],TableAvg[],3,FALSE)</f>
        <v>0</v>
      </c>
      <c r="Q60">
        <f>TableMPI[[#This Row],[Avg]]-$U$2*TableMPI[[#This Row],[StdDev]]</f>
        <v>1033.768284</v>
      </c>
      <c r="R60">
        <f>TableMPI[[#This Row],[Avg]]+$U$2*TableMPI[[#This Row],[StdDev]]</f>
        <v>1033.768284</v>
      </c>
      <c r="S60">
        <v>1</v>
      </c>
    </row>
    <row r="61" spans="1:19" x14ac:dyDescent="0.25">
      <c r="A61" t="s">
        <v>15</v>
      </c>
      <c r="B61">
        <v>10000</v>
      </c>
      <c r="C61">
        <v>100</v>
      </c>
      <c r="D61">
        <v>100000</v>
      </c>
      <c r="E61">
        <v>1</v>
      </c>
      <c r="F61">
        <v>1</v>
      </c>
      <c r="G61">
        <v>333.03387700000002</v>
      </c>
      <c r="H61">
        <v>0.35742000000000002</v>
      </c>
      <c r="I61">
        <v>0</v>
      </c>
      <c r="J61">
        <v>0</v>
      </c>
      <c r="K61" t="str">
        <f t="shared" si="1"/>
        <v>7</v>
      </c>
      <c r="L61" t="s">
        <v>39</v>
      </c>
      <c r="M61" t="s">
        <v>40</v>
      </c>
      <c r="N6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</v>
      </c>
      <c r="O61">
        <f>VLOOKUP(TableMPI[[#This Row],[Label]],TableAvg[],2,FALSE)</f>
        <v>2083.919367</v>
      </c>
      <c r="P61">
        <f>VLOOKUP(TableMPI[[#This Row],[Label]],TableAvg[],3,FALSE)</f>
        <v>0</v>
      </c>
      <c r="Q61">
        <f>TableMPI[[#This Row],[Avg]]-$U$2*TableMPI[[#This Row],[StdDev]]</f>
        <v>2083.919367</v>
      </c>
      <c r="R61">
        <f>TableMPI[[#This Row],[Avg]]+$U$2*TableMPI[[#This Row],[StdDev]]</f>
        <v>2083.919367</v>
      </c>
      <c r="S61">
        <v>1</v>
      </c>
    </row>
    <row r="62" spans="1:19" x14ac:dyDescent="0.25">
      <c r="A62" t="s">
        <v>15</v>
      </c>
      <c r="B62">
        <v>10000</v>
      </c>
      <c r="C62">
        <v>100</v>
      </c>
      <c r="D62">
        <v>100000</v>
      </c>
      <c r="E62">
        <v>12</v>
      </c>
      <c r="F62">
        <v>1</v>
      </c>
      <c r="G62">
        <v>28.696332999999999</v>
      </c>
      <c r="H62">
        <v>0.388071</v>
      </c>
      <c r="I62">
        <v>2.2947690000000001</v>
      </c>
      <c r="J62">
        <v>0.20861499999999999</v>
      </c>
      <c r="K62" t="str">
        <f t="shared" si="1"/>
        <v>7</v>
      </c>
      <c r="L62" t="s">
        <v>39</v>
      </c>
      <c r="M62" t="s">
        <v>40</v>
      </c>
      <c r="N6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12</v>
      </c>
      <c r="O62">
        <f>VLOOKUP(TableMPI[[#This Row],[Label]],TableAvg[],2,FALSE)</f>
        <v>174.82682649999998</v>
      </c>
      <c r="P62">
        <f>VLOOKUP(TableMPI[[#This Row],[Label]],TableAvg[],3,FALSE)</f>
        <v>5.3027500048680586E-2</v>
      </c>
      <c r="Q62">
        <f>TableMPI[[#This Row],[Avg]]-$U$2*TableMPI[[#This Row],[StdDev]]</f>
        <v>174.72077149990261</v>
      </c>
      <c r="R62">
        <f>TableMPI[[#This Row],[Avg]]+$U$2*TableMPI[[#This Row],[StdDev]]</f>
        <v>174.93288150009735</v>
      </c>
      <c r="S62">
        <v>1</v>
      </c>
    </row>
    <row r="63" spans="1:19" x14ac:dyDescent="0.25">
      <c r="A63" t="s">
        <v>15</v>
      </c>
      <c r="B63">
        <v>10000</v>
      </c>
      <c r="C63">
        <v>100</v>
      </c>
      <c r="D63">
        <v>100000</v>
      </c>
      <c r="E63">
        <v>11</v>
      </c>
      <c r="F63">
        <v>1</v>
      </c>
      <c r="G63">
        <v>30.968781</v>
      </c>
      <c r="H63">
        <v>0.15953300000000001</v>
      </c>
      <c r="I63">
        <v>0.38901200000000002</v>
      </c>
      <c r="J63">
        <v>3.8900999999999998E-2</v>
      </c>
      <c r="K63" t="str">
        <f t="shared" si="1"/>
        <v>7</v>
      </c>
      <c r="L63" t="s">
        <v>39</v>
      </c>
      <c r="M63" t="s">
        <v>40</v>
      </c>
      <c r="N6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11</v>
      </c>
      <c r="O63">
        <f>VLOOKUP(TableMPI[[#This Row],[Label]],TableAvg[],2,FALSE)</f>
        <v>190.876362</v>
      </c>
      <c r="P63">
        <f>VLOOKUP(TableMPI[[#This Row],[Label]],TableAvg[],3,FALSE)</f>
        <v>0.50633999999848645</v>
      </c>
      <c r="Q63">
        <f>TableMPI[[#This Row],[Avg]]-$U$2*TableMPI[[#This Row],[StdDev]]</f>
        <v>189.86368200000302</v>
      </c>
      <c r="R63">
        <f>TableMPI[[#This Row],[Avg]]+$U$2*TableMPI[[#This Row],[StdDev]]</f>
        <v>191.88904199999698</v>
      </c>
      <c r="S63">
        <v>1</v>
      </c>
    </row>
    <row r="64" spans="1:19" x14ac:dyDescent="0.25">
      <c r="A64" t="s">
        <v>15</v>
      </c>
      <c r="B64">
        <v>10000</v>
      </c>
      <c r="C64">
        <v>100</v>
      </c>
      <c r="D64">
        <v>100000</v>
      </c>
      <c r="E64">
        <v>10</v>
      </c>
      <c r="F64">
        <v>1</v>
      </c>
      <c r="G64">
        <v>34.108716000000001</v>
      </c>
      <c r="H64">
        <v>0.361016</v>
      </c>
      <c r="I64">
        <v>1.6717299999999999</v>
      </c>
      <c r="J64">
        <v>0.185748</v>
      </c>
      <c r="K64" t="str">
        <f t="shared" si="1"/>
        <v>7</v>
      </c>
      <c r="L64" t="s">
        <v>39</v>
      </c>
      <c r="M64" t="s">
        <v>40</v>
      </c>
      <c r="N6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10</v>
      </c>
      <c r="O64">
        <f>VLOOKUP(TableMPI[[#This Row],[Label]],TableAvg[],2,FALSE)</f>
        <v>209.11237700000001</v>
      </c>
      <c r="P64">
        <f>VLOOKUP(TableMPI[[#This Row],[Label]],TableAvg[],3,FALSE)</f>
        <v>0.13501800000346789</v>
      </c>
      <c r="Q64">
        <f>TableMPI[[#This Row],[Avg]]-$U$2*TableMPI[[#This Row],[StdDev]]</f>
        <v>208.84234099999307</v>
      </c>
      <c r="R64">
        <f>TableMPI[[#This Row],[Avg]]+$U$2*TableMPI[[#This Row],[StdDev]]</f>
        <v>209.38241300000695</v>
      </c>
      <c r="S64">
        <v>1</v>
      </c>
    </row>
    <row r="65" spans="1:19" x14ac:dyDescent="0.25">
      <c r="A65" t="s">
        <v>15</v>
      </c>
      <c r="B65">
        <v>10000</v>
      </c>
      <c r="C65">
        <v>100</v>
      </c>
      <c r="D65">
        <v>100000</v>
      </c>
      <c r="E65">
        <v>9</v>
      </c>
      <c r="F65">
        <v>1</v>
      </c>
      <c r="G65">
        <v>37.753880000000002</v>
      </c>
      <c r="H65">
        <v>0.33428400000000003</v>
      </c>
      <c r="I65">
        <v>1.3727180000000001</v>
      </c>
      <c r="J65">
        <v>0.17158999999999999</v>
      </c>
      <c r="K65" t="str">
        <f t="shared" si="1"/>
        <v>7</v>
      </c>
      <c r="L65" t="s">
        <v>39</v>
      </c>
      <c r="M65" t="s">
        <v>40</v>
      </c>
      <c r="N6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9</v>
      </c>
      <c r="O65">
        <f>VLOOKUP(TableMPI[[#This Row],[Label]],TableAvg[],2,FALSE)</f>
        <v>232.02580399999999</v>
      </c>
      <c r="P65">
        <f>VLOOKUP(TableMPI[[#This Row],[Label]],TableAvg[],3,FALSE)</f>
        <v>0</v>
      </c>
      <c r="Q65">
        <f>TableMPI[[#This Row],[Avg]]-$U$2*TableMPI[[#This Row],[StdDev]]</f>
        <v>232.02580399999999</v>
      </c>
      <c r="R65">
        <f>TableMPI[[#This Row],[Avg]]+$U$2*TableMPI[[#This Row],[StdDev]]</f>
        <v>232.02580399999999</v>
      </c>
      <c r="S65">
        <v>1</v>
      </c>
    </row>
    <row r="66" spans="1:19" x14ac:dyDescent="0.25">
      <c r="A66" t="s">
        <v>15</v>
      </c>
      <c r="B66">
        <v>10000</v>
      </c>
      <c r="C66">
        <v>100</v>
      </c>
      <c r="D66">
        <v>100000</v>
      </c>
      <c r="E66">
        <v>8</v>
      </c>
      <c r="F66">
        <v>1</v>
      </c>
      <c r="G66">
        <v>42.287146</v>
      </c>
      <c r="H66">
        <v>0.33219700000000002</v>
      </c>
      <c r="I66">
        <v>1.36016</v>
      </c>
      <c r="J66">
        <v>0.19430900000000001</v>
      </c>
      <c r="K66" t="str">
        <f t="shared" si="1"/>
        <v>7</v>
      </c>
      <c r="L66" t="s">
        <v>39</v>
      </c>
      <c r="M66" t="s">
        <v>40</v>
      </c>
      <c r="N6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8</v>
      </c>
      <c r="O66">
        <f>VLOOKUP(TableMPI[[#This Row],[Label]],TableAvg[],2,FALSE)</f>
        <v>260.09294599999998</v>
      </c>
      <c r="P66">
        <f>VLOOKUP(TableMPI[[#This Row],[Label]],TableAvg[],3,FALSE)</f>
        <v>0</v>
      </c>
      <c r="Q66">
        <f>TableMPI[[#This Row],[Avg]]-$U$2*TableMPI[[#This Row],[StdDev]]</f>
        <v>260.09294599999998</v>
      </c>
      <c r="R66">
        <f>TableMPI[[#This Row],[Avg]]+$U$2*TableMPI[[#This Row],[StdDev]]</f>
        <v>260.09294599999998</v>
      </c>
      <c r="S66">
        <v>1</v>
      </c>
    </row>
    <row r="67" spans="1:19" x14ac:dyDescent="0.25">
      <c r="A67" t="s">
        <v>15</v>
      </c>
      <c r="B67">
        <v>10000</v>
      </c>
      <c r="C67">
        <v>100</v>
      </c>
      <c r="D67">
        <v>100000</v>
      </c>
      <c r="E67">
        <v>7</v>
      </c>
      <c r="F67">
        <v>1</v>
      </c>
      <c r="G67">
        <v>48.060521999999999</v>
      </c>
      <c r="H67">
        <v>0.319631</v>
      </c>
      <c r="I67">
        <v>1.0942499999999999</v>
      </c>
      <c r="J67">
        <v>0.18237500000000001</v>
      </c>
      <c r="K67" t="str">
        <f t="shared" ref="K67:K84" si="2">MID(M67,22,1)</f>
        <v>7</v>
      </c>
      <c r="L67" t="s">
        <v>39</v>
      </c>
      <c r="M67" t="s">
        <v>40</v>
      </c>
      <c r="N6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7</v>
      </c>
      <c r="O67">
        <f>VLOOKUP(TableMPI[[#This Row],[Label]],TableAvg[],2,FALSE)</f>
        <v>297.04386299999999</v>
      </c>
      <c r="P67">
        <f>VLOOKUP(TableMPI[[#This Row],[Label]],TableAvg[],3,FALSE)</f>
        <v>0</v>
      </c>
      <c r="Q67">
        <f>TableMPI[[#This Row],[Avg]]-$U$2*TableMPI[[#This Row],[StdDev]]</f>
        <v>297.04386299999999</v>
      </c>
      <c r="R67">
        <f>TableMPI[[#This Row],[Avg]]+$U$2*TableMPI[[#This Row],[StdDev]]</f>
        <v>297.04386299999999</v>
      </c>
      <c r="S67">
        <v>1</v>
      </c>
    </row>
    <row r="68" spans="1:19" x14ac:dyDescent="0.25">
      <c r="A68" t="s">
        <v>15</v>
      </c>
      <c r="B68">
        <v>10000</v>
      </c>
      <c r="C68">
        <v>100</v>
      </c>
      <c r="D68">
        <v>100000</v>
      </c>
      <c r="E68">
        <v>6</v>
      </c>
      <c r="F68">
        <v>1</v>
      </c>
      <c r="G68">
        <v>55.867415000000001</v>
      </c>
      <c r="H68">
        <v>0.32014799999999999</v>
      </c>
      <c r="I68">
        <v>0.91105000000000003</v>
      </c>
      <c r="J68">
        <v>0.18221000000000001</v>
      </c>
      <c r="K68" t="str">
        <f t="shared" si="2"/>
        <v>7</v>
      </c>
      <c r="L68" t="s">
        <v>39</v>
      </c>
      <c r="M68" t="s">
        <v>40</v>
      </c>
      <c r="N6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</v>
      </c>
      <c r="O68">
        <f>VLOOKUP(TableMPI[[#This Row],[Label]],TableAvg[],2,FALSE)</f>
        <v>346.274833</v>
      </c>
      <c r="P68">
        <f>VLOOKUP(TableMPI[[#This Row],[Label]],TableAvg[],3,FALSE)</f>
        <v>0</v>
      </c>
      <c r="Q68">
        <f>TableMPI[[#This Row],[Avg]]-$U$2*TableMPI[[#This Row],[StdDev]]</f>
        <v>346.274833</v>
      </c>
      <c r="R68">
        <f>TableMPI[[#This Row],[Avg]]+$U$2*TableMPI[[#This Row],[StdDev]]</f>
        <v>346.274833</v>
      </c>
      <c r="S68">
        <v>1</v>
      </c>
    </row>
    <row r="69" spans="1:19" x14ac:dyDescent="0.25">
      <c r="A69" t="s">
        <v>15</v>
      </c>
      <c r="B69">
        <v>10000</v>
      </c>
      <c r="C69">
        <v>100</v>
      </c>
      <c r="D69">
        <v>100000</v>
      </c>
      <c r="E69">
        <v>5</v>
      </c>
      <c r="F69">
        <v>1</v>
      </c>
      <c r="G69">
        <v>67.321562999999998</v>
      </c>
      <c r="H69">
        <v>0.33625500000000003</v>
      </c>
      <c r="I69">
        <v>0.80536700000000006</v>
      </c>
      <c r="J69">
        <v>0.20134199999999999</v>
      </c>
      <c r="K69" t="str">
        <f t="shared" si="2"/>
        <v>7</v>
      </c>
      <c r="L69" t="s">
        <v>39</v>
      </c>
      <c r="M69" t="s">
        <v>40</v>
      </c>
      <c r="N6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</v>
      </c>
      <c r="O69">
        <f>VLOOKUP(TableMPI[[#This Row],[Label]],TableAvg[],2,FALSE)</f>
        <v>414.10621800000001</v>
      </c>
      <c r="P69">
        <f>VLOOKUP(TableMPI[[#This Row],[Label]],TableAvg[],3,FALSE)</f>
        <v>0</v>
      </c>
      <c r="Q69">
        <f>TableMPI[[#This Row],[Avg]]-$U$2*TableMPI[[#This Row],[StdDev]]</f>
        <v>414.10621800000001</v>
      </c>
      <c r="R69">
        <f>TableMPI[[#This Row],[Avg]]+$U$2*TableMPI[[#This Row],[StdDev]]</f>
        <v>414.10621800000001</v>
      </c>
      <c r="S69">
        <v>1</v>
      </c>
    </row>
    <row r="70" spans="1:19" x14ac:dyDescent="0.25">
      <c r="A70" t="s">
        <v>15</v>
      </c>
      <c r="B70">
        <v>10000</v>
      </c>
      <c r="C70">
        <v>100</v>
      </c>
      <c r="D70">
        <v>100000</v>
      </c>
      <c r="E70">
        <v>4</v>
      </c>
      <c r="F70">
        <v>1</v>
      </c>
      <c r="G70">
        <v>84.275752999999995</v>
      </c>
      <c r="H70">
        <v>0.80491100000000004</v>
      </c>
      <c r="I70">
        <v>0.93054599999999998</v>
      </c>
      <c r="J70">
        <v>0.31018200000000001</v>
      </c>
      <c r="K70" t="str">
        <f t="shared" si="2"/>
        <v>7</v>
      </c>
      <c r="L70" t="s">
        <v>39</v>
      </c>
      <c r="M70" t="s">
        <v>40</v>
      </c>
      <c r="N7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</v>
      </c>
      <c r="O70">
        <f>VLOOKUP(TableMPI[[#This Row],[Label]],TableAvg[],2,FALSE)</f>
        <v>517.03048899999999</v>
      </c>
      <c r="P70">
        <f>VLOOKUP(TableMPI[[#This Row],[Label]],TableAvg[],3,FALSE)</f>
        <v>0</v>
      </c>
      <c r="Q70">
        <f>TableMPI[[#This Row],[Avg]]-$U$2*TableMPI[[#This Row],[StdDev]]</f>
        <v>517.03048899999999</v>
      </c>
      <c r="R70">
        <f>TableMPI[[#This Row],[Avg]]+$U$2*TableMPI[[#This Row],[StdDev]]</f>
        <v>517.03048899999999</v>
      </c>
      <c r="S70">
        <v>1</v>
      </c>
    </row>
    <row r="71" spans="1:19" x14ac:dyDescent="0.25">
      <c r="A71" t="s">
        <v>15</v>
      </c>
      <c r="B71">
        <v>10000</v>
      </c>
      <c r="C71">
        <v>100</v>
      </c>
      <c r="D71">
        <v>100000</v>
      </c>
      <c r="E71">
        <v>3</v>
      </c>
      <c r="F71">
        <v>1</v>
      </c>
      <c r="G71">
        <v>111.025007</v>
      </c>
      <c r="H71">
        <v>0.318521</v>
      </c>
      <c r="I71">
        <v>0.37198999999999999</v>
      </c>
      <c r="J71">
        <v>0.18599499999999999</v>
      </c>
      <c r="K71" t="str">
        <f t="shared" si="2"/>
        <v>7</v>
      </c>
      <c r="L71" t="s">
        <v>39</v>
      </c>
      <c r="M71" t="s">
        <v>40</v>
      </c>
      <c r="N7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</v>
      </c>
      <c r="O71">
        <f>VLOOKUP(TableMPI[[#This Row],[Label]],TableAvg[],2,FALSE)</f>
        <v>689.58723399999997</v>
      </c>
      <c r="P71">
        <f>VLOOKUP(TableMPI[[#This Row],[Label]],TableAvg[],3,FALSE)</f>
        <v>0</v>
      </c>
      <c r="Q71">
        <f>TableMPI[[#This Row],[Avg]]-$U$2*TableMPI[[#This Row],[StdDev]]</f>
        <v>689.58723399999997</v>
      </c>
      <c r="R71">
        <f>TableMPI[[#This Row],[Avg]]+$U$2*TableMPI[[#This Row],[StdDev]]</f>
        <v>689.58723399999997</v>
      </c>
      <c r="S71">
        <v>1</v>
      </c>
    </row>
    <row r="72" spans="1:19" x14ac:dyDescent="0.25">
      <c r="A72" t="s">
        <v>15</v>
      </c>
      <c r="B72">
        <v>10000</v>
      </c>
      <c r="C72">
        <v>100</v>
      </c>
      <c r="D72">
        <v>100000</v>
      </c>
      <c r="E72">
        <v>2</v>
      </c>
      <c r="F72">
        <v>1</v>
      </c>
      <c r="G72">
        <v>166.80300600000001</v>
      </c>
      <c r="H72">
        <v>0.94153799999999999</v>
      </c>
      <c r="I72">
        <v>0.29186800000000002</v>
      </c>
      <c r="J72">
        <v>0.29186800000000002</v>
      </c>
      <c r="K72" t="str">
        <f t="shared" si="2"/>
        <v>7</v>
      </c>
      <c r="L72" t="s">
        <v>39</v>
      </c>
      <c r="M72" t="s">
        <v>40</v>
      </c>
      <c r="N7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</v>
      </c>
      <c r="O72">
        <f>VLOOKUP(TableMPI[[#This Row],[Label]],TableAvg[],2,FALSE)</f>
        <v>1033.768284</v>
      </c>
      <c r="P72">
        <f>VLOOKUP(TableMPI[[#This Row],[Label]],TableAvg[],3,FALSE)</f>
        <v>0</v>
      </c>
      <c r="Q72">
        <f>TableMPI[[#This Row],[Avg]]-$U$2*TableMPI[[#This Row],[StdDev]]</f>
        <v>1033.768284</v>
      </c>
      <c r="R72">
        <f>TableMPI[[#This Row],[Avg]]+$U$2*TableMPI[[#This Row],[StdDev]]</f>
        <v>1033.768284</v>
      </c>
      <c r="S72">
        <v>1</v>
      </c>
    </row>
    <row r="73" spans="1:19" x14ac:dyDescent="0.25">
      <c r="A73" t="s">
        <v>15</v>
      </c>
      <c r="B73">
        <v>10000</v>
      </c>
      <c r="C73">
        <v>100</v>
      </c>
      <c r="D73">
        <v>100000</v>
      </c>
      <c r="E73">
        <v>1</v>
      </c>
      <c r="F73">
        <v>1</v>
      </c>
      <c r="G73">
        <v>332.81581799999998</v>
      </c>
      <c r="H73">
        <v>0.317</v>
      </c>
      <c r="I73">
        <v>0</v>
      </c>
      <c r="J73">
        <v>0</v>
      </c>
      <c r="K73" t="str">
        <f t="shared" si="2"/>
        <v>7</v>
      </c>
      <c r="L73" t="s">
        <v>39</v>
      </c>
      <c r="M73" t="s">
        <v>40</v>
      </c>
      <c r="N7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</v>
      </c>
      <c r="O73">
        <f>VLOOKUP(TableMPI[[#This Row],[Label]],TableAvg[],2,FALSE)</f>
        <v>2083.919367</v>
      </c>
      <c r="P73">
        <f>VLOOKUP(TableMPI[[#This Row],[Label]],TableAvg[],3,FALSE)</f>
        <v>0</v>
      </c>
      <c r="Q73">
        <f>TableMPI[[#This Row],[Avg]]-$U$2*TableMPI[[#This Row],[StdDev]]</f>
        <v>2083.919367</v>
      </c>
      <c r="R73">
        <f>TableMPI[[#This Row],[Avg]]+$U$2*TableMPI[[#This Row],[StdDev]]</f>
        <v>2083.919367</v>
      </c>
      <c r="S73">
        <v>1</v>
      </c>
    </row>
    <row r="74" spans="1:19" x14ac:dyDescent="0.25">
      <c r="A74" t="s">
        <v>15</v>
      </c>
      <c r="B74">
        <v>10000</v>
      </c>
      <c r="C74">
        <v>100</v>
      </c>
      <c r="D74">
        <v>100000</v>
      </c>
      <c r="E74">
        <v>12</v>
      </c>
      <c r="F74">
        <v>1</v>
      </c>
      <c r="G74">
        <v>28.662519</v>
      </c>
      <c r="H74">
        <v>0.36854199999999998</v>
      </c>
      <c r="I74">
        <v>2.2591380000000001</v>
      </c>
      <c r="J74">
        <v>0.205376</v>
      </c>
      <c r="K74" t="str">
        <f t="shared" si="2"/>
        <v>7</v>
      </c>
      <c r="L74" t="s">
        <v>39</v>
      </c>
      <c r="M74" t="s">
        <v>40</v>
      </c>
      <c r="N7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12</v>
      </c>
      <c r="O74">
        <f>VLOOKUP(TableMPI[[#This Row],[Label]],TableAvg[],2,FALSE)</f>
        <v>174.82682649999998</v>
      </c>
      <c r="P74">
        <f>VLOOKUP(TableMPI[[#This Row],[Label]],TableAvg[],3,FALSE)</f>
        <v>5.3027500048680586E-2</v>
      </c>
      <c r="Q74">
        <f>TableMPI[[#This Row],[Avg]]-$U$2*TableMPI[[#This Row],[StdDev]]</f>
        <v>174.72077149990261</v>
      </c>
      <c r="R74">
        <f>TableMPI[[#This Row],[Avg]]+$U$2*TableMPI[[#This Row],[StdDev]]</f>
        <v>174.93288150009735</v>
      </c>
      <c r="S74">
        <v>1</v>
      </c>
    </row>
    <row r="75" spans="1:19" x14ac:dyDescent="0.25">
      <c r="A75" t="s">
        <v>15</v>
      </c>
      <c r="B75">
        <v>10000</v>
      </c>
      <c r="C75">
        <v>100</v>
      </c>
      <c r="D75">
        <v>100000</v>
      </c>
      <c r="E75">
        <v>11</v>
      </c>
      <c r="F75">
        <v>1</v>
      </c>
      <c r="G75">
        <v>31.041566</v>
      </c>
      <c r="H75">
        <v>0.16666700000000001</v>
      </c>
      <c r="I75">
        <v>0.42096800000000001</v>
      </c>
      <c r="J75">
        <v>4.2097000000000002E-2</v>
      </c>
      <c r="K75" t="str">
        <f t="shared" si="2"/>
        <v>7</v>
      </c>
      <c r="L75" t="s">
        <v>39</v>
      </c>
      <c r="M75" t="s">
        <v>40</v>
      </c>
      <c r="N7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11</v>
      </c>
      <c r="O75">
        <f>VLOOKUP(TableMPI[[#This Row],[Label]],TableAvg[],2,FALSE)</f>
        <v>190.876362</v>
      </c>
      <c r="P75">
        <f>VLOOKUP(TableMPI[[#This Row],[Label]],TableAvg[],3,FALSE)</f>
        <v>0.50633999999848645</v>
      </c>
      <c r="Q75">
        <f>TableMPI[[#This Row],[Avg]]-$U$2*TableMPI[[#This Row],[StdDev]]</f>
        <v>189.86368200000302</v>
      </c>
      <c r="R75">
        <f>TableMPI[[#This Row],[Avg]]+$U$2*TableMPI[[#This Row],[StdDev]]</f>
        <v>191.88904199999698</v>
      </c>
      <c r="S75">
        <v>1</v>
      </c>
    </row>
    <row r="76" spans="1:19" x14ac:dyDescent="0.25">
      <c r="A76" t="s">
        <v>15</v>
      </c>
      <c r="B76">
        <v>10000</v>
      </c>
      <c r="C76">
        <v>100</v>
      </c>
      <c r="D76">
        <v>100000</v>
      </c>
      <c r="E76">
        <v>10</v>
      </c>
      <c r="F76">
        <v>1</v>
      </c>
      <c r="G76">
        <v>33.976529999999997</v>
      </c>
      <c r="H76">
        <v>0.16151399999999999</v>
      </c>
      <c r="I76">
        <v>0.34904400000000002</v>
      </c>
      <c r="J76">
        <v>3.8782999999999998E-2</v>
      </c>
      <c r="K76" t="str">
        <f t="shared" si="2"/>
        <v>7</v>
      </c>
      <c r="L76" t="s">
        <v>39</v>
      </c>
      <c r="M76" t="s">
        <v>40</v>
      </c>
      <c r="N7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10</v>
      </c>
      <c r="O76">
        <f>VLOOKUP(TableMPI[[#This Row],[Label]],TableAvg[],2,FALSE)</f>
        <v>209.11237700000001</v>
      </c>
      <c r="P76">
        <f>VLOOKUP(TableMPI[[#This Row],[Label]],TableAvg[],3,FALSE)</f>
        <v>0.13501800000346789</v>
      </c>
      <c r="Q76">
        <f>TableMPI[[#This Row],[Avg]]-$U$2*TableMPI[[#This Row],[StdDev]]</f>
        <v>208.84234099999307</v>
      </c>
      <c r="R76">
        <f>TableMPI[[#This Row],[Avg]]+$U$2*TableMPI[[#This Row],[StdDev]]</f>
        <v>209.38241300000695</v>
      </c>
      <c r="S76">
        <v>1</v>
      </c>
    </row>
    <row r="77" spans="1:19" x14ac:dyDescent="0.25">
      <c r="A77" t="s">
        <v>15</v>
      </c>
      <c r="B77">
        <v>10000</v>
      </c>
      <c r="C77">
        <v>100</v>
      </c>
      <c r="D77">
        <v>100000</v>
      </c>
      <c r="E77">
        <v>9</v>
      </c>
      <c r="F77">
        <v>1</v>
      </c>
      <c r="G77">
        <v>37.767439000000003</v>
      </c>
      <c r="H77">
        <v>0.351711</v>
      </c>
      <c r="I77">
        <v>1.522305</v>
      </c>
      <c r="J77">
        <v>0.19028800000000001</v>
      </c>
      <c r="K77" t="str">
        <f t="shared" si="2"/>
        <v>7</v>
      </c>
      <c r="L77" t="s">
        <v>39</v>
      </c>
      <c r="M77" t="s">
        <v>40</v>
      </c>
      <c r="N7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9</v>
      </c>
      <c r="O77">
        <f>VLOOKUP(TableMPI[[#This Row],[Label]],TableAvg[],2,FALSE)</f>
        <v>232.02580399999999</v>
      </c>
      <c r="P77">
        <f>VLOOKUP(TableMPI[[#This Row],[Label]],TableAvg[],3,FALSE)</f>
        <v>0</v>
      </c>
      <c r="Q77">
        <f>TableMPI[[#This Row],[Avg]]-$U$2*TableMPI[[#This Row],[StdDev]]</f>
        <v>232.02580399999999</v>
      </c>
      <c r="R77">
        <f>TableMPI[[#This Row],[Avg]]+$U$2*TableMPI[[#This Row],[StdDev]]</f>
        <v>232.02580399999999</v>
      </c>
      <c r="S77">
        <v>1</v>
      </c>
    </row>
    <row r="78" spans="1:19" x14ac:dyDescent="0.25">
      <c r="A78" t="s">
        <v>15</v>
      </c>
      <c r="B78">
        <v>10000</v>
      </c>
      <c r="C78">
        <v>100</v>
      </c>
      <c r="D78">
        <v>100000</v>
      </c>
      <c r="E78">
        <v>8</v>
      </c>
      <c r="F78">
        <v>1</v>
      </c>
      <c r="G78">
        <v>42.492967</v>
      </c>
      <c r="H78">
        <v>0.56453900000000001</v>
      </c>
      <c r="I78">
        <v>2.7213980000000002</v>
      </c>
      <c r="J78">
        <v>0.38877099999999998</v>
      </c>
      <c r="K78" t="str">
        <f t="shared" si="2"/>
        <v>7</v>
      </c>
      <c r="L78" t="s">
        <v>39</v>
      </c>
      <c r="M78" t="s">
        <v>40</v>
      </c>
      <c r="N7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8</v>
      </c>
      <c r="O78">
        <f>VLOOKUP(TableMPI[[#This Row],[Label]],TableAvg[],2,FALSE)</f>
        <v>260.09294599999998</v>
      </c>
      <c r="P78">
        <f>VLOOKUP(TableMPI[[#This Row],[Label]],TableAvg[],3,FALSE)</f>
        <v>0</v>
      </c>
      <c r="Q78">
        <f>TableMPI[[#This Row],[Avg]]-$U$2*TableMPI[[#This Row],[StdDev]]</f>
        <v>260.09294599999998</v>
      </c>
      <c r="R78">
        <f>TableMPI[[#This Row],[Avg]]+$U$2*TableMPI[[#This Row],[StdDev]]</f>
        <v>260.09294599999998</v>
      </c>
      <c r="S78">
        <v>1</v>
      </c>
    </row>
    <row r="79" spans="1:19" x14ac:dyDescent="0.25">
      <c r="A79" t="s">
        <v>15</v>
      </c>
      <c r="B79">
        <v>10000</v>
      </c>
      <c r="C79">
        <v>100</v>
      </c>
      <c r="D79">
        <v>100000</v>
      </c>
      <c r="E79">
        <v>7</v>
      </c>
      <c r="F79">
        <v>1</v>
      </c>
      <c r="G79">
        <v>48.062612000000001</v>
      </c>
      <c r="H79">
        <v>0.33570299999999997</v>
      </c>
      <c r="I79">
        <v>1.109918</v>
      </c>
      <c r="J79">
        <v>0.18498600000000001</v>
      </c>
      <c r="K79" t="str">
        <f t="shared" si="2"/>
        <v>7</v>
      </c>
      <c r="L79" t="s">
        <v>39</v>
      </c>
      <c r="M79" t="s">
        <v>40</v>
      </c>
      <c r="N7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7</v>
      </c>
      <c r="O79">
        <f>VLOOKUP(TableMPI[[#This Row],[Label]],TableAvg[],2,FALSE)</f>
        <v>297.04386299999999</v>
      </c>
      <c r="P79">
        <f>VLOOKUP(TableMPI[[#This Row],[Label]],TableAvg[],3,FALSE)</f>
        <v>0</v>
      </c>
      <c r="Q79">
        <f>TableMPI[[#This Row],[Avg]]-$U$2*TableMPI[[#This Row],[StdDev]]</f>
        <v>297.04386299999999</v>
      </c>
      <c r="R79">
        <f>TableMPI[[#This Row],[Avg]]+$U$2*TableMPI[[#This Row],[StdDev]]</f>
        <v>297.04386299999999</v>
      </c>
      <c r="S79">
        <v>1</v>
      </c>
    </row>
    <row r="80" spans="1:19" x14ac:dyDescent="0.25">
      <c r="A80" t="s">
        <v>15</v>
      </c>
      <c r="B80">
        <v>10000</v>
      </c>
      <c r="C80">
        <v>100</v>
      </c>
      <c r="D80">
        <v>100000</v>
      </c>
      <c r="E80">
        <v>6</v>
      </c>
      <c r="F80">
        <v>1</v>
      </c>
      <c r="G80">
        <v>55.903986000000003</v>
      </c>
      <c r="H80">
        <v>0.353995</v>
      </c>
      <c r="I80">
        <v>0.95549899999999999</v>
      </c>
      <c r="J80">
        <v>0.19109999999999999</v>
      </c>
      <c r="K80" t="str">
        <f t="shared" si="2"/>
        <v>7</v>
      </c>
      <c r="L80" t="s">
        <v>39</v>
      </c>
      <c r="M80" t="s">
        <v>40</v>
      </c>
      <c r="N8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</v>
      </c>
      <c r="O80">
        <f>VLOOKUP(TableMPI[[#This Row],[Label]],TableAvg[],2,FALSE)</f>
        <v>346.274833</v>
      </c>
      <c r="P80">
        <f>VLOOKUP(TableMPI[[#This Row],[Label]],TableAvg[],3,FALSE)</f>
        <v>0</v>
      </c>
      <c r="Q80">
        <f>TableMPI[[#This Row],[Avg]]-$U$2*TableMPI[[#This Row],[StdDev]]</f>
        <v>346.274833</v>
      </c>
      <c r="R80">
        <f>TableMPI[[#This Row],[Avg]]+$U$2*TableMPI[[#This Row],[StdDev]]</f>
        <v>346.274833</v>
      </c>
      <c r="S80">
        <v>1</v>
      </c>
    </row>
    <row r="81" spans="1:19" x14ac:dyDescent="0.25">
      <c r="A81" t="s">
        <v>15</v>
      </c>
      <c r="B81">
        <v>10000</v>
      </c>
      <c r="C81">
        <v>100</v>
      </c>
      <c r="D81">
        <v>100000</v>
      </c>
      <c r="E81">
        <v>5</v>
      </c>
      <c r="F81">
        <v>1</v>
      </c>
      <c r="G81">
        <v>67.302493999999996</v>
      </c>
      <c r="H81">
        <v>0.321187</v>
      </c>
      <c r="I81">
        <v>0.64941599999999999</v>
      </c>
      <c r="J81">
        <v>0.162354</v>
      </c>
      <c r="K81" t="str">
        <f t="shared" si="2"/>
        <v>7</v>
      </c>
      <c r="L81" t="s">
        <v>39</v>
      </c>
      <c r="M81" t="s">
        <v>40</v>
      </c>
      <c r="N8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</v>
      </c>
      <c r="O81">
        <f>VLOOKUP(TableMPI[[#This Row],[Label]],TableAvg[],2,FALSE)</f>
        <v>414.10621800000001</v>
      </c>
      <c r="P81">
        <f>VLOOKUP(TableMPI[[#This Row],[Label]],TableAvg[],3,FALSE)</f>
        <v>0</v>
      </c>
      <c r="Q81">
        <f>TableMPI[[#This Row],[Avg]]-$U$2*TableMPI[[#This Row],[StdDev]]</f>
        <v>414.10621800000001</v>
      </c>
      <c r="R81">
        <f>TableMPI[[#This Row],[Avg]]+$U$2*TableMPI[[#This Row],[StdDev]]</f>
        <v>414.10621800000001</v>
      </c>
      <c r="S81">
        <v>1</v>
      </c>
    </row>
    <row r="82" spans="1:19" x14ac:dyDescent="0.25">
      <c r="A82" t="s">
        <v>15</v>
      </c>
      <c r="B82">
        <v>10000</v>
      </c>
      <c r="C82">
        <v>100</v>
      </c>
      <c r="D82">
        <v>100000</v>
      </c>
      <c r="E82">
        <v>4</v>
      </c>
      <c r="F82">
        <v>1</v>
      </c>
      <c r="G82">
        <v>83.815907999999993</v>
      </c>
      <c r="H82">
        <v>0.34890900000000002</v>
      </c>
      <c r="I82">
        <v>0.58280699999999996</v>
      </c>
      <c r="J82">
        <v>0.194269</v>
      </c>
      <c r="K82" t="str">
        <f t="shared" si="2"/>
        <v>7</v>
      </c>
      <c r="L82" t="s">
        <v>39</v>
      </c>
      <c r="M82" t="s">
        <v>40</v>
      </c>
      <c r="N8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</v>
      </c>
      <c r="O82">
        <f>VLOOKUP(TableMPI[[#This Row],[Label]],TableAvg[],2,FALSE)</f>
        <v>517.03048899999999</v>
      </c>
      <c r="P82">
        <f>VLOOKUP(TableMPI[[#This Row],[Label]],TableAvg[],3,FALSE)</f>
        <v>0</v>
      </c>
      <c r="Q82">
        <f>TableMPI[[#This Row],[Avg]]-$U$2*TableMPI[[#This Row],[StdDev]]</f>
        <v>517.03048899999999</v>
      </c>
      <c r="R82">
        <f>TableMPI[[#This Row],[Avg]]+$U$2*TableMPI[[#This Row],[StdDev]]</f>
        <v>517.03048899999999</v>
      </c>
      <c r="S82">
        <v>1</v>
      </c>
    </row>
    <row r="83" spans="1:19" x14ac:dyDescent="0.25">
      <c r="A83" t="s">
        <v>15</v>
      </c>
      <c r="B83">
        <v>10000</v>
      </c>
      <c r="C83">
        <v>100</v>
      </c>
      <c r="D83">
        <v>100000</v>
      </c>
      <c r="E83">
        <v>3</v>
      </c>
      <c r="F83">
        <v>1</v>
      </c>
      <c r="G83">
        <v>111.38833700000001</v>
      </c>
      <c r="H83">
        <v>0.44866</v>
      </c>
      <c r="I83">
        <v>0.54368700000000003</v>
      </c>
      <c r="J83">
        <v>0.27184399999999997</v>
      </c>
      <c r="K83" t="str">
        <f t="shared" si="2"/>
        <v>7</v>
      </c>
      <c r="L83" t="s">
        <v>39</v>
      </c>
      <c r="M83" t="s">
        <v>40</v>
      </c>
      <c r="N8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</v>
      </c>
      <c r="O83">
        <f>VLOOKUP(TableMPI[[#This Row],[Label]],TableAvg[],2,FALSE)</f>
        <v>689.58723399999997</v>
      </c>
      <c r="P83">
        <f>VLOOKUP(TableMPI[[#This Row],[Label]],TableAvg[],3,FALSE)</f>
        <v>0</v>
      </c>
      <c r="Q83">
        <f>TableMPI[[#This Row],[Avg]]-$U$2*TableMPI[[#This Row],[StdDev]]</f>
        <v>689.58723399999997</v>
      </c>
      <c r="R83">
        <f>TableMPI[[#This Row],[Avg]]+$U$2*TableMPI[[#This Row],[StdDev]]</f>
        <v>689.58723399999997</v>
      </c>
      <c r="S83">
        <v>1</v>
      </c>
    </row>
    <row r="84" spans="1:19" x14ac:dyDescent="0.25">
      <c r="A84" t="s">
        <v>15</v>
      </c>
      <c r="B84">
        <v>10000</v>
      </c>
      <c r="C84">
        <v>100</v>
      </c>
      <c r="D84">
        <v>100000</v>
      </c>
      <c r="E84">
        <v>2</v>
      </c>
      <c r="F84">
        <v>1</v>
      </c>
      <c r="G84">
        <v>166.06651500000001</v>
      </c>
      <c r="H84">
        <v>0.39968700000000001</v>
      </c>
      <c r="I84">
        <v>0.22878499999999999</v>
      </c>
      <c r="J84">
        <v>0.22878499999999999</v>
      </c>
      <c r="K84" t="str">
        <f t="shared" si="2"/>
        <v>7</v>
      </c>
      <c r="L84" t="s">
        <v>39</v>
      </c>
      <c r="M84" t="s">
        <v>40</v>
      </c>
      <c r="N8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</v>
      </c>
      <c r="O84">
        <f>VLOOKUP(TableMPI[[#This Row],[Label]],TableAvg[],2,FALSE)</f>
        <v>1033.768284</v>
      </c>
      <c r="P84">
        <f>VLOOKUP(TableMPI[[#This Row],[Label]],TableAvg[],3,FALSE)</f>
        <v>0</v>
      </c>
      <c r="Q84">
        <f>TableMPI[[#This Row],[Avg]]-$U$2*TableMPI[[#This Row],[StdDev]]</f>
        <v>1033.768284</v>
      </c>
      <c r="R84">
        <f>TableMPI[[#This Row],[Avg]]+$U$2*TableMPI[[#This Row],[StdDev]]</f>
        <v>1033.768284</v>
      </c>
      <c r="S84">
        <v>1</v>
      </c>
    </row>
    <row r="85" spans="1:19" x14ac:dyDescent="0.25">
      <c r="A85" t="s">
        <v>15</v>
      </c>
      <c r="B85">
        <v>30000</v>
      </c>
      <c r="C85">
        <v>100</v>
      </c>
      <c r="D85">
        <v>100000</v>
      </c>
      <c r="E85">
        <v>12</v>
      </c>
      <c r="F85">
        <v>1</v>
      </c>
      <c r="G85">
        <v>250.28523799999999</v>
      </c>
      <c r="H85">
        <v>2.3024140000000002</v>
      </c>
      <c r="I85">
        <v>13.497597000000001</v>
      </c>
      <c r="J85">
        <v>1.2270540000000001</v>
      </c>
      <c r="K85" t="str">
        <f>MID(M85,22,1)</f>
        <v>7</v>
      </c>
      <c r="L85" t="s">
        <v>41</v>
      </c>
      <c r="M85" t="s">
        <v>42</v>
      </c>
      <c r="N8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12</v>
      </c>
      <c r="O85" t="e">
        <f>VLOOKUP(TableMPI[[#This Row],[Label]],TableAvg[],2,FALSE)</f>
        <v>#N/A</v>
      </c>
      <c r="P85" t="e">
        <f>VLOOKUP(TableMPI[[#This Row],[Label]],TableAvg[],3,FALSE)</f>
        <v>#N/A</v>
      </c>
      <c r="Q85" t="e">
        <f>TableMPI[[#This Row],[Avg]]-$U$2*TableMPI[[#This Row],[StdDev]]</f>
        <v>#N/A</v>
      </c>
      <c r="R85" t="e">
        <f>TableMPI[[#This Row],[Avg]]+$U$2*TableMPI[[#This Row],[StdDev]]</f>
        <v>#N/A</v>
      </c>
      <c r="S85" t="e">
        <f>IF(AND(TableMPI[[#This Row],[total_time]]&gt;=TableMPI[[#This Row],[Low]], TableMPI[[#This Row],[total_time]]&lt;=TableMPI[[#This Row],[High]]),1,0)</f>
        <v>#N/A</v>
      </c>
    </row>
    <row r="86" spans="1:19" x14ac:dyDescent="0.25">
      <c r="A86" t="s">
        <v>15</v>
      </c>
      <c r="B86">
        <v>30000</v>
      </c>
      <c r="C86">
        <v>100</v>
      </c>
      <c r="D86">
        <v>100000</v>
      </c>
      <c r="E86">
        <v>11</v>
      </c>
      <c r="F86">
        <v>1</v>
      </c>
      <c r="G86">
        <v>273.46989000000002</v>
      </c>
      <c r="H86">
        <v>2.2499720000000001</v>
      </c>
      <c r="I86">
        <v>11.792316</v>
      </c>
      <c r="J86">
        <v>1.1792320000000001</v>
      </c>
      <c r="K86" t="str">
        <f t="shared" ref="K86:K95" si="3">MID(M86,22,1)</f>
        <v>7</v>
      </c>
      <c r="L86" t="s">
        <v>41</v>
      </c>
      <c r="M86" t="s">
        <v>42</v>
      </c>
      <c r="N8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11</v>
      </c>
      <c r="O86" t="e">
        <f>VLOOKUP(TableMPI[[#This Row],[Label]],TableAvg[],2,FALSE)</f>
        <v>#N/A</v>
      </c>
      <c r="P86" t="e">
        <f>VLOOKUP(TableMPI[[#This Row],[Label]],TableAvg[],3,FALSE)</f>
        <v>#N/A</v>
      </c>
      <c r="Q86" t="e">
        <f>TableMPI[[#This Row],[Avg]]-$U$2*TableMPI[[#This Row],[StdDev]]</f>
        <v>#N/A</v>
      </c>
      <c r="R86" t="e">
        <f>TableMPI[[#This Row],[Avg]]+$U$2*TableMPI[[#This Row],[StdDev]]</f>
        <v>#N/A</v>
      </c>
      <c r="S86" t="e">
        <f>IF(AND(TableMPI[[#This Row],[total_time]]&gt;=TableMPI[[#This Row],[Low]], TableMPI[[#This Row],[total_time]]&lt;=TableMPI[[#This Row],[High]]),1,0)</f>
        <v>#N/A</v>
      </c>
    </row>
    <row r="87" spans="1:19" x14ac:dyDescent="0.25">
      <c r="A87" t="s">
        <v>15</v>
      </c>
      <c r="B87">
        <v>30000</v>
      </c>
      <c r="C87">
        <v>100</v>
      </c>
      <c r="D87">
        <v>100000</v>
      </c>
      <c r="E87">
        <v>10</v>
      </c>
      <c r="F87">
        <v>1</v>
      </c>
      <c r="G87">
        <v>299.678247</v>
      </c>
      <c r="H87">
        <v>2.1271770000000001</v>
      </c>
      <c r="I87">
        <v>9.5283080000000009</v>
      </c>
      <c r="J87">
        <v>1.0587009999999999</v>
      </c>
      <c r="K87" t="str">
        <f t="shared" si="3"/>
        <v>7</v>
      </c>
      <c r="L87" t="s">
        <v>41</v>
      </c>
      <c r="M87" t="s">
        <v>42</v>
      </c>
      <c r="N8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10</v>
      </c>
      <c r="O87" t="e">
        <f>VLOOKUP(TableMPI[[#This Row],[Label]],TableAvg[],2,FALSE)</f>
        <v>#N/A</v>
      </c>
      <c r="P87" t="e">
        <f>VLOOKUP(TableMPI[[#This Row],[Label]],TableAvg[],3,FALSE)</f>
        <v>#N/A</v>
      </c>
      <c r="Q87" t="e">
        <f>TableMPI[[#This Row],[Avg]]-$U$2*TableMPI[[#This Row],[StdDev]]</f>
        <v>#N/A</v>
      </c>
      <c r="R87" t="e">
        <f>TableMPI[[#This Row],[Avg]]+$U$2*TableMPI[[#This Row],[StdDev]]</f>
        <v>#N/A</v>
      </c>
      <c r="S87" t="e">
        <f>IF(AND(TableMPI[[#This Row],[total_time]]&gt;=TableMPI[[#This Row],[Low]], TableMPI[[#This Row],[total_time]]&lt;=TableMPI[[#This Row],[High]]),1,0)</f>
        <v>#N/A</v>
      </c>
    </row>
    <row r="88" spans="1:19" x14ac:dyDescent="0.25">
      <c r="A88" t="s">
        <v>15</v>
      </c>
      <c r="B88">
        <v>30000</v>
      </c>
      <c r="C88">
        <v>100</v>
      </c>
      <c r="D88">
        <v>100000</v>
      </c>
      <c r="E88">
        <v>9</v>
      </c>
      <c r="F88">
        <v>1</v>
      </c>
      <c r="G88">
        <v>333.39829800000001</v>
      </c>
      <c r="H88">
        <v>2.2549480000000002</v>
      </c>
      <c r="I88">
        <v>9.4542310000000001</v>
      </c>
      <c r="J88">
        <v>1.1817789999999999</v>
      </c>
      <c r="K88" t="str">
        <f t="shared" si="3"/>
        <v>7</v>
      </c>
      <c r="L88" t="s">
        <v>41</v>
      </c>
      <c r="M88" t="s">
        <v>42</v>
      </c>
      <c r="N8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9</v>
      </c>
      <c r="O88" t="e">
        <f>VLOOKUP(TableMPI[[#This Row],[Label]],TableAvg[],2,FALSE)</f>
        <v>#N/A</v>
      </c>
      <c r="P88" t="e">
        <f>VLOOKUP(TableMPI[[#This Row],[Label]],TableAvg[],3,FALSE)</f>
        <v>#N/A</v>
      </c>
      <c r="Q88" t="e">
        <f>TableMPI[[#This Row],[Avg]]-$U$2*TableMPI[[#This Row],[StdDev]]</f>
        <v>#N/A</v>
      </c>
      <c r="R88" t="e">
        <f>TableMPI[[#This Row],[Avg]]+$U$2*TableMPI[[#This Row],[StdDev]]</f>
        <v>#N/A</v>
      </c>
      <c r="S88" t="e">
        <f>IF(AND(TableMPI[[#This Row],[total_time]]&gt;=TableMPI[[#This Row],[Low]], TableMPI[[#This Row],[total_time]]&lt;=TableMPI[[#This Row],[High]]),1,0)</f>
        <v>#N/A</v>
      </c>
    </row>
    <row r="89" spans="1:19" x14ac:dyDescent="0.25">
      <c r="A89" t="s">
        <v>15</v>
      </c>
      <c r="B89">
        <v>30000</v>
      </c>
      <c r="C89">
        <v>100</v>
      </c>
      <c r="D89">
        <v>100000</v>
      </c>
      <c r="E89">
        <v>8</v>
      </c>
      <c r="F89">
        <v>1</v>
      </c>
      <c r="G89">
        <v>374.34934800000002</v>
      </c>
      <c r="H89">
        <v>2.258756</v>
      </c>
      <c r="I89">
        <v>8.0942290000000003</v>
      </c>
      <c r="J89">
        <v>1.156318</v>
      </c>
      <c r="K89" t="str">
        <f t="shared" si="3"/>
        <v>7</v>
      </c>
      <c r="L89" t="s">
        <v>41</v>
      </c>
      <c r="M89" t="s">
        <v>42</v>
      </c>
      <c r="N8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8</v>
      </c>
      <c r="O89" t="e">
        <f>VLOOKUP(TableMPI[[#This Row],[Label]],TableAvg[],2,FALSE)</f>
        <v>#N/A</v>
      </c>
      <c r="P89" t="e">
        <f>VLOOKUP(TableMPI[[#This Row],[Label]],TableAvg[],3,FALSE)</f>
        <v>#N/A</v>
      </c>
      <c r="Q89" t="e">
        <f>TableMPI[[#This Row],[Avg]]-$U$2*TableMPI[[#This Row],[StdDev]]</f>
        <v>#N/A</v>
      </c>
      <c r="R89" t="e">
        <f>TableMPI[[#This Row],[Avg]]+$U$2*TableMPI[[#This Row],[StdDev]]</f>
        <v>#N/A</v>
      </c>
      <c r="S89" t="e">
        <f>IF(AND(TableMPI[[#This Row],[total_time]]&gt;=TableMPI[[#This Row],[Low]], TableMPI[[#This Row],[total_time]]&lt;=TableMPI[[#This Row],[High]]),1,0)</f>
        <v>#N/A</v>
      </c>
    </row>
    <row r="90" spans="1:19" x14ac:dyDescent="0.25">
      <c r="A90" t="s">
        <v>15</v>
      </c>
      <c r="B90">
        <v>30000</v>
      </c>
      <c r="C90">
        <v>100</v>
      </c>
      <c r="D90">
        <v>100000</v>
      </c>
      <c r="E90">
        <v>7</v>
      </c>
      <c r="F90">
        <v>1</v>
      </c>
      <c r="G90">
        <v>426.45756299999999</v>
      </c>
      <c r="H90">
        <v>2.208971</v>
      </c>
      <c r="I90">
        <v>6.7417699999999998</v>
      </c>
      <c r="J90">
        <v>1.1236280000000001</v>
      </c>
      <c r="K90" t="str">
        <f t="shared" si="3"/>
        <v>7</v>
      </c>
      <c r="L90" t="s">
        <v>41</v>
      </c>
      <c r="M90" t="s">
        <v>42</v>
      </c>
      <c r="N9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7</v>
      </c>
      <c r="O90" t="e">
        <f>VLOOKUP(TableMPI[[#This Row],[Label]],TableAvg[],2,FALSE)</f>
        <v>#N/A</v>
      </c>
      <c r="P90" t="e">
        <f>VLOOKUP(TableMPI[[#This Row],[Label]],TableAvg[],3,FALSE)</f>
        <v>#N/A</v>
      </c>
      <c r="Q90" t="e">
        <f>TableMPI[[#This Row],[Avg]]-$U$2*TableMPI[[#This Row],[StdDev]]</f>
        <v>#N/A</v>
      </c>
      <c r="R90" t="e">
        <f>TableMPI[[#This Row],[Avg]]+$U$2*TableMPI[[#This Row],[StdDev]]</f>
        <v>#N/A</v>
      </c>
      <c r="S90" t="e">
        <f>IF(AND(TableMPI[[#This Row],[total_time]]&gt;=TableMPI[[#This Row],[Low]], TableMPI[[#This Row],[total_time]]&lt;=TableMPI[[#This Row],[High]]),1,0)</f>
        <v>#N/A</v>
      </c>
    </row>
    <row r="91" spans="1:19" x14ac:dyDescent="0.25">
      <c r="A91" t="s">
        <v>15</v>
      </c>
      <c r="B91">
        <v>30000</v>
      </c>
      <c r="C91">
        <v>100</v>
      </c>
      <c r="D91">
        <v>100000</v>
      </c>
      <c r="E91">
        <v>6</v>
      </c>
      <c r="F91">
        <v>1</v>
      </c>
      <c r="G91">
        <v>496.76903199999998</v>
      </c>
      <c r="H91">
        <v>2.2428629999999998</v>
      </c>
      <c r="I91">
        <v>5.8400499999999997</v>
      </c>
      <c r="J91">
        <v>1.16801</v>
      </c>
      <c r="K91" t="str">
        <f t="shared" si="3"/>
        <v>7</v>
      </c>
      <c r="L91" t="s">
        <v>41</v>
      </c>
      <c r="M91" t="s">
        <v>42</v>
      </c>
      <c r="N9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6</v>
      </c>
      <c r="O91" t="e">
        <f>VLOOKUP(TableMPI[[#This Row],[Label]],TableAvg[],2,FALSE)</f>
        <v>#N/A</v>
      </c>
      <c r="P91" t="e">
        <f>VLOOKUP(TableMPI[[#This Row],[Label]],TableAvg[],3,FALSE)</f>
        <v>#N/A</v>
      </c>
      <c r="Q91" t="e">
        <f>TableMPI[[#This Row],[Avg]]-$U$2*TableMPI[[#This Row],[StdDev]]</f>
        <v>#N/A</v>
      </c>
      <c r="R91" t="e">
        <f>TableMPI[[#This Row],[Avg]]+$U$2*TableMPI[[#This Row],[StdDev]]</f>
        <v>#N/A</v>
      </c>
      <c r="S91" t="e">
        <f>IF(AND(TableMPI[[#This Row],[total_time]]&gt;=TableMPI[[#This Row],[Low]], TableMPI[[#This Row],[total_time]]&lt;=TableMPI[[#This Row],[High]]),1,0)</f>
        <v>#N/A</v>
      </c>
    </row>
    <row r="92" spans="1:19" x14ac:dyDescent="0.25">
      <c r="A92" t="s">
        <v>15</v>
      </c>
      <c r="B92">
        <v>30000</v>
      </c>
      <c r="C92">
        <v>100</v>
      </c>
      <c r="D92">
        <v>100000</v>
      </c>
      <c r="E92">
        <v>5</v>
      </c>
      <c r="F92">
        <v>1</v>
      </c>
      <c r="G92">
        <v>596.09577300000001</v>
      </c>
      <c r="H92">
        <v>2.247916</v>
      </c>
      <c r="I92">
        <v>4.694566</v>
      </c>
      <c r="J92">
        <v>1.1736409999999999</v>
      </c>
      <c r="K92" t="str">
        <f t="shared" si="3"/>
        <v>7</v>
      </c>
      <c r="L92" t="s">
        <v>41</v>
      </c>
      <c r="M92" t="s">
        <v>42</v>
      </c>
      <c r="N9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5</v>
      </c>
      <c r="O92" t="e">
        <f>VLOOKUP(TableMPI[[#This Row],[Label]],TableAvg[],2,FALSE)</f>
        <v>#N/A</v>
      </c>
      <c r="P92" t="e">
        <f>VLOOKUP(TableMPI[[#This Row],[Label]],TableAvg[],3,FALSE)</f>
        <v>#N/A</v>
      </c>
      <c r="Q92" t="e">
        <f>TableMPI[[#This Row],[Avg]]-$U$2*TableMPI[[#This Row],[StdDev]]</f>
        <v>#N/A</v>
      </c>
      <c r="R92" t="e">
        <f>TableMPI[[#This Row],[Avg]]+$U$2*TableMPI[[#This Row],[StdDev]]</f>
        <v>#N/A</v>
      </c>
      <c r="S92" t="e">
        <f>IF(AND(TableMPI[[#This Row],[total_time]]&gt;=TableMPI[[#This Row],[Low]], TableMPI[[#This Row],[total_time]]&lt;=TableMPI[[#This Row],[High]]),1,0)</f>
        <v>#N/A</v>
      </c>
    </row>
    <row r="93" spans="1:19" x14ac:dyDescent="0.25">
      <c r="A93" t="s">
        <v>15</v>
      </c>
      <c r="B93">
        <v>30000</v>
      </c>
      <c r="C93">
        <v>100</v>
      </c>
      <c r="D93">
        <v>100000</v>
      </c>
      <c r="E93">
        <v>4</v>
      </c>
      <c r="F93">
        <v>1</v>
      </c>
      <c r="G93">
        <v>745.03925100000004</v>
      </c>
      <c r="H93">
        <v>2.5099640000000001</v>
      </c>
      <c r="I93">
        <v>4.3108000000000004</v>
      </c>
      <c r="J93">
        <v>1.436933</v>
      </c>
      <c r="K93" t="str">
        <f t="shared" si="3"/>
        <v>7</v>
      </c>
      <c r="L93" t="s">
        <v>41</v>
      </c>
      <c r="M93" t="s">
        <v>42</v>
      </c>
      <c r="N9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4</v>
      </c>
      <c r="O93" t="e">
        <f>VLOOKUP(TableMPI[[#This Row],[Label]],TableAvg[],2,FALSE)</f>
        <v>#N/A</v>
      </c>
      <c r="P93" t="e">
        <f>VLOOKUP(TableMPI[[#This Row],[Label]],TableAvg[],3,FALSE)</f>
        <v>#N/A</v>
      </c>
      <c r="Q93" t="e">
        <f>TableMPI[[#This Row],[Avg]]-$U$2*TableMPI[[#This Row],[StdDev]]</f>
        <v>#N/A</v>
      </c>
      <c r="R93" t="e">
        <f>TableMPI[[#This Row],[Avg]]+$U$2*TableMPI[[#This Row],[StdDev]]</f>
        <v>#N/A</v>
      </c>
      <c r="S93" t="e">
        <f>IF(AND(TableMPI[[#This Row],[total_time]]&gt;=TableMPI[[#This Row],[Low]], TableMPI[[#This Row],[total_time]]&lt;=TableMPI[[#This Row],[High]]),1,0)</f>
        <v>#N/A</v>
      </c>
    </row>
    <row r="94" spans="1:19" x14ac:dyDescent="0.25">
      <c r="A94" t="s">
        <v>15</v>
      </c>
      <c r="B94">
        <v>30000</v>
      </c>
      <c r="C94">
        <v>100</v>
      </c>
      <c r="D94">
        <v>100000</v>
      </c>
      <c r="E94">
        <v>3</v>
      </c>
      <c r="F94">
        <v>1</v>
      </c>
      <c r="G94">
        <v>991.57324200000005</v>
      </c>
      <c r="H94">
        <v>2.481198</v>
      </c>
      <c r="I94">
        <v>2.8443399999999999</v>
      </c>
      <c r="J94">
        <v>1.4221699999999999</v>
      </c>
      <c r="K94" t="str">
        <f t="shared" si="3"/>
        <v>7</v>
      </c>
      <c r="L94" t="s">
        <v>41</v>
      </c>
      <c r="M94" t="s">
        <v>42</v>
      </c>
      <c r="N9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3</v>
      </c>
      <c r="O94" t="e">
        <f>VLOOKUP(TableMPI[[#This Row],[Label]],TableAvg[],2,FALSE)</f>
        <v>#N/A</v>
      </c>
      <c r="P94" t="e">
        <f>VLOOKUP(TableMPI[[#This Row],[Label]],TableAvg[],3,FALSE)</f>
        <v>#N/A</v>
      </c>
      <c r="Q94" t="e">
        <f>TableMPI[[#This Row],[Avg]]-$U$2*TableMPI[[#This Row],[StdDev]]</f>
        <v>#N/A</v>
      </c>
      <c r="R94" t="e">
        <f>TableMPI[[#This Row],[Avg]]+$U$2*TableMPI[[#This Row],[StdDev]]</f>
        <v>#N/A</v>
      </c>
      <c r="S94" t="e">
        <f>IF(AND(TableMPI[[#This Row],[total_time]]&gt;=TableMPI[[#This Row],[Low]], TableMPI[[#This Row],[total_time]]&lt;=TableMPI[[#This Row],[High]]),1,0)</f>
        <v>#N/A</v>
      </c>
    </row>
    <row r="95" spans="1:19" x14ac:dyDescent="0.25">
      <c r="A95" t="s">
        <v>15</v>
      </c>
      <c r="B95">
        <v>30000</v>
      </c>
      <c r="C95">
        <v>100</v>
      </c>
      <c r="D95">
        <v>100000</v>
      </c>
      <c r="E95">
        <v>2</v>
      </c>
      <c r="F95">
        <v>1</v>
      </c>
      <c r="G95">
        <v>1489.396203</v>
      </c>
      <c r="H95">
        <v>2.6447189999999998</v>
      </c>
      <c r="I95">
        <v>1.566125</v>
      </c>
      <c r="J95">
        <v>1.566125</v>
      </c>
      <c r="K95" t="str">
        <f t="shared" si="3"/>
        <v>7</v>
      </c>
      <c r="L95" t="s">
        <v>41</v>
      </c>
      <c r="M95" t="s">
        <v>42</v>
      </c>
      <c r="N9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2</v>
      </c>
      <c r="O95" t="e">
        <f>VLOOKUP(TableMPI[[#This Row],[Label]],TableAvg[],2,FALSE)</f>
        <v>#N/A</v>
      </c>
      <c r="P95" t="e">
        <f>VLOOKUP(TableMPI[[#This Row],[Label]],TableAvg[],3,FALSE)</f>
        <v>#N/A</v>
      </c>
      <c r="Q95" t="e">
        <f>TableMPI[[#This Row],[Avg]]-$U$2*TableMPI[[#This Row],[StdDev]]</f>
        <v>#N/A</v>
      </c>
      <c r="R95" t="e">
        <f>TableMPI[[#This Row],[Avg]]+$U$2*TableMPI[[#This Row],[StdDev]]</f>
        <v>#N/A</v>
      </c>
      <c r="S95" t="e">
        <f>IF(AND(TableMPI[[#This Row],[total_time]]&gt;=TableMPI[[#This Row],[Low]], TableMPI[[#This Row],[total_time]]&lt;=TableMPI[[#This Row],[High]]),1,0)</f>
        <v>#N/A</v>
      </c>
    </row>
    <row r="96" spans="1:19" x14ac:dyDescent="0.25">
      <c r="A96" t="s">
        <v>15</v>
      </c>
      <c r="B96">
        <v>25000</v>
      </c>
      <c r="C96">
        <v>100</v>
      </c>
      <c r="D96">
        <v>100000</v>
      </c>
      <c r="E96">
        <v>12</v>
      </c>
      <c r="F96">
        <v>1</v>
      </c>
      <c r="G96">
        <v>174.87985399999999</v>
      </c>
      <c r="H96">
        <v>1.959738</v>
      </c>
      <c r="I96">
        <v>12.453495</v>
      </c>
      <c r="J96">
        <v>1.132136</v>
      </c>
      <c r="K96" t="str">
        <f>MID(M96,22,1)</f>
        <v>0</v>
      </c>
      <c r="L96" t="s">
        <v>43</v>
      </c>
      <c r="M96" t="s">
        <v>44</v>
      </c>
      <c r="N9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12</v>
      </c>
      <c r="O96" t="e">
        <f>VLOOKUP(TableMPI[[#This Row],[Label]],TableAvg[],2,FALSE)</f>
        <v>#N/A</v>
      </c>
      <c r="P96" t="e">
        <f>VLOOKUP(TableMPI[[#This Row],[Label]],TableAvg[],3,FALSE)</f>
        <v>#N/A</v>
      </c>
      <c r="Q96" t="e">
        <f>TableMPI[[#This Row],[Avg]]-$U$2*TableMPI[[#This Row],[StdDev]]</f>
        <v>#N/A</v>
      </c>
      <c r="R96" t="e">
        <f>TableMPI[[#This Row],[Avg]]+$U$2*TableMPI[[#This Row],[StdDev]]</f>
        <v>#N/A</v>
      </c>
      <c r="S96" t="e">
        <f>IF(AND(TableMPI[[#This Row],[total_time]]&gt;=TableMPI[[#This Row],[Low]], TableMPI[[#This Row],[total_time]]&lt;=TableMPI[[#This Row],[High]]),1,0)</f>
        <v>#N/A</v>
      </c>
    </row>
    <row r="97" spans="1:19" x14ac:dyDescent="0.25">
      <c r="A97" t="s">
        <v>15</v>
      </c>
      <c r="B97">
        <v>25000</v>
      </c>
      <c r="C97">
        <v>100</v>
      </c>
      <c r="D97">
        <v>100000</v>
      </c>
      <c r="E97">
        <v>11</v>
      </c>
      <c r="F97">
        <v>1</v>
      </c>
      <c r="G97">
        <v>190.37002200000001</v>
      </c>
      <c r="H97">
        <v>1.6206320000000001</v>
      </c>
      <c r="I97">
        <v>8.2537330000000004</v>
      </c>
      <c r="J97">
        <v>0.82537300000000002</v>
      </c>
      <c r="K97" t="str">
        <f t="shared" ref="K97:K110" si="4">MID(M97,22,1)</f>
        <v>0</v>
      </c>
      <c r="L97" t="s">
        <v>43</v>
      </c>
      <c r="M97" t="s">
        <v>44</v>
      </c>
      <c r="N9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11</v>
      </c>
      <c r="O97" t="e">
        <f>VLOOKUP(TableMPI[[#This Row],[Label]],TableAvg[],2,FALSE)</f>
        <v>#N/A</v>
      </c>
      <c r="P97" t="e">
        <f>VLOOKUP(TableMPI[[#This Row],[Label]],TableAvg[],3,FALSE)</f>
        <v>#N/A</v>
      </c>
      <c r="Q97" t="e">
        <f>TableMPI[[#This Row],[Avg]]-$U$2*TableMPI[[#This Row],[StdDev]]</f>
        <v>#N/A</v>
      </c>
      <c r="R97" t="e">
        <f>TableMPI[[#This Row],[Avg]]+$U$2*TableMPI[[#This Row],[StdDev]]</f>
        <v>#N/A</v>
      </c>
      <c r="S97" t="e">
        <f>IF(AND(TableMPI[[#This Row],[total_time]]&gt;=TableMPI[[#This Row],[Low]], TableMPI[[#This Row],[total_time]]&lt;=TableMPI[[#This Row],[High]]),1,0)</f>
        <v>#N/A</v>
      </c>
    </row>
    <row r="98" spans="1:19" x14ac:dyDescent="0.25">
      <c r="A98" t="s">
        <v>15</v>
      </c>
      <c r="B98">
        <v>25000</v>
      </c>
      <c r="C98">
        <v>100</v>
      </c>
      <c r="D98">
        <v>100000</v>
      </c>
      <c r="E98">
        <v>10</v>
      </c>
      <c r="F98">
        <v>1</v>
      </c>
      <c r="G98">
        <v>208.97735900000001</v>
      </c>
      <c r="H98">
        <v>1.6165799999999999</v>
      </c>
      <c r="I98">
        <v>7.3996050000000002</v>
      </c>
      <c r="J98">
        <v>0.82217799999999996</v>
      </c>
      <c r="K98" t="str">
        <f t="shared" si="4"/>
        <v>0</v>
      </c>
      <c r="L98" t="s">
        <v>43</v>
      </c>
      <c r="M98" t="s">
        <v>44</v>
      </c>
      <c r="N9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10</v>
      </c>
      <c r="O98" t="e">
        <f>VLOOKUP(TableMPI[[#This Row],[Label]],TableAvg[],2,FALSE)</f>
        <v>#N/A</v>
      </c>
      <c r="P98" t="e">
        <f>VLOOKUP(TableMPI[[#This Row],[Label]],TableAvg[],3,FALSE)</f>
        <v>#N/A</v>
      </c>
      <c r="Q98" t="e">
        <f>TableMPI[[#This Row],[Avg]]-$U$2*TableMPI[[#This Row],[StdDev]]</f>
        <v>#N/A</v>
      </c>
      <c r="R98" t="e">
        <f>TableMPI[[#This Row],[Avg]]+$U$2*TableMPI[[#This Row],[StdDev]]</f>
        <v>#N/A</v>
      </c>
      <c r="S98" t="e">
        <f>IF(AND(TableMPI[[#This Row],[total_time]]&gt;=TableMPI[[#This Row],[Low]], TableMPI[[#This Row],[total_time]]&lt;=TableMPI[[#This Row],[High]]),1,0)</f>
        <v>#N/A</v>
      </c>
    </row>
    <row r="99" spans="1:19" x14ac:dyDescent="0.25">
      <c r="A99" t="s">
        <v>15</v>
      </c>
      <c r="B99">
        <v>25000</v>
      </c>
      <c r="C99">
        <v>100</v>
      </c>
      <c r="D99">
        <v>100000</v>
      </c>
      <c r="E99">
        <v>9</v>
      </c>
      <c r="F99">
        <v>1</v>
      </c>
      <c r="G99">
        <v>232.02580399999999</v>
      </c>
      <c r="H99">
        <v>1.71018</v>
      </c>
      <c r="I99">
        <v>7.3676519999999996</v>
      </c>
      <c r="J99">
        <v>0.920956</v>
      </c>
      <c r="K99" t="str">
        <f t="shared" si="4"/>
        <v>0</v>
      </c>
      <c r="L99" t="s">
        <v>43</v>
      </c>
      <c r="M99" t="s">
        <v>44</v>
      </c>
      <c r="N9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9</v>
      </c>
      <c r="O99" t="e">
        <f>VLOOKUP(TableMPI[[#This Row],[Label]],TableAvg[],2,FALSE)</f>
        <v>#N/A</v>
      </c>
      <c r="P99" t="e">
        <f>VLOOKUP(TableMPI[[#This Row],[Label]],TableAvg[],3,FALSE)</f>
        <v>#N/A</v>
      </c>
      <c r="Q99" t="e">
        <f>TableMPI[[#This Row],[Avg]]-$U$2*TableMPI[[#This Row],[StdDev]]</f>
        <v>#N/A</v>
      </c>
      <c r="R99" t="e">
        <f>TableMPI[[#This Row],[Avg]]+$U$2*TableMPI[[#This Row],[StdDev]]</f>
        <v>#N/A</v>
      </c>
      <c r="S99" t="e">
        <f>IF(AND(TableMPI[[#This Row],[total_time]]&gt;=TableMPI[[#This Row],[Low]], TableMPI[[#This Row],[total_time]]&lt;=TableMPI[[#This Row],[High]]),1,0)</f>
        <v>#N/A</v>
      </c>
    </row>
    <row r="100" spans="1:19" x14ac:dyDescent="0.25">
      <c r="A100" t="s">
        <v>15</v>
      </c>
      <c r="B100">
        <v>25000</v>
      </c>
      <c r="C100">
        <v>100</v>
      </c>
      <c r="D100">
        <v>100000</v>
      </c>
      <c r="E100">
        <v>8</v>
      </c>
      <c r="F100">
        <v>1</v>
      </c>
      <c r="G100">
        <v>260.09294599999998</v>
      </c>
      <c r="H100">
        <v>1.630018</v>
      </c>
      <c r="I100">
        <v>5.7924239999999996</v>
      </c>
      <c r="J100">
        <v>0.82748900000000003</v>
      </c>
      <c r="K100" t="str">
        <f t="shared" si="4"/>
        <v>0</v>
      </c>
      <c r="L100" t="s">
        <v>43</v>
      </c>
      <c r="M100" t="s">
        <v>44</v>
      </c>
      <c r="N10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8</v>
      </c>
      <c r="O100" t="e">
        <f>VLOOKUP(TableMPI[[#This Row],[Label]],TableAvg[],2,FALSE)</f>
        <v>#N/A</v>
      </c>
      <c r="P100" t="e">
        <f>VLOOKUP(TableMPI[[#This Row],[Label]],TableAvg[],3,FALSE)</f>
        <v>#N/A</v>
      </c>
      <c r="Q100" t="e">
        <f>TableMPI[[#This Row],[Avg]]-$U$2*TableMPI[[#This Row],[StdDev]]</f>
        <v>#N/A</v>
      </c>
      <c r="R100" t="e">
        <f>TableMPI[[#This Row],[Avg]]+$U$2*TableMPI[[#This Row],[StdDev]]</f>
        <v>#N/A</v>
      </c>
      <c r="S100" t="e">
        <f>IF(AND(TableMPI[[#This Row],[total_time]]&gt;=TableMPI[[#This Row],[Low]], TableMPI[[#This Row],[total_time]]&lt;=TableMPI[[#This Row],[High]]),1,0)</f>
        <v>#N/A</v>
      </c>
    </row>
    <row r="101" spans="1:19" x14ac:dyDescent="0.25">
      <c r="A101" t="s">
        <v>15</v>
      </c>
      <c r="B101">
        <v>25000</v>
      </c>
      <c r="C101">
        <v>100</v>
      </c>
      <c r="D101">
        <v>100000</v>
      </c>
      <c r="E101">
        <v>7</v>
      </c>
      <c r="F101">
        <v>1</v>
      </c>
      <c r="G101">
        <v>297.04386299999999</v>
      </c>
      <c r="H101">
        <v>1.7436739999999999</v>
      </c>
      <c r="I101">
        <v>5.769787</v>
      </c>
      <c r="J101">
        <v>0.96163100000000001</v>
      </c>
      <c r="K101" t="str">
        <f t="shared" si="4"/>
        <v>0</v>
      </c>
      <c r="L101" t="s">
        <v>43</v>
      </c>
      <c r="M101" t="s">
        <v>44</v>
      </c>
      <c r="N10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7</v>
      </c>
      <c r="O101" t="e">
        <f>VLOOKUP(TableMPI[[#This Row],[Label]],TableAvg[],2,FALSE)</f>
        <v>#N/A</v>
      </c>
      <c r="P101" t="e">
        <f>VLOOKUP(TableMPI[[#This Row],[Label]],TableAvg[],3,FALSE)</f>
        <v>#N/A</v>
      </c>
      <c r="Q101" t="e">
        <f>TableMPI[[#This Row],[Avg]]-$U$2*TableMPI[[#This Row],[StdDev]]</f>
        <v>#N/A</v>
      </c>
      <c r="R101" t="e">
        <f>TableMPI[[#This Row],[Avg]]+$U$2*TableMPI[[#This Row],[StdDev]]</f>
        <v>#N/A</v>
      </c>
      <c r="S101" t="e">
        <f>IF(AND(TableMPI[[#This Row],[total_time]]&gt;=TableMPI[[#This Row],[Low]], TableMPI[[#This Row],[total_time]]&lt;=TableMPI[[#This Row],[High]]),1,0)</f>
        <v>#N/A</v>
      </c>
    </row>
    <row r="102" spans="1:19" x14ac:dyDescent="0.25">
      <c r="A102" t="s">
        <v>15</v>
      </c>
      <c r="B102">
        <v>25000</v>
      </c>
      <c r="C102">
        <v>100</v>
      </c>
      <c r="D102">
        <v>100000</v>
      </c>
      <c r="E102">
        <v>6</v>
      </c>
      <c r="F102">
        <v>1</v>
      </c>
      <c r="G102">
        <v>346.274833</v>
      </c>
      <c r="H102">
        <v>1.688963</v>
      </c>
      <c r="I102">
        <v>4.4350560000000003</v>
      </c>
      <c r="J102">
        <v>0.88701099999999999</v>
      </c>
      <c r="K102" t="str">
        <f t="shared" si="4"/>
        <v>0</v>
      </c>
      <c r="L102" t="s">
        <v>43</v>
      </c>
      <c r="M102" t="s">
        <v>44</v>
      </c>
      <c r="N10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6</v>
      </c>
      <c r="O102" t="e">
        <f>VLOOKUP(TableMPI[[#This Row],[Label]],TableAvg[],2,FALSE)</f>
        <v>#N/A</v>
      </c>
      <c r="P102" t="e">
        <f>VLOOKUP(TableMPI[[#This Row],[Label]],TableAvg[],3,FALSE)</f>
        <v>#N/A</v>
      </c>
      <c r="Q102" t="e">
        <f>TableMPI[[#This Row],[Avg]]-$U$2*TableMPI[[#This Row],[StdDev]]</f>
        <v>#N/A</v>
      </c>
      <c r="R102" t="e">
        <f>TableMPI[[#This Row],[Avg]]+$U$2*TableMPI[[#This Row],[StdDev]]</f>
        <v>#N/A</v>
      </c>
      <c r="S102" t="e">
        <f>IF(AND(TableMPI[[#This Row],[total_time]]&gt;=TableMPI[[#This Row],[Low]], TableMPI[[#This Row],[total_time]]&lt;=TableMPI[[#This Row],[High]]),1,0)</f>
        <v>#N/A</v>
      </c>
    </row>
    <row r="103" spans="1:19" x14ac:dyDescent="0.25">
      <c r="A103" t="s">
        <v>15</v>
      </c>
      <c r="B103">
        <v>25000</v>
      </c>
      <c r="C103">
        <v>100</v>
      </c>
      <c r="D103">
        <v>100000</v>
      </c>
      <c r="E103">
        <v>5</v>
      </c>
      <c r="F103">
        <v>1</v>
      </c>
      <c r="G103">
        <v>414.10621800000001</v>
      </c>
      <c r="H103">
        <v>1.6587400000000001</v>
      </c>
      <c r="I103">
        <v>3.477833</v>
      </c>
      <c r="J103">
        <v>0.86945799999999995</v>
      </c>
      <c r="K103" t="str">
        <f t="shared" si="4"/>
        <v>0</v>
      </c>
      <c r="L103" t="s">
        <v>43</v>
      </c>
      <c r="M103" t="s">
        <v>44</v>
      </c>
      <c r="N10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5</v>
      </c>
      <c r="O103" t="e">
        <f>VLOOKUP(TableMPI[[#This Row],[Label]],TableAvg[],2,FALSE)</f>
        <v>#N/A</v>
      </c>
      <c r="P103" t="e">
        <f>VLOOKUP(TableMPI[[#This Row],[Label]],TableAvg[],3,FALSE)</f>
        <v>#N/A</v>
      </c>
      <c r="Q103" t="e">
        <f>TableMPI[[#This Row],[Avg]]-$U$2*TableMPI[[#This Row],[StdDev]]</f>
        <v>#N/A</v>
      </c>
      <c r="R103" t="e">
        <f>TableMPI[[#This Row],[Avg]]+$U$2*TableMPI[[#This Row],[StdDev]]</f>
        <v>#N/A</v>
      </c>
      <c r="S103" t="e">
        <f>IF(AND(TableMPI[[#This Row],[total_time]]&gt;=TableMPI[[#This Row],[Low]], TableMPI[[#This Row],[total_time]]&lt;=TableMPI[[#This Row],[High]]),1,0)</f>
        <v>#N/A</v>
      </c>
    </row>
    <row r="104" spans="1:19" x14ac:dyDescent="0.25">
      <c r="A104" t="s">
        <v>15</v>
      </c>
      <c r="B104">
        <v>25000</v>
      </c>
      <c r="C104">
        <v>100</v>
      </c>
      <c r="D104">
        <v>100000</v>
      </c>
      <c r="E104">
        <v>4</v>
      </c>
      <c r="F104">
        <v>1</v>
      </c>
      <c r="G104">
        <v>517.03048899999999</v>
      </c>
      <c r="H104">
        <v>1.673916</v>
      </c>
      <c r="I104">
        <v>2.6705549999999998</v>
      </c>
      <c r="J104">
        <v>0.890185</v>
      </c>
      <c r="K104" t="str">
        <f t="shared" si="4"/>
        <v>0</v>
      </c>
      <c r="L104" t="s">
        <v>43</v>
      </c>
      <c r="M104" t="s">
        <v>44</v>
      </c>
      <c r="N10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4</v>
      </c>
      <c r="O104" t="e">
        <f>VLOOKUP(TableMPI[[#This Row],[Label]],TableAvg[],2,FALSE)</f>
        <v>#N/A</v>
      </c>
      <c r="P104" t="e">
        <f>VLOOKUP(TableMPI[[#This Row],[Label]],TableAvg[],3,FALSE)</f>
        <v>#N/A</v>
      </c>
      <c r="Q104" t="e">
        <f>TableMPI[[#This Row],[Avg]]-$U$2*TableMPI[[#This Row],[StdDev]]</f>
        <v>#N/A</v>
      </c>
      <c r="R104" t="e">
        <f>TableMPI[[#This Row],[Avg]]+$U$2*TableMPI[[#This Row],[StdDev]]</f>
        <v>#N/A</v>
      </c>
      <c r="S104" t="e">
        <f>IF(AND(TableMPI[[#This Row],[total_time]]&gt;=TableMPI[[#This Row],[Low]], TableMPI[[#This Row],[total_time]]&lt;=TableMPI[[#This Row],[High]]),1,0)</f>
        <v>#N/A</v>
      </c>
    </row>
    <row r="105" spans="1:19" x14ac:dyDescent="0.25">
      <c r="A105" t="s">
        <v>15</v>
      </c>
      <c r="B105">
        <v>25000</v>
      </c>
      <c r="C105">
        <v>100</v>
      </c>
      <c r="D105">
        <v>100000</v>
      </c>
      <c r="E105">
        <v>3</v>
      </c>
      <c r="F105">
        <v>1</v>
      </c>
      <c r="G105">
        <v>689.58723399999997</v>
      </c>
      <c r="H105">
        <v>1.8491949999999999</v>
      </c>
      <c r="I105">
        <v>2.1084179999999999</v>
      </c>
      <c r="J105">
        <v>1.054209</v>
      </c>
      <c r="K105" t="str">
        <f t="shared" si="4"/>
        <v>0</v>
      </c>
      <c r="L105" t="s">
        <v>43</v>
      </c>
      <c r="M105" t="s">
        <v>44</v>
      </c>
      <c r="N10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3</v>
      </c>
      <c r="O105" t="e">
        <f>VLOOKUP(TableMPI[[#This Row],[Label]],TableAvg[],2,FALSE)</f>
        <v>#N/A</v>
      </c>
      <c r="P105" t="e">
        <f>VLOOKUP(TableMPI[[#This Row],[Label]],TableAvg[],3,FALSE)</f>
        <v>#N/A</v>
      </c>
      <c r="Q105" t="e">
        <f>TableMPI[[#This Row],[Avg]]-$U$2*TableMPI[[#This Row],[StdDev]]</f>
        <v>#N/A</v>
      </c>
      <c r="R105" t="e">
        <f>TableMPI[[#This Row],[Avg]]+$U$2*TableMPI[[#This Row],[StdDev]]</f>
        <v>#N/A</v>
      </c>
      <c r="S105" t="e">
        <f>IF(AND(TableMPI[[#This Row],[total_time]]&gt;=TableMPI[[#This Row],[Low]], TableMPI[[#This Row],[total_time]]&lt;=TableMPI[[#This Row],[High]]),1,0)</f>
        <v>#N/A</v>
      </c>
    </row>
    <row r="106" spans="1:19" x14ac:dyDescent="0.25">
      <c r="A106" t="s">
        <v>15</v>
      </c>
      <c r="B106">
        <v>25000</v>
      </c>
      <c r="C106">
        <v>100</v>
      </c>
      <c r="D106">
        <v>100000</v>
      </c>
      <c r="E106">
        <v>2</v>
      </c>
      <c r="F106">
        <v>1</v>
      </c>
      <c r="G106">
        <v>1033.768284</v>
      </c>
      <c r="H106">
        <v>1.9633769999999999</v>
      </c>
      <c r="I106">
        <v>1.197254</v>
      </c>
      <c r="J106">
        <v>1.197254</v>
      </c>
      <c r="K106" t="str">
        <f t="shared" si="4"/>
        <v>0</v>
      </c>
      <c r="L106" t="s">
        <v>43</v>
      </c>
      <c r="M106" t="s">
        <v>44</v>
      </c>
      <c r="N10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2</v>
      </c>
      <c r="O106" t="e">
        <f>VLOOKUP(TableMPI[[#This Row],[Label]],TableAvg[],2,FALSE)</f>
        <v>#N/A</v>
      </c>
      <c r="P106" t="e">
        <f>VLOOKUP(TableMPI[[#This Row],[Label]],TableAvg[],3,FALSE)</f>
        <v>#N/A</v>
      </c>
      <c r="Q106" t="e">
        <f>TableMPI[[#This Row],[Avg]]-$U$2*TableMPI[[#This Row],[StdDev]]</f>
        <v>#N/A</v>
      </c>
      <c r="R106" t="e">
        <f>TableMPI[[#This Row],[Avg]]+$U$2*TableMPI[[#This Row],[StdDev]]</f>
        <v>#N/A</v>
      </c>
      <c r="S106" t="e">
        <f>IF(AND(TableMPI[[#This Row],[total_time]]&gt;=TableMPI[[#This Row],[Low]], TableMPI[[#This Row],[total_time]]&lt;=TableMPI[[#This Row],[High]]),1,0)</f>
        <v>#N/A</v>
      </c>
    </row>
    <row r="107" spans="1:19" x14ac:dyDescent="0.25">
      <c r="A107" t="s">
        <v>15</v>
      </c>
      <c r="B107">
        <v>25000</v>
      </c>
      <c r="C107">
        <v>100</v>
      </c>
      <c r="D107">
        <v>100000</v>
      </c>
      <c r="E107">
        <v>1</v>
      </c>
      <c r="F107">
        <v>1</v>
      </c>
      <c r="G107">
        <v>2083.919367</v>
      </c>
      <c r="H107">
        <v>1.7890459999999999</v>
      </c>
      <c r="I107">
        <v>0</v>
      </c>
      <c r="J107">
        <v>0</v>
      </c>
      <c r="K107" t="str">
        <f t="shared" si="4"/>
        <v>0</v>
      </c>
      <c r="L107" t="s">
        <v>43</v>
      </c>
      <c r="M107" t="s">
        <v>44</v>
      </c>
      <c r="N10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1</v>
      </c>
      <c r="O107" t="e">
        <f>VLOOKUP(TableMPI[[#This Row],[Label]],TableAvg[],2,FALSE)</f>
        <v>#N/A</v>
      </c>
      <c r="P107" t="e">
        <f>VLOOKUP(TableMPI[[#This Row],[Label]],TableAvg[],3,FALSE)</f>
        <v>#N/A</v>
      </c>
      <c r="Q107" t="e">
        <f>TableMPI[[#This Row],[Avg]]-$U$2*TableMPI[[#This Row],[StdDev]]</f>
        <v>#N/A</v>
      </c>
      <c r="R107" t="e">
        <f>TableMPI[[#This Row],[Avg]]+$U$2*TableMPI[[#This Row],[StdDev]]</f>
        <v>#N/A</v>
      </c>
      <c r="S107" t="e">
        <f>IF(AND(TableMPI[[#This Row],[total_time]]&gt;=TableMPI[[#This Row],[Low]], TableMPI[[#This Row],[total_time]]&lt;=TableMPI[[#This Row],[High]]),1,0)</f>
        <v>#N/A</v>
      </c>
    </row>
    <row r="108" spans="1:19" x14ac:dyDescent="0.25">
      <c r="A108" t="s">
        <v>15</v>
      </c>
      <c r="B108">
        <v>25000</v>
      </c>
      <c r="C108">
        <v>100</v>
      </c>
      <c r="D108">
        <v>100000</v>
      </c>
      <c r="E108">
        <v>12</v>
      </c>
      <c r="F108">
        <v>1</v>
      </c>
      <c r="G108">
        <v>174.773799</v>
      </c>
      <c r="H108">
        <v>1.6614420000000001</v>
      </c>
      <c r="I108">
        <v>9.8379689999999993</v>
      </c>
      <c r="J108">
        <v>0.89436099999999996</v>
      </c>
      <c r="K108" t="str">
        <f t="shared" si="4"/>
        <v>0</v>
      </c>
      <c r="L108" t="s">
        <v>43</v>
      </c>
      <c r="M108" t="s">
        <v>44</v>
      </c>
      <c r="N10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12</v>
      </c>
      <c r="O108" t="e">
        <f>VLOOKUP(TableMPI[[#This Row],[Label]],TableAvg[],2,FALSE)</f>
        <v>#N/A</v>
      </c>
      <c r="P108" t="e">
        <f>VLOOKUP(TableMPI[[#This Row],[Label]],TableAvg[],3,FALSE)</f>
        <v>#N/A</v>
      </c>
      <c r="Q108" t="e">
        <f>TableMPI[[#This Row],[Avg]]-$U$2*TableMPI[[#This Row],[StdDev]]</f>
        <v>#N/A</v>
      </c>
      <c r="R108" t="e">
        <f>TableMPI[[#This Row],[Avg]]+$U$2*TableMPI[[#This Row],[StdDev]]</f>
        <v>#N/A</v>
      </c>
      <c r="S108" t="e">
        <f>IF(AND(TableMPI[[#This Row],[total_time]]&gt;=TableMPI[[#This Row],[Low]], TableMPI[[#This Row],[total_time]]&lt;=TableMPI[[#This Row],[High]]),1,0)</f>
        <v>#N/A</v>
      </c>
    </row>
    <row r="109" spans="1:19" x14ac:dyDescent="0.25">
      <c r="A109" t="s">
        <v>15</v>
      </c>
      <c r="B109">
        <v>25000</v>
      </c>
      <c r="C109">
        <v>100</v>
      </c>
      <c r="D109">
        <v>100000</v>
      </c>
      <c r="E109">
        <v>11</v>
      </c>
      <c r="F109">
        <v>1</v>
      </c>
      <c r="G109">
        <v>191.38270199999999</v>
      </c>
      <c r="H109">
        <v>2.547485</v>
      </c>
      <c r="I109">
        <v>18.086653999999999</v>
      </c>
      <c r="J109">
        <v>1.808665</v>
      </c>
      <c r="K109" t="str">
        <f t="shared" si="4"/>
        <v>0</v>
      </c>
      <c r="L109" t="s">
        <v>43</v>
      </c>
      <c r="M109" t="s">
        <v>44</v>
      </c>
      <c r="N10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11</v>
      </c>
      <c r="O109" t="e">
        <f>VLOOKUP(TableMPI[[#This Row],[Label]],TableAvg[],2,FALSE)</f>
        <v>#N/A</v>
      </c>
      <c r="P109" t="e">
        <f>VLOOKUP(TableMPI[[#This Row],[Label]],TableAvg[],3,FALSE)</f>
        <v>#N/A</v>
      </c>
      <c r="Q109" t="e">
        <f>TableMPI[[#This Row],[Avg]]-$U$2*TableMPI[[#This Row],[StdDev]]</f>
        <v>#N/A</v>
      </c>
      <c r="R109" t="e">
        <f>TableMPI[[#This Row],[Avg]]+$U$2*TableMPI[[#This Row],[StdDev]]</f>
        <v>#N/A</v>
      </c>
      <c r="S109" t="e">
        <f>IF(AND(TableMPI[[#This Row],[total_time]]&gt;=TableMPI[[#This Row],[Low]], TableMPI[[#This Row],[total_time]]&lt;=TableMPI[[#This Row],[High]]),1,0)</f>
        <v>#N/A</v>
      </c>
    </row>
    <row r="110" spans="1:19" x14ac:dyDescent="0.25">
      <c r="A110" t="s">
        <v>15</v>
      </c>
      <c r="B110">
        <v>25000</v>
      </c>
      <c r="C110">
        <v>100</v>
      </c>
      <c r="D110">
        <v>100000</v>
      </c>
      <c r="E110">
        <v>10</v>
      </c>
      <c r="F110">
        <v>1</v>
      </c>
      <c r="G110">
        <v>209.24739500000001</v>
      </c>
      <c r="H110">
        <v>1.7009590000000001</v>
      </c>
      <c r="I110">
        <v>8.0980380000000007</v>
      </c>
      <c r="J110">
        <v>0.89978199999999997</v>
      </c>
      <c r="K110" t="str">
        <f t="shared" si="4"/>
        <v>0</v>
      </c>
      <c r="L110" t="s">
        <v>43</v>
      </c>
      <c r="M110" t="s">
        <v>44</v>
      </c>
      <c r="N11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10</v>
      </c>
      <c r="O110" t="e">
        <f>VLOOKUP(TableMPI[[#This Row],[Label]],TableAvg[],2,FALSE)</f>
        <v>#N/A</v>
      </c>
      <c r="P110" t="e">
        <f>VLOOKUP(TableMPI[[#This Row],[Label]],TableAvg[],3,FALSE)</f>
        <v>#N/A</v>
      </c>
      <c r="Q110" t="e">
        <f>TableMPI[[#This Row],[Avg]]-$U$2*TableMPI[[#This Row],[StdDev]]</f>
        <v>#N/A</v>
      </c>
      <c r="R110" t="e">
        <f>TableMPI[[#This Row],[Avg]]+$U$2*TableMPI[[#This Row],[StdDev]]</f>
        <v>#N/A</v>
      </c>
      <c r="S110" t="e">
        <f>IF(AND(TableMPI[[#This Row],[total_time]]&gt;=TableMPI[[#This Row],[Low]], TableMPI[[#This Row],[total_time]]&lt;=TableMPI[[#This Row],[High]]),1,0)</f>
        <v>#N/A</v>
      </c>
    </row>
    <row r="111" spans="1:19" x14ac:dyDescent="0.25">
      <c r="A111" t="s">
        <v>15</v>
      </c>
      <c r="B111">
        <v>20000</v>
      </c>
      <c r="C111">
        <v>100</v>
      </c>
      <c r="D111">
        <v>100000</v>
      </c>
      <c r="E111">
        <v>12</v>
      </c>
      <c r="F111">
        <v>1</v>
      </c>
      <c r="G111">
        <v>112.090598</v>
      </c>
      <c r="H111">
        <v>1.107094</v>
      </c>
      <c r="I111">
        <v>6.1681119999999998</v>
      </c>
      <c r="J111">
        <v>0.56073700000000004</v>
      </c>
      <c r="K111" t="str">
        <f>MID(M111,22,1)</f>
        <v>8</v>
      </c>
      <c r="L111" t="s">
        <v>45</v>
      </c>
      <c r="M111" t="s">
        <v>46</v>
      </c>
      <c r="N11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12</v>
      </c>
      <c r="O111" t="e">
        <f>VLOOKUP(TableMPI[[#This Row],[Label]],TableAvg[],2,FALSE)</f>
        <v>#N/A</v>
      </c>
      <c r="P111" t="e">
        <f>VLOOKUP(TableMPI[[#This Row],[Label]],TableAvg[],3,FALSE)</f>
        <v>#N/A</v>
      </c>
      <c r="Q111" t="e">
        <f>TableMPI[[#This Row],[Avg]]-$U$2*TableMPI[[#This Row],[StdDev]]</f>
        <v>#N/A</v>
      </c>
      <c r="R111" t="e">
        <f>TableMPI[[#This Row],[Avg]]+$U$2*TableMPI[[#This Row],[StdDev]]</f>
        <v>#N/A</v>
      </c>
      <c r="S111" t="e">
        <f>IF(AND(TableMPI[[#This Row],[total_time]]&gt;=TableMPI[[#This Row],[Low]], TableMPI[[#This Row],[total_time]]&lt;=TableMPI[[#This Row],[High]]),1,0)</f>
        <v>#N/A</v>
      </c>
    </row>
    <row r="112" spans="1:19" x14ac:dyDescent="0.25">
      <c r="A112" t="s">
        <v>15</v>
      </c>
      <c r="B112">
        <v>20000</v>
      </c>
      <c r="C112">
        <v>100</v>
      </c>
      <c r="D112">
        <v>100000</v>
      </c>
      <c r="E112">
        <v>11</v>
      </c>
      <c r="F112">
        <v>1</v>
      </c>
      <c r="G112">
        <v>122.01280300000001</v>
      </c>
      <c r="H112">
        <v>1.0845229999999999</v>
      </c>
      <c r="I112">
        <v>5.1833429999999998</v>
      </c>
      <c r="J112">
        <v>0.51833399999999996</v>
      </c>
      <c r="K112" t="str">
        <f t="shared" ref="K112:K133" si="5">MID(M112,22,1)</f>
        <v>8</v>
      </c>
      <c r="L112" t="s">
        <v>45</v>
      </c>
      <c r="M112" t="s">
        <v>46</v>
      </c>
      <c r="N11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11</v>
      </c>
      <c r="O112" t="e">
        <f>VLOOKUP(TableMPI[[#This Row],[Label]],TableAvg[],2,FALSE)</f>
        <v>#N/A</v>
      </c>
      <c r="P112" t="e">
        <f>VLOOKUP(TableMPI[[#This Row],[Label]],TableAvg[],3,FALSE)</f>
        <v>#N/A</v>
      </c>
      <c r="Q112" t="e">
        <f>TableMPI[[#This Row],[Avg]]-$U$2*TableMPI[[#This Row],[StdDev]]</f>
        <v>#N/A</v>
      </c>
      <c r="R112" t="e">
        <f>TableMPI[[#This Row],[Avg]]+$U$2*TableMPI[[#This Row],[StdDev]]</f>
        <v>#N/A</v>
      </c>
      <c r="S112" t="e">
        <f>IF(AND(TableMPI[[#This Row],[total_time]]&gt;=TableMPI[[#This Row],[Low]], TableMPI[[#This Row],[total_time]]&lt;=TableMPI[[#This Row],[High]]),1,0)</f>
        <v>#N/A</v>
      </c>
    </row>
    <row r="113" spans="1:19" x14ac:dyDescent="0.25">
      <c r="A113" t="s">
        <v>15</v>
      </c>
      <c r="B113">
        <v>20000</v>
      </c>
      <c r="C113">
        <v>100</v>
      </c>
      <c r="D113">
        <v>100000</v>
      </c>
      <c r="E113">
        <v>10</v>
      </c>
      <c r="F113">
        <v>1</v>
      </c>
      <c r="G113">
        <v>133.84437</v>
      </c>
      <c r="H113">
        <v>1.027925</v>
      </c>
      <c r="I113">
        <v>4.5331910000000004</v>
      </c>
      <c r="J113">
        <v>0.50368800000000002</v>
      </c>
      <c r="K113" t="str">
        <f t="shared" si="5"/>
        <v>8</v>
      </c>
      <c r="L113" t="s">
        <v>45</v>
      </c>
      <c r="M113" t="s">
        <v>46</v>
      </c>
      <c r="N1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10</v>
      </c>
      <c r="O113" t="e">
        <f>VLOOKUP(TableMPI[[#This Row],[Label]],TableAvg[],2,FALSE)</f>
        <v>#N/A</v>
      </c>
      <c r="P113" t="e">
        <f>VLOOKUP(TableMPI[[#This Row],[Label]],TableAvg[],3,FALSE)</f>
        <v>#N/A</v>
      </c>
      <c r="Q113" t="e">
        <f>TableMPI[[#This Row],[Avg]]-$U$2*TableMPI[[#This Row],[StdDev]]</f>
        <v>#N/A</v>
      </c>
      <c r="R113" t="e">
        <f>TableMPI[[#This Row],[Avg]]+$U$2*TableMPI[[#This Row],[StdDev]]</f>
        <v>#N/A</v>
      </c>
      <c r="S113" t="e">
        <f>IF(AND(TableMPI[[#This Row],[total_time]]&gt;=TableMPI[[#This Row],[Low]], TableMPI[[#This Row],[total_time]]&lt;=TableMPI[[#This Row],[High]]),1,0)</f>
        <v>#N/A</v>
      </c>
    </row>
    <row r="114" spans="1:19" x14ac:dyDescent="0.25">
      <c r="A114" t="s">
        <v>15</v>
      </c>
      <c r="B114">
        <v>20000</v>
      </c>
      <c r="C114">
        <v>100</v>
      </c>
      <c r="D114">
        <v>100000</v>
      </c>
      <c r="E114">
        <v>9</v>
      </c>
      <c r="F114">
        <v>1</v>
      </c>
      <c r="G114">
        <v>148.64705599999999</v>
      </c>
      <c r="H114">
        <v>1.203505</v>
      </c>
      <c r="I114">
        <v>5.4078030000000004</v>
      </c>
      <c r="J114">
        <v>0.67597499999999999</v>
      </c>
      <c r="K114" t="str">
        <f t="shared" si="5"/>
        <v>8</v>
      </c>
      <c r="L114" t="s">
        <v>45</v>
      </c>
      <c r="M114" t="s">
        <v>46</v>
      </c>
      <c r="N11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9</v>
      </c>
      <c r="O114" t="e">
        <f>VLOOKUP(TableMPI[[#This Row],[Label]],TableAvg[],2,FALSE)</f>
        <v>#N/A</v>
      </c>
      <c r="P114" t="e">
        <f>VLOOKUP(TableMPI[[#This Row],[Label]],TableAvg[],3,FALSE)</f>
        <v>#N/A</v>
      </c>
      <c r="Q114" t="e">
        <f>TableMPI[[#This Row],[Avg]]-$U$2*TableMPI[[#This Row],[StdDev]]</f>
        <v>#N/A</v>
      </c>
      <c r="R114" t="e">
        <f>TableMPI[[#This Row],[Avg]]+$U$2*TableMPI[[#This Row],[StdDev]]</f>
        <v>#N/A</v>
      </c>
      <c r="S114" t="e">
        <f>IF(AND(TableMPI[[#This Row],[total_time]]&gt;=TableMPI[[#This Row],[Low]], TableMPI[[#This Row],[total_time]]&lt;=TableMPI[[#This Row],[High]]),1,0)</f>
        <v>#N/A</v>
      </c>
    </row>
    <row r="115" spans="1:19" x14ac:dyDescent="0.25">
      <c r="A115" t="s">
        <v>15</v>
      </c>
      <c r="B115">
        <v>20000</v>
      </c>
      <c r="C115">
        <v>100</v>
      </c>
      <c r="D115">
        <v>100000</v>
      </c>
      <c r="E115">
        <v>8</v>
      </c>
      <c r="F115">
        <v>1</v>
      </c>
      <c r="G115">
        <v>166.70779200000001</v>
      </c>
      <c r="H115">
        <v>1.113407</v>
      </c>
      <c r="I115">
        <v>4.0008929999999996</v>
      </c>
      <c r="J115">
        <v>0.57155599999999995</v>
      </c>
      <c r="K115" t="str">
        <f t="shared" si="5"/>
        <v>8</v>
      </c>
      <c r="L115" t="s">
        <v>45</v>
      </c>
      <c r="M115" t="s">
        <v>46</v>
      </c>
      <c r="N11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8</v>
      </c>
      <c r="O115" t="e">
        <f>VLOOKUP(TableMPI[[#This Row],[Label]],TableAvg[],2,FALSE)</f>
        <v>#N/A</v>
      </c>
      <c r="P115" t="e">
        <f>VLOOKUP(TableMPI[[#This Row],[Label]],TableAvg[],3,FALSE)</f>
        <v>#N/A</v>
      </c>
      <c r="Q115" t="e">
        <f>TableMPI[[#This Row],[Avg]]-$U$2*TableMPI[[#This Row],[StdDev]]</f>
        <v>#N/A</v>
      </c>
      <c r="R115" t="e">
        <f>TableMPI[[#This Row],[Avg]]+$U$2*TableMPI[[#This Row],[StdDev]]</f>
        <v>#N/A</v>
      </c>
      <c r="S115" t="e">
        <f>IF(AND(TableMPI[[#This Row],[total_time]]&gt;=TableMPI[[#This Row],[Low]], TableMPI[[#This Row],[total_time]]&lt;=TableMPI[[#This Row],[High]]),1,0)</f>
        <v>#N/A</v>
      </c>
    </row>
    <row r="116" spans="1:19" x14ac:dyDescent="0.25">
      <c r="A116" t="s">
        <v>15</v>
      </c>
      <c r="B116">
        <v>20000</v>
      </c>
      <c r="C116">
        <v>100</v>
      </c>
      <c r="D116">
        <v>100000</v>
      </c>
      <c r="E116">
        <v>7</v>
      </c>
      <c r="F116">
        <v>1</v>
      </c>
      <c r="G116">
        <v>190.21880400000001</v>
      </c>
      <c r="H116">
        <v>1.0548029999999999</v>
      </c>
      <c r="I116">
        <v>3.1371669999999998</v>
      </c>
      <c r="J116">
        <v>0.52286100000000002</v>
      </c>
      <c r="K116" t="str">
        <f t="shared" si="5"/>
        <v>8</v>
      </c>
      <c r="L116" t="s">
        <v>45</v>
      </c>
      <c r="M116" t="s">
        <v>46</v>
      </c>
      <c r="N11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7</v>
      </c>
      <c r="O116" t="e">
        <f>VLOOKUP(TableMPI[[#This Row],[Label]],TableAvg[],2,FALSE)</f>
        <v>#N/A</v>
      </c>
      <c r="P116" t="e">
        <f>VLOOKUP(TableMPI[[#This Row],[Label]],TableAvg[],3,FALSE)</f>
        <v>#N/A</v>
      </c>
      <c r="Q116" t="e">
        <f>TableMPI[[#This Row],[Avg]]-$U$2*TableMPI[[#This Row],[StdDev]]</f>
        <v>#N/A</v>
      </c>
      <c r="R116" t="e">
        <f>TableMPI[[#This Row],[Avg]]+$U$2*TableMPI[[#This Row],[StdDev]]</f>
        <v>#N/A</v>
      </c>
      <c r="S116" t="e">
        <f>IF(AND(TableMPI[[#This Row],[total_time]]&gt;=TableMPI[[#This Row],[Low]], TableMPI[[#This Row],[total_time]]&lt;=TableMPI[[#This Row],[High]]),1,0)</f>
        <v>#N/A</v>
      </c>
    </row>
    <row r="117" spans="1:19" x14ac:dyDescent="0.25">
      <c r="A117" t="s">
        <v>15</v>
      </c>
      <c r="B117">
        <v>20000</v>
      </c>
      <c r="C117">
        <v>100</v>
      </c>
      <c r="D117">
        <v>100000</v>
      </c>
      <c r="E117">
        <v>6</v>
      </c>
      <c r="F117">
        <v>1</v>
      </c>
      <c r="G117">
        <v>221.52852999999999</v>
      </c>
      <c r="H117">
        <v>1.0776840000000001</v>
      </c>
      <c r="I117">
        <v>2.6769099999999999</v>
      </c>
      <c r="J117">
        <v>0.53538200000000002</v>
      </c>
      <c r="K117" t="str">
        <f t="shared" si="5"/>
        <v>8</v>
      </c>
      <c r="L117" t="s">
        <v>45</v>
      </c>
      <c r="M117" t="s">
        <v>46</v>
      </c>
      <c r="N11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6</v>
      </c>
      <c r="O117" t="e">
        <f>VLOOKUP(TableMPI[[#This Row],[Label]],TableAvg[],2,FALSE)</f>
        <v>#N/A</v>
      </c>
      <c r="P117" t="e">
        <f>VLOOKUP(TableMPI[[#This Row],[Label]],TableAvg[],3,FALSE)</f>
        <v>#N/A</v>
      </c>
      <c r="Q117" t="e">
        <f>TableMPI[[#This Row],[Avg]]-$U$2*TableMPI[[#This Row],[StdDev]]</f>
        <v>#N/A</v>
      </c>
      <c r="R117" t="e">
        <f>TableMPI[[#This Row],[Avg]]+$U$2*TableMPI[[#This Row],[StdDev]]</f>
        <v>#N/A</v>
      </c>
      <c r="S117" t="e">
        <f>IF(AND(TableMPI[[#This Row],[total_time]]&gt;=TableMPI[[#This Row],[Low]], TableMPI[[#This Row],[total_time]]&lt;=TableMPI[[#This Row],[High]]),1,0)</f>
        <v>#N/A</v>
      </c>
    </row>
    <row r="118" spans="1:19" x14ac:dyDescent="0.25">
      <c r="A118" t="s">
        <v>15</v>
      </c>
      <c r="B118">
        <v>20000</v>
      </c>
      <c r="C118">
        <v>100</v>
      </c>
      <c r="D118">
        <v>100000</v>
      </c>
      <c r="E118">
        <v>5</v>
      </c>
      <c r="F118">
        <v>1</v>
      </c>
      <c r="G118">
        <v>265.47931299999999</v>
      </c>
      <c r="H118">
        <v>1.138066</v>
      </c>
      <c r="I118">
        <v>2.4023059999999998</v>
      </c>
      <c r="J118">
        <v>0.600576</v>
      </c>
      <c r="K118" t="str">
        <f t="shared" si="5"/>
        <v>8</v>
      </c>
      <c r="L118" t="s">
        <v>45</v>
      </c>
      <c r="M118" t="s">
        <v>46</v>
      </c>
      <c r="N11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5</v>
      </c>
      <c r="O118" t="e">
        <f>VLOOKUP(TableMPI[[#This Row],[Label]],TableAvg[],2,FALSE)</f>
        <v>#N/A</v>
      </c>
      <c r="P118" t="e">
        <f>VLOOKUP(TableMPI[[#This Row],[Label]],TableAvg[],3,FALSE)</f>
        <v>#N/A</v>
      </c>
      <c r="Q118" t="e">
        <f>TableMPI[[#This Row],[Avg]]-$U$2*TableMPI[[#This Row],[StdDev]]</f>
        <v>#N/A</v>
      </c>
      <c r="R118" t="e">
        <f>TableMPI[[#This Row],[Avg]]+$U$2*TableMPI[[#This Row],[StdDev]]</f>
        <v>#N/A</v>
      </c>
      <c r="S118" t="e">
        <f>IF(AND(TableMPI[[#This Row],[total_time]]&gt;=TableMPI[[#This Row],[Low]], TableMPI[[#This Row],[total_time]]&lt;=TableMPI[[#This Row],[High]]),1,0)</f>
        <v>#N/A</v>
      </c>
    </row>
    <row r="119" spans="1:19" x14ac:dyDescent="0.25">
      <c r="A119" t="s">
        <v>15</v>
      </c>
      <c r="B119">
        <v>20000</v>
      </c>
      <c r="C119">
        <v>100</v>
      </c>
      <c r="D119">
        <v>100000</v>
      </c>
      <c r="E119">
        <v>4</v>
      </c>
      <c r="F119">
        <v>1</v>
      </c>
      <c r="G119">
        <v>331.66394200000002</v>
      </c>
      <c r="H119">
        <v>1.054095</v>
      </c>
      <c r="I119">
        <v>1.5860259999999999</v>
      </c>
      <c r="J119">
        <v>0.52867500000000001</v>
      </c>
      <c r="K119" t="str">
        <f t="shared" si="5"/>
        <v>8</v>
      </c>
      <c r="L119" t="s">
        <v>45</v>
      </c>
      <c r="M119" t="s">
        <v>46</v>
      </c>
      <c r="N11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4</v>
      </c>
      <c r="O119" t="e">
        <f>VLOOKUP(TableMPI[[#This Row],[Label]],TableAvg[],2,FALSE)</f>
        <v>#N/A</v>
      </c>
      <c r="P119" t="e">
        <f>VLOOKUP(TableMPI[[#This Row],[Label]],TableAvg[],3,FALSE)</f>
        <v>#N/A</v>
      </c>
      <c r="Q119" t="e">
        <f>TableMPI[[#This Row],[Avg]]-$U$2*TableMPI[[#This Row],[StdDev]]</f>
        <v>#N/A</v>
      </c>
      <c r="R119" t="e">
        <f>TableMPI[[#This Row],[Avg]]+$U$2*TableMPI[[#This Row],[StdDev]]</f>
        <v>#N/A</v>
      </c>
      <c r="S119" t="e">
        <f>IF(AND(TableMPI[[#This Row],[total_time]]&gt;=TableMPI[[#This Row],[Low]], TableMPI[[#This Row],[total_time]]&lt;=TableMPI[[#This Row],[High]]),1,0)</f>
        <v>#N/A</v>
      </c>
    </row>
    <row r="120" spans="1:19" x14ac:dyDescent="0.25">
      <c r="A120" t="s">
        <v>15</v>
      </c>
      <c r="B120">
        <v>20000</v>
      </c>
      <c r="C120">
        <v>100</v>
      </c>
      <c r="D120">
        <v>100000</v>
      </c>
      <c r="E120">
        <v>3</v>
      </c>
      <c r="F120">
        <v>1</v>
      </c>
      <c r="G120">
        <v>440.74057599999998</v>
      </c>
      <c r="H120">
        <v>1.130414</v>
      </c>
      <c r="I120">
        <v>1.1998690000000001</v>
      </c>
      <c r="J120">
        <v>0.599935</v>
      </c>
      <c r="K120" t="str">
        <f t="shared" si="5"/>
        <v>8</v>
      </c>
      <c r="L120" t="s">
        <v>45</v>
      </c>
      <c r="M120" t="s">
        <v>46</v>
      </c>
      <c r="N12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3</v>
      </c>
      <c r="O120" t="e">
        <f>VLOOKUP(TableMPI[[#This Row],[Label]],TableAvg[],2,FALSE)</f>
        <v>#N/A</v>
      </c>
      <c r="P120" t="e">
        <f>VLOOKUP(TableMPI[[#This Row],[Label]],TableAvg[],3,FALSE)</f>
        <v>#N/A</v>
      </c>
      <c r="Q120" t="e">
        <f>TableMPI[[#This Row],[Avg]]-$U$2*TableMPI[[#This Row],[StdDev]]</f>
        <v>#N/A</v>
      </c>
      <c r="R120" t="e">
        <f>TableMPI[[#This Row],[Avg]]+$U$2*TableMPI[[#This Row],[StdDev]]</f>
        <v>#N/A</v>
      </c>
      <c r="S120" t="e">
        <f>IF(AND(TableMPI[[#This Row],[total_time]]&gt;=TableMPI[[#This Row],[Low]], TableMPI[[#This Row],[total_time]]&lt;=TableMPI[[#This Row],[High]]),1,0)</f>
        <v>#N/A</v>
      </c>
    </row>
    <row r="121" spans="1:19" x14ac:dyDescent="0.25">
      <c r="A121" t="s">
        <v>15</v>
      </c>
      <c r="B121">
        <v>20000</v>
      </c>
      <c r="C121">
        <v>100</v>
      </c>
      <c r="D121">
        <v>100000</v>
      </c>
      <c r="E121">
        <v>2</v>
      </c>
      <c r="F121">
        <v>1</v>
      </c>
      <c r="G121">
        <v>660.91788899999995</v>
      </c>
      <c r="H121">
        <v>1.1765810000000001</v>
      </c>
      <c r="I121">
        <v>0.63987799999999995</v>
      </c>
      <c r="J121">
        <v>0.63987799999999995</v>
      </c>
      <c r="K121" t="str">
        <f t="shared" si="5"/>
        <v>8</v>
      </c>
      <c r="L121" t="s">
        <v>45</v>
      </c>
      <c r="M121" t="s">
        <v>46</v>
      </c>
      <c r="N12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2</v>
      </c>
      <c r="O121" t="e">
        <f>VLOOKUP(TableMPI[[#This Row],[Label]],TableAvg[],2,FALSE)</f>
        <v>#N/A</v>
      </c>
      <c r="P121" t="e">
        <f>VLOOKUP(TableMPI[[#This Row],[Label]],TableAvg[],3,FALSE)</f>
        <v>#N/A</v>
      </c>
      <c r="Q121" t="e">
        <f>TableMPI[[#This Row],[Avg]]-$U$2*TableMPI[[#This Row],[StdDev]]</f>
        <v>#N/A</v>
      </c>
      <c r="R121" t="e">
        <f>TableMPI[[#This Row],[Avg]]+$U$2*TableMPI[[#This Row],[StdDev]]</f>
        <v>#N/A</v>
      </c>
      <c r="S121" t="e">
        <f>IF(AND(TableMPI[[#This Row],[total_time]]&gt;=TableMPI[[#This Row],[Low]], TableMPI[[#This Row],[total_time]]&lt;=TableMPI[[#This Row],[High]]),1,0)</f>
        <v>#N/A</v>
      </c>
    </row>
    <row r="122" spans="1:19" x14ac:dyDescent="0.25">
      <c r="A122" t="s">
        <v>15</v>
      </c>
      <c r="B122">
        <v>20000</v>
      </c>
      <c r="C122">
        <v>100</v>
      </c>
      <c r="D122">
        <v>100000</v>
      </c>
      <c r="E122">
        <v>1</v>
      </c>
      <c r="F122">
        <v>1</v>
      </c>
      <c r="G122">
        <v>1327.9632320000001</v>
      </c>
      <c r="H122">
        <v>1.044386</v>
      </c>
      <c r="I122">
        <v>0</v>
      </c>
      <c r="J122">
        <v>0</v>
      </c>
      <c r="K122" t="str">
        <f t="shared" si="5"/>
        <v>8</v>
      </c>
      <c r="L122" t="s">
        <v>45</v>
      </c>
      <c r="M122" t="s">
        <v>46</v>
      </c>
      <c r="N12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1</v>
      </c>
      <c r="O122" t="e">
        <f>VLOOKUP(TableMPI[[#This Row],[Label]],TableAvg[],2,FALSE)</f>
        <v>#N/A</v>
      </c>
      <c r="P122" t="e">
        <f>VLOOKUP(TableMPI[[#This Row],[Label]],TableAvg[],3,FALSE)</f>
        <v>#N/A</v>
      </c>
      <c r="Q122" t="e">
        <f>TableMPI[[#This Row],[Avg]]-$U$2*TableMPI[[#This Row],[StdDev]]</f>
        <v>#N/A</v>
      </c>
      <c r="R122" t="e">
        <f>TableMPI[[#This Row],[Avg]]+$U$2*TableMPI[[#This Row],[StdDev]]</f>
        <v>#N/A</v>
      </c>
      <c r="S122" t="e">
        <f>IF(AND(TableMPI[[#This Row],[total_time]]&gt;=TableMPI[[#This Row],[Low]], TableMPI[[#This Row],[total_time]]&lt;=TableMPI[[#This Row],[High]]),1,0)</f>
        <v>#N/A</v>
      </c>
    </row>
    <row r="123" spans="1:19" x14ac:dyDescent="0.25">
      <c r="A123" t="s">
        <v>15</v>
      </c>
      <c r="B123">
        <v>20000</v>
      </c>
      <c r="C123">
        <v>100</v>
      </c>
      <c r="D123">
        <v>100000</v>
      </c>
      <c r="E123">
        <v>12</v>
      </c>
      <c r="F123">
        <v>1</v>
      </c>
      <c r="G123">
        <v>112.125495</v>
      </c>
      <c r="H123">
        <v>1.057871</v>
      </c>
      <c r="I123">
        <v>5.7380170000000001</v>
      </c>
      <c r="J123">
        <v>0.52163800000000005</v>
      </c>
      <c r="K123" t="str">
        <f t="shared" si="5"/>
        <v>8</v>
      </c>
      <c r="L123" t="s">
        <v>45</v>
      </c>
      <c r="M123" t="s">
        <v>46</v>
      </c>
      <c r="N12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12</v>
      </c>
      <c r="O123" t="e">
        <f>VLOOKUP(TableMPI[[#This Row],[Label]],TableAvg[],2,FALSE)</f>
        <v>#N/A</v>
      </c>
      <c r="P123" t="e">
        <f>VLOOKUP(TableMPI[[#This Row],[Label]],TableAvg[],3,FALSE)</f>
        <v>#N/A</v>
      </c>
      <c r="Q123" t="e">
        <f>TableMPI[[#This Row],[Avg]]-$U$2*TableMPI[[#This Row],[StdDev]]</f>
        <v>#N/A</v>
      </c>
      <c r="R123" t="e">
        <f>TableMPI[[#This Row],[Avg]]+$U$2*TableMPI[[#This Row],[StdDev]]</f>
        <v>#N/A</v>
      </c>
      <c r="S123" t="e">
        <f>IF(AND(TableMPI[[#This Row],[total_time]]&gt;=TableMPI[[#This Row],[Low]], TableMPI[[#This Row],[total_time]]&lt;=TableMPI[[#This Row],[High]]),1,0)</f>
        <v>#N/A</v>
      </c>
    </row>
    <row r="124" spans="1:19" x14ac:dyDescent="0.25">
      <c r="A124" t="s">
        <v>15</v>
      </c>
      <c r="B124">
        <v>20000</v>
      </c>
      <c r="C124">
        <v>100</v>
      </c>
      <c r="D124">
        <v>100000</v>
      </c>
      <c r="E124">
        <v>11</v>
      </c>
      <c r="F124">
        <v>1</v>
      </c>
      <c r="G124">
        <v>122.469656</v>
      </c>
      <c r="H124">
        <v>1.3388139999999999</v>
      </c>
      <c r="I124">
        <v>8.1831340000000008</v>
      </c>
      <c r="J124">
        <v>0.81831299999999996</v>
      </c>
      <c r="K124" t="str">
        <f t="shared" si="5"/>
        <v>8</v>
      </c>
      <c r="L124" t="s">
        <v>45</v>
      </c>
      <c r="M124" t="s">
        <v>46</v>
      </c>
      <c r="N12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11</v>
      </c>
      <c r="O124" t="e">
        <f>VLOOKUP(TableMPI[[#This Row],[Label]],TableAvg[],2,FALSE)</f>
        <v>#N/A</v>
      </c>
      <c r="P124" t="e">
        <f>VLOOKUP(TableMPI[[#This Row],[Label]],TableAvg[],3,FALSE)</f>
        <v>#N/A</v>
      </c>
      <c r="Q124" t="e">
        <f>TableMPI[[#This Row],[Avg]]-$U$2*TableMPI[[#This Row],[StdDev]]</f>
        <v>#N/A</v>
      </c>
      <c r="R124" t="e">
        <f>TableMPI[[#This Row],[Avg]]+$U$2*TableMPI[[#This Row],[StdDev]]</f>
        <v>#N/A</v>
      </c>
      <c r="S124" t="e">
        <f>IF(AND(TableMPI[[#This Row],[total_time]]&gt;=TableMPI[[#This Row],[Low]], TableMPI[[#This Row],[total_time]]&lt;=TableMPI[[#This Row],[High]]),1,0)</f>
        <v>#N/A</v>
      </c>
    </row>
    <row r="125" spans="1:19" x14ac:dyDescent="0.25">
      <c r="A125" t="s">
        <v>15</v>
      </c>
      <c r="B125">
        <v>20000</v>
      </c>
      <c r="C125">
        <v>100</v>
      </c>
      <c r="D125">
        <v>100000</v>
      </c>
      <c r="E125">
        <v>10</v>
      </c>
      <c r="F125">
        <v>1</v>
      </c>
      <c r="G125">
        <v>134.369181</v>
      </c>
      <c r="H125">
        <v>1.2999719999999999</v>
      </c>
      <c r="I125">
        <v>6.9367099999999997</v>
      </c>
      <c r="J125">
        <v>0.77074600000000004</v>
      </c>
      <c r="K125" t="str">
        <f t="shared" si="5"/>
        <v>8</v>
      </c>
      <c r="L125" t="s">
        <v>45</v>
      </c>
      <c r="M125" t="s">
        <v>46</v>
      </c>
      <c r="N12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10</v>
      </c>
      <c r="O125" t="e">
        <f>VLOOKUP(TableMPI[[#This Row],[Label]],TableAvg[],2,FALSE)</f>
        <v>#N/A</v>
      </c>
      <c r="P125" t="e">
        <f>VLOOKUP(TableMPI[[#This Row],[Label]],TableAvg[],3,FALSE)</f>
        <v>#N/A</v>
      </c>
      <c r="Q125" t="e">
        <f>TableMPI[[#This Row],[Avg]]-$U$2*TableMPI[[#This Row],[StdDev]]</f>
        <v>#N/A</v>
      </c>
      <c r="R125" t="e">
        <f>TableMPI[[#This Row],[Avg]]+$U$2*TableMPI[[#This Row],[StdDev]]</f>
        <v>#N/A</v>
      </c>
      <c r="S125" t="e">
        <f>IF(AND(TableMPI[[#This Row],[total_time]]&gt;=TableMPI[[#This Row],[Low]], TableMPI[[#This Row],[total_time]]&lt;=TableMPI[[#This Row],[High]]),1,0)</f>
        <v>#N/A</v>
      </c>
    </row>
    <row r="126" spans="1:19" x14ac:dyDescent="0.25">
      <c r="A126" t="s">
        <v>15</v>
      </c>
      <c r="B126">
        <v>20000</v>
      </c>
      <c r="C126">
        <v>100</v>
      </c>
      <c r="D126">
        <v>100000</v>
      </c>
      <c r="E126">
        <v>9</v>
      </c>
      <c r="F126">
        <v>1</v>
      </c>
      <c r="G126">
        <v>148.37838099999999</v>
      </c>
      <c r="H126">
        <v>1.0344199999999999</v>
      </c>
      <c r="I126">
        <v>4.0334289999999999</v>
      </c>
      <c r="J126">
        <v>0.50417900000000004</v>
      </c>
      <c r="K126" t="str">
        <f t="shared" si="5"/>
        <v>8</v>
      </c>
      <c r="L126" t="s">
        <v>45</v>
      </c>
      <c r="M126" t="s">
        <v>46</v>
      </c>
      <c r="N12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9</v>
      </c>
      <c r="O126" t="e">
        <f>VLOOKUP(TableMPI[[#This Row],[Label]],TableAvg[],2,FALSE)</f>
        <v>#N/A</v>
      </c>
      <c r="P126" t="e">
        <f>VLOOKUP(TableMPI[[#This Row],[Label]],TableAvg[],3,FALSE)</f>
        <v>#N/A</v>
      </c>
      <c r="Q126" t="e">
        <f>TableMPI[[#This Row],[Avg]]-$U$2*TableMPI[[#This Row],[StdDev]]</f>
        <v>#N/A</v>
      </c>
      <c r="R126" t="e">
        <f>TableMPI[[#This Row],[Avg]]+$U$2*TableMPI[[#This Row],[StdDev]]</f>
        <v>#N/A</v>
      </c>
      <c r="S126" t="e">
        <f>IF(AND(TableMPI[[#This Row],[total_time]]&gt;=TableMPI[[#This Row],[Low]], TableMPI[[#This Row],[total_time]]&lt;=TableMPI[[#This Row],[High]]),1,0)</f>
        <v>#N/A</v>
      </c>
    </row>
    <row r="127" spans="1:19" x14ac:dyDescent="0.25">
      <c r="A127" t="s">
        <v>15</v>
      </c>
      <c r="B127">
        <v>20000</v>
      </c>
      <c r="C127">
        <v>100</v>
      </c>
      <c r="D127">
        <v>100000</v>
      </c>
      <c r="E127">
        <v>8</v>
      </c>
      <c r="F127">
        <v>1</v>
      </c>
      <c r="G127">
        <v>166.71628000000001</v>
      </c>
      <c r="H127">
        <v>1.0854349999999999</v>
      </c>
      <c r="I127">
        <v>3.966618</v>
      </c>
      <c r="J127">
        <v>0.56666000000000005</v>
      </c>
      <c r="K127" t="str">
        <f t="shared" si="5"/>
        <v>8</v>
      </c>
      <c r="L127" t="s">
        <v>45</v>
      </c>
      <c r="M127" t="s">
        <v>46</v>
      </c>
      <c r="N12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8</v>
      </c>
      <c r="O127" t="e">
        <f>VLOOKUP(TableMPI[[#This Row],[Label]],TableAvg[],2,FALSE)</f>
        <v>#N/A</v>
      </c>
      <c r="P127" t="e">
        <f>VLOOKUP(TableMPI[[#This Row],[Label]],TableAvg[],3,FALSE)</f>
        <v>#N/A</v>
      </c>
      <c r="Q127" t="e">
        <f>TableMPI[[#This Row],[Avg]]-$U$2*TableMPI[[#This Row],[StdDev]]</f>
        <v>#N/A</v>
      </c>
      <c r="R127" t="e">
        <f>TableMPI[[#This Row],[Avg]]+$U$2*TableMPI[[#This Row],[StdDev]]</f>
        <v>#N/A</v>
      </c>
      <c r="S127" t="e">
        <f>IF(AND(TableMPI[[#This Row],[total_time]]&gt;=TableMPI[[#This Row],[Low]], TableMPI[[#This Row],[total_time]]&lt;=TableMPI[[#This Row],[High]]),1,0)</f>
        <v>#N/A</v>
      </c>
    </row>
    <row r="128" spans="1:19" x14ac:dyDescent="0.25">
      <c r="A128" t="s">
        <v>15</v>
      </c>
      <c r="B128">
        <v>20000</v>
      </c>
      <c r="C128">
        <v>100</v>
      </c>
      <c r="D128">
        <v>100000</v>
      </c>
      <c r="E128">
        <v>7</v>
      </c>
      <c r="F128">
        <v>1</v>
      </c>
      <c r="G128">
        <v>190.25153</v>
      </c>
      <c r="H128">
        <v>1.127759</v>
      </c>
      <c r="I128">
        <v>3.62914</v>
      </c>
      <c r="J128">
        <v>0.60485699999999998</v>
      </c>
      <c r="K128" t="str">
        <f t="shared" si="5"/>
        <v>8</v>
      </c>
      <c r="L128" t="s">
        <v>45</v>
      </c>
      <c r="M128" t="s">
        <v>46</v>
      </c>
      <c r="N12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7</v>
      </c>
      <c r="O128" t="e">
        <f>VLOOKUP(TableMPI[[#This Row],[Label]],TableAvg[],2,FALSE)</f>
        <v>#N/A</v>
      </c>
      <c r="P128" t="e">
        <f>VLOOKUP(TableMPI[[#This Row],[Label]],TableAvg[],3,FALSE)</f>
        <v>#N/A</v>
      </c>
      <c r="Q128" t="e">
        <f>TableMPI[[#This Row],[Avg]]-$U$2*TableMPI[[#This Row],[StdDev]]</f>
        <v>#N/A</v>
      </c>
      <c r="R128" t="e">
        <f>TableMPI[[#This Row],[Avg]]+$U$2*TableMPI[[#This Row],[StdDev]]</f>
        <v>#N/A</v>
      </c>
      <c r="S128" t="e">
        <f>IF(AND(TableMPI[[#This Row],[total_time]]&gt;=TableMPI[[#This Row],[Low]], TableMPI[[#This Row],[total_time]]&lt;=TableMPI[[#This Row],[High]]),1,0)</f>
        <v>#N/A</v>
      </c>
    </row>
    <row r="129" spans="1:19" x14ac:dyDescent="0.25">
      <c r="A129" t="s">
        <v>15</v>
      </c>
      <c r="B129">
        <v>20000</v>
      </c>
      <c r="C129">
        <v>100</v>
      </c>
      <c r="D129">
        <v>100000</v>
      </c>
      <c r="E129">
        <v>6</v>
      </c>
      <c r="F129">
        <v>1</v>
      </c>
      <c r="G129">
        <v>221.62670800000001</v>
      </c>
      <c r="H129">
        <v>1.1269990000000001</v>
      </c>
      <c r="I129">
        <v>3.0596739999999998</v>
      </c>
      <c r="J129">
        <v>0.61193500000000001</v>
      </c>
      <c r="K129" t="str">
        <f t="shared" si="5"/>
        <v>8</v>
      </c>
      <c r="L129" t="s">
        <v>45</v>
      </c>
      <c r="M129" t="s">
        <v>46</v>
      </c>
      <c r="N12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6</v>
      </c>
      <c r="O129" t="e">
        <f>VLOOKUP(TableMPI[[#This Row],[Label]],TableAvg[],2,FALSE)</f>
        <v>#N/A</v>
      </c>
      <c r="P129" t="e">
        <f>VLOOKUP(TableMPI[[#This Row],[Label]],TableAvg[],3,FALSE)</f>
        <v>#N/A</v>
      </c>
      <c r="Q129" t="e">
        <f>TableMPI[[#This Row],[Avg]]-$U$2*TableMPI[[#This Row],[StdDev]]</f>
        <v>#N/A</v>
      </c>
      <c r="R129" t="e">
        <f>TableMPI[[#This Row],[Avg]]+$U$2*TableMPI[[#This Row],[StdDev]]</f>
        <v>#N/A</v>
      </c>
      <c r="S129" t="e">
        <f>IF(AND(TableMPI[[#This Row],[total_time]]&gt;=TableMPI[[#This Row],[Low]], TableMPI[[#This Row],[total_time]]&lt;=TableMPI[[#This Row],[High]]),1,0)</f>
        <v>#N/A</v>
      </c>
    </row>
    <row r="130" spans="1:19" x14ac:dyDescent="0.25">
      <c r="A130" t="s">
        <v>15</v>
      </c>
      <c r="B130">
        <v>20000</v>
      </c>
      <c r="C130">
        <v>100</v>
      </c>
      <c r="D130">
        <v>100000</v>
      </c>
      <c r="E130">
        <v>5</v>
      </c>
      <c r="F130">
        <v>1</v>
      </c>
      <c r="G130">
        <v>265.48445600000002</v>
      </c>
      <c r="H130">
        <v>1.134612</v>
      </c>
      <c r="I130">
        <v>2.4334210000000001</v>
      </c>
      <c r="J130">
        <v>0.60835499999999998</v>
      </c>
      <c r="K130" t="str">
        <f t="shared" si="5"/>
        <v>8</v>
      </c>
      <c r="L130" t="s">
        <v>45</v>
      </c>
      <c r="M130" t="s">
        <v>46</v>
      </c>
      <c r="N13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5</v>
      </c>
      <c r="O130" t="e">
        <f>VLOOKUP(TableMPI[[#This Row],[Label]],TableAvg[],2,FALSE)</f>
        <v>#N/A</v>
      </c>
      <c r="P130" t="e">
        <f>VLOOKUP(TableMPI[[#This Row],[Label]],TableAvg[],3,FALSE)</f>
        <v>#N/A</v>
      </c>
      <c r="Q130" t="e">
        <f>TableMPI[[#This Row],[Avg]]-$U$2*TableMPI[[#This Row],[StdDev]]</f>
        <v>#N/A</v>
      </c>
      <c r="R130" t="e">
        <f>TableMPI[[#This Row],[Avg]]+$U$2*TableMPI[[#This Row],[StdDev]]</f>
        <v>#N/A</v>
      </c>
      <c r="S130" t="e">
        <f>IF(AND(TableMPI[[#This Row],[total_time]]&gt;=TableMPI[[#This Row],[Low]], TableMPI[[#This Row],[total_time]]&lt;=TableMPI[[#This Row],[High]]),1,0)</f>
        <v>#N/A</v>
      </c>
    </row>
    <row r="131" spans="1:19" x14ac:dyDescent="0.25">
      <c r="A131" t="s">
        <v>15</v>
      </c>
      <c r="B131">
        <v>20000</v>
      </c>
      <c r="C131">
        <v>100</v>
      </c>
      <c r="D131">
        <v>100000</v>
      </c>
      <c r="E131">
        <v>4</v>
      </c>
      <c r="F131">
        <v>1</v>
      </c>
      <c r="G131">
        <v>331.67536999999999</v>
      </c>
      <c r="H131">
        <v>1.1857789999999999</v>
      </c>
      <c r="I131">
        <v>1.9679120000000001</v>
      </c>
      <c r="J131">
        <v>0.65597099999999997</v>
      </c>
      <c r="K131" t="str">
        <f t="shared" si="5"/>
        <v>8</v>
      </c>
      <c r="L131" t="s">
        <v>45</v>
      </c>
      <c r="M131" t="s">
        <v>46</v>
      </c>
      <c r="N13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4</v>
      </c>
      <c r="O131" t="e">
        <f>VLOOKUP(TableMPI[[#This Row],[Label]],TableAvg[],2,FALSE)</f>
        <v>#N/A</v>
      </c>
      <c r="P131" t="e">
        <f>VLOOKUP(TableMPI[[#This Row],[Label]],TableAvg[],3,FALSE)</f>
        <v>#N/A</v>
      </c>
      <c r="Q131" t="e">
        <f>TableMPI[[#This Row],[Avg]]-$U$2*TableMPI[[#This Row],[StdDev]]</f>
        <v>#N/A</v>
      </c>
      <c r="R131" t="e">
        <f>TableMPI[[#This Row],[Avg]]+$U$2*TableMPI[[#This Row],[StdDev]]</f>
        <v>#N/A</v>
      </c>
      <c r="S131" t="e">
        <f>IF(AND(TableMPI[[#This Row],[total_time]]&gt;=TableMPI[[#This Row],[Low]], TableMPI[[#This Row],[total_time]]&lt;=TableMPI[[#This Row],[High]]),1,0)</f>
        <v>#N/A</v>
      </c>
    </row>
    <row r="132" spans="1:19" x14ac:dyDescent="0.25">
      <c r="A132" t="s">
        <v>15</v>
      </c>
      <c r="B132">
        <v>20000</v>
      </c>
      <c r="C132">
        <v>100</v>
      </c>
      <c r="D132">
        <v>100000</v>
      </c>
      <c r="E132">
        <v>3</v>
      </c>
      <c r="F132">
        <v>1</v>
      </c>
      <c r="G132">
        <v>440.88680099999999</v>
      </c>
      <c r="H132">
        <v>1.1503810000000001</v>
      </c>
      <c r="I132">
        <v>1.2626740000000001</v>
      </c>
      <c r="J132">
        <v>0.63133700000000004</v>
      </c>
      <c r="K132" t="str">
        <f t="shared" si="5"/>
        <v>8</v>
      </c>
      <c r="L132" t="s">
        <v>45</v>
      </c>
      <c r="M132" t="s">
        <v>46</v>
      </c>
      <c r="N13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3</v>
      </c>
      <c r="O132" t="e">
        <f>VLOOKUP(TableMPI[[#This Row],[Label]],TableAvg[],2,FALSE)</f>
        <v>#N/A</v>
      </c>
      <c r="P132" t="e">
        <f>VLOOKUP(TableMPI[[#This Row],[Label]],TableAvg[],3,FALSE)</f>
        <v>#N/A</v>
      </c>
      <c r="Q132" t="e">
        <f>TableMPI[[#This Row],[Avg]]-$U$2*TableMPI[[#This Row],[StdDev]]</f>
        <v>#N/A</v>
      </c>
      <c r="R132" t="e">
        <f>TableMPI[[#This Row],[Avg]]+$U$2*TableMPI[[#This Row],[StdDev]]</f>
        <v>#N/A</v>
      </c>
      <c r="S132" t="e">
        <f>IF(AND(TableMPI[[#This Row],[total_time]]&gt;=TableMPI[[#This Row],[Low]], TableMPI[[#This Row],[total_time]]&lt;=TableMPI[[#This Row],[High]]),1,0)</f>
        <v>#N/A</v>
      </c>
    </row>
    <row r="133" spans="1:19" x14ac:dyDescent="0.25">
      <c r="A133" t="s">
        <v>15</v>
      </c>
      <c r="B133">
        <v>20000</v>
      </c>
      <c r="C133">
        <v>100</v>
      </c>
      <c r="D133">
        <v>100000</v>
      </c>
      <c r="E133">
        <v>2</v>
      </c>
      <c r="F133">
        <v>1</v>
      </c>
      <c r="G133">
        <v>661.28946499999995</v>
      </c>
      <c r="H133">
        <v>1.6378140000000001</v>
      </c>
      <c r="I133">
        <v>1.121928</v>
      </c>
      <c r="J133">
        <v>1.121928</v>
      </c>
      <c r="K133" t="str">
        <f t="shared" si="5"/>
        <v>8</v>
      </c>
      <c r="L133" t="s">
        <v>45</v>
      </c>
      <c r="M133" t="s">
        <v>46</v>
      </c>
      <c r="N13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2</v>
      </c>
      <c r="O133" t="e">
        <f>VLOOKUP(TableMPI[[#This Row],[Label]],TableAvg[],2,FALSE)</f>
        <v>#N/A</v>
      </c>
      <c r="P133" t="e">
        <f>VLOOKUP(TableMPI[[#This Row],[Label]],TableAvg[],3,FALSE)</f>
        <v>#N/A</v>
      </c>
      <c r="Q133" t="e">
        <f>TableMPI[[#This Row],[Avg]]-$U$2*TableMPI[[#This Row],[StdDev]]</f>
        <v>#N/A</v>
      </c>
      <c r="R133" t="e">
        <f>TableMPI[[#This Row],[Avg]]+$U$2*TableMPI[[#This Row],[StdDev]]</f>
        <v>#N/A</v>
      </c>
      <c r="S133" t="e">
        <f>IF(AND(TableMPI[[#This Row],[total_time]]&gt;=TableMPI[[#This Row],[Low]], TableMPI[[#This Row],[total_time]]&lt;=TableMPI[[#This Row],[High]]),1,0)</f>
        <v>#N/A</v>
      </c>
    </row>
    <row r="134" spans="1:19" x14ac:dyDescent="0.25">
      <c r="A134" t="s">
        <v>15</v>
      </c>
      <c r="B134">
        <v>15000</v>
      </c>
      <c r="C134">
        <v>100</v>
      </c>
      <c r="D134">
        <v>100000</v>
      </c>
      <c r="E134">
        <v>12</v>
      </c>
      <c r="F134">
        <v>1</v>
      </c>
      <c r="G134">
        <v>63.647257000000003</v>
      </c>
      <c r="H134">
        <v>0.75073900000000005</v>
      </c>
      <c r="I134">
        <v>4.718788</v>
      </c>
      <c r="J134">
        <v>0.428981</v>
      </c>
      <c r="K134" t="str">
        <f>MID(M134,22,1)</f>
        <v>7</v>
      </c>
      <c r="L134" t="s">
        <v>48</v>
      </c>
      <c r="M134" t="s">
        <v>49</v>
      </c>
      <c r="N13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12</v>
      </c>
      <c r="O134" t="e">
        <f>VLOOKUP(TableMPI[[#This Row],[Label]],TableAvg[],2,FALSE)</f>
        <v>#N/A</v>
      </c>
      <c r="P134" t="e">
        <f>VLOOKUP(TableMPI[[#This Row],[Label]],TableAvg[],3,FALSE)</f>
        <v>#N/A</v>
      </c>
      <c r="Q134" t="e">
        <f>TableMPI[[#This Row],[Avg]]-$U$2*TableMPI[[#This Row],[StdDev]]</f>
        <v>#N/A</v>
      </c>
      <c r="R134" t="e">
        <f>TableMPI[[#This Row],[Avg]]+$U$2*TableMPI[[#This Row],[StdDev]]</f>
        <v>#N/A</v>
      </c>
      <c r="S134" t="e">
        <f>IF(AND(TableMPI[[#This Row],[total_time]]&gt;=TableMPI[[#This Row],[Low]], TableMPI[[#This Row],[total_time]]&lt;=TableMPI[[#This Row],[High]]),1,0)</f>
        <v>#N/A</v>
      </c>
    </row>
    <row r="135" spans="1:19" x14ac:dyDescent="0.25">
      <c r="A135" t="s">
        <v>15</v>
      </c>
      <c r="B135">
        <v>15000</v>
      </c>
      <c r="C135">
        <v>100</v>
      </c>
      <c r="D135">
        <v>100000</v>
      </c>
      <c r="E135">
        <v>11</v>
      </c>
      <c r="F135">
        <v>1</v>
      </c>
      <c r="G135">
        <v>69.282742999999996</v>
      </c>
      <c r="H135">
        <v>0.72019599999999995</v>
      </c>
      <c r="I135">
        <v>3.9716320000000001</v>
      </c>
      <c r="J135">
        <v>0.39716299999999999</v>
      </c>
      <c r="K135" t="str">
        <f t="shared" ref="K135:K171" si="6">MID(M135,22,1)</f>
        <v>7</v>
      </c>
      <c r="L135" t="s">
        <v>48</v>
      </c>
      <c r="M135" t="s">
        <v>49</v>
      </c>
      <c r="N13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11</v>
      </c>
      <c r="O135" t="e">
        <f>VLOOKUP(TableMPI[[#This Row],[Label]],TableAvg[],2,FALSE)</f>
        <v>#N/A</v>
      </c>
      <c r="P135" t="e">
        <f>VLOOKUP(TableMPI[[#This Row],[Label]],TableAvg[],3,FALSE)</f>
        <v>#N/A</v>
      </c>
      <c r="Q135" t="e">
        <f>TableMPI[[#This Row],[Avg]]-$U$2*TableMPI[[#This Row],[StdDev]]</f>
        <v>#N/A</v>
      </c>
      <c r="R135" t="e">
        <f>TableMPI[[#This Row],[Avg]]+$U$2*TableMPI[[#This Row],[StdDev]]</f>
        <v>#N/A</v>
      </c>
      <c r="S135" t="e">
        <f>IF(AND(TableMPI[[#This Row],[total_time]]&gt;=TableMPI[[#This Row],[Low]], TableMPI[[#This Row],[total_time]]&lt;=TableMPI[[#This Row],[High]]),1,0)</f>
        <v>#N/A</v>
      </c>
    </row>
    <row r="136" spans="1:19" x14ac:dyDescent="0.25">
      <c r="A136" t="s">
        <v>15</v>
      </c>
      <c r="B136">
        <v>15000</v>
      </c>
      <c r="C136">
        <v>100</v>
      </c>
      <c r="D136">
        <v>100000</v>
      </c>
      <c r="E136">
        <v>10</v>
      </c>
      <c r="F136">
        <v>1</v>
      </c>
      <c r="G136">
        <v>76.029518999999993</v>
      </c>
      <c r="H136">
        <v>0.75750700000000004</v>
      </c>
      <c r="I136">
        <v>3.9947219999999999</v>
      </c>
      <c r="J136">
        <v>0.44385799999999997</v>
      </c>
      <c r="K136" t="str">
        <f t="shared" si="6"/>
        <v>7</v>
      </c>
      <c r="L136" t="s">
        <v>48</v>
      </c>
      <c r="M136" t="s">
        <v>49</v>
      </c>
      <c r="N13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10</v>
      </c>
      <c r="O136" t="e">
        <f>VLOOKUP(TableMPI[[#This Row],[Label]],TableAvg[],2,FALSE)</f>
        <v>#N/A</v>
      </c>
      <c r="P136" t="e">
        <f>VLOOKUP(TableMPI[[#This Row],[Label]],TableAvg[],3,FALSE)</f>
        <v>#N/A</v>
      </c>
      <c r="Q136" t="e">
        <f>TableMPI[[#This Row],[Avg]]-$U$2*TableMPI[[#This Row],[StdDev]]</f>
        <v>#N/A</v>
      </c>
      <c r="R136" t="e">
        <f>TableMPI[[#This Row],[Avg]]+$U$2*TableMPI[[#This Row],[StdDev]]</f>
        <v>#N/A</v>
      </c>
      <c r="S136" t="e">
        <f>IF(AND(TableMPI[[#This Row],[total_time]]&gt;=TableMPI[[#This Row],[Low]], TableMPI[[#This Row],[total_time]]&lt;=TableMPI[[#This Row],[High]]),1,0)</f>
        <v>#N/A</v>
      </c>
    </row>
    <row r="137" spans="1:19" x14ac:dyDescent="0.25">
      <c r="A137" t="s">
        <v>15</v>
      </c>
      <c r="B137">
        <v>15000</v>
      </c>
      <c r="C137">
        <v>100</v>
      </c>
      <c r="D137">
        <v>100000</v>
      </c>
      <c r="E137">
        <v>9</v>
      </c>
      <c r="F137">
        <v>1</v>
      </c>
      <c r="G137">
        <v>84.210616000000002</v>
      </c>
      <c r="H137">
        <v>0.69301400000000002</v>
      </c>
      <c r="I137">
        <v>3.0136419999999999</v>
      </c>
      <c r="J137">
        <v>0.37670500000000001</v>
      </c>
      <c r="K137" t="str">
        <f t="shared" si="6"/>
        <v>7</v>
      </c>
      <c r="L137" t="s">
        <v>48</v>
      </c>
      <c r="M137" t="s">
        <v>49</v>
      </c>
      <c r="N13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9</v>
      </c>
      <c r="O137" t="e">
        <f>VLOOKUP(TableMPI[[#This Row],[Label]],TableAvg[],2,FALSE)</f>
        <v>#N/A</v>
      </c>
      <c r="P137" t="e">
        <f>VLOOKUP(TableMPI[[#This Row],[Label]],TableAvg[],3,FALSE)</f>
        <v>#N/A</v>
      </c>
      <c r="Q137" t="e">
        <f>TableMPI[[#This Row],[Avg]]-$U$2*TableMPI[[#This Row],[StdDev]]</f>
        <v>#N/A</v>
      </c>
      <c r="R137" t="e">
        <f>TableMPI[[#This Row],[Avg]]+$U$2*TableMPI[[#This Row],[StdDev]]</f>
        <v>#N/A</v>
      </c>
      <c r="S137" t="e">
        <f>IF(AND(TableMPI[[#This Row],[total_time]]&gt;=TableMPI[[#This Row],[Low]], TableMPI[[#This Row],[total_time]]&lt;=TableMPI[[#This Row],[High]]),1,0)</f>
        <v>#N/A</v>
      </c>
    </row>
    <row r="138" spans="1:19" x14ac:dyDescent="0.25">
      <c r="A138" t="s">
        <v>15</v>
      </c>
      <c r="B138">
        <v>15000</v>
      </c>
      <c r="C138">
        <v>100</v>
      </c>
      <c r="D138">
        <v>100000</v>
      </c>
      <c r="E138">
        <v>8</v>
      </c>
      <c r="F138">
        <v>1</v>
      </c>
      <c r="G138">
        <v>94.729451999999995</v>
      </c>
      <c r="H138">
        <v>0.88112599999999996</v>
      </c>
      <c r="I138">
        <v>3.94069</v>
      </c>
      <c r="J138">
        <v>0.56295600000000001</v>
      </c>
      <c r="K138" t="str">
        <f t="shared" si="6"/>
        <v>7</v>
      </c>
      <c r="L138" t="s">
        <v>48</v>
      </c>
      <c r="M138" t="s">
        <v>49</v>
      </c>
      <c r="N13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8</v>
      </c>
      <c r="O138" t="e">
        <f>VLOOKUP(TableMPI[[#This Row],[Label]],TableAvg[],2,FALSE)</f>
        <v>#N/A</v>
      </c>
      <c r="P138" t="e">
        <f>VLOOKUP(TableMPI[[#This Row],[Label]],TableAvg[],3,FALSE)</f>
        <v>#N/A</v>
      </c>
      <c r="Q138" t="e">
        <f>TableMPI[[#This Row],[Avg]]-$U$2*TableMPI[[#This Row],[StdDev]]</f>
        <v>#N/A</v>
      </c>
      <c r="R138" t="e">
        <f>TableMPI[[#This Row],[Avg]]+$U$2*TableMPI[[#This Row],[StdDev]]</f>
        <v>#N/A</v>
      </c>
      <c r="S138" t="e">
        <f>IF(AND(TableMPI[[#This Row],[total_time]]&gt;=TableMPI[[#This Row],[Low]], TableMPI[[#This Row],[total_time]]&lt;=TableMPI[[#This Row],[High]]),1,0)</f>
        <v>#N/A</v>
      </c>
    </row>
    <row r="139" spans="1:19" x14ac:dyDescent="0.25">
      <c r="A139" t="s">
        <v>15</v>
      </c>
      <c r="B139">
        <v>15000</v>
      </c>
      <c r="C139">
        <v>100</v>
      </c>
      <c r="D139">
        <v>100000</v>
      </c>
      <c r="E139">
        <v>7</v>
      </c>
      <c r="F139">
        <v>1</v>
      </c>
      <c r="G139">
        <v>107.872383</v>
      </c>
      <c r="H139">
        <v>0.81456700000000004</v>
      </c>
      <c r="I139">
        <v>2.8946610000000002</v>
      </c>
      <c r="J139">
        <v>0.48244399999999998</v>
      </c>
      <c r="K139" t="str">
        <f t="shared" si="6"/>
        <v>7</v>
      </c>
      <c r="L139" t="s">
        <v>48</v>
      </c>
      <c r="M139" t="s">
        <v>49</v>
      </c>
      <c r="N13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7</v>
      </c>
      <c r="O139" t="e">
        <f>VLOOKUP(TableMPI[[#This Row],[Label]],TableAvg[],2,FALSE)</f>
        <v>#N/A</v>
      </c>
      <c r="P139" t="e">
        <f>VLOOKUP(TableMPI[[#This Row],[Label]],TableAvg[],3,FALSE)</f>
        <v>#N/A</v>
      </c>
      <c r="Q139" t="e">
        <f>TableMPI[[#This Row],[Avg]]-$U$2*TableMPI[[#This Row],[StdDev]]</f>
        <v>#N/A</v>
      </c>
      <c r="R139" t="e">
        <f>TableMPI[[#This Row],[Avg]]+$U$2*TableMPI[[#This Row],[StdDev]]</f>
        <v>#N/A</v>
      </c>
      <c r="S139" t="e">
        <f>IF(AND(TableMPI[[#This Row],[total_time]]&gt;=TableMPI[[#This Row],[Low]], TableMPI[[#This Row],[total_time]]&lt;=TableMPI[[#This Row],[High]]),1,0)</f>
        <v>#N/A</v>
      </c>
    </row>
    <row r="140" spans="1:19" x14ac:dyDescent="0.25">
      <c r="A140" t="s">
        <v>15</v>
      </c>
      <c r="B140">
        <v>15000</v>
      </c>
      <c r="C140">
        <v>100</v>
      </c>
      <c r="D140">
        <v>100000</v>
      </c>
      <c r="E140">
        <v>6</v>
      </c>
      <c r="F140">
        <v>1</v>
      </c>
      <c r="G140">
        <v>125.21723299999999</v>
      </c>
      <c r="H140">
        <v>0.72794000000000003</v>
      </c>
      <c r="I140">
        <v>2.0234079999999999</v>
      </c>
      <c r="J140">
        <v>0.40468199999999999</v>
      </c>
      <c r="K140" t="str">
        <f t="shared" si="6"/>
        <v>7</v>
      </c>
      <c r="L140" t="s">
        <v>48</v>
      </c>
      <c r="M140" t="s">
        <v>49</v>
      </c>
      <c r="N14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6</v>
      </c>
      <c r="O140" t="e">
        <f>VLOOKUP(TableMPI[[#This Row],[Label]],TableAvg[],2,FALSE)</f>
        <v>#N/A</v>
      </c>
      <c r="P140" t="e">
        <f>VLOOKUP(TableMPI[[#This Row],[Label]],TableAvg[],3,FALSE)</f>
        <v>#N/A</v>
      </c>
      <c r="Q140" t="e">
        <f>TableMPI[[#This Row],[Avg]]-$U$2*TableMPI[[#This Row],[StdDev]]</f>
        <v>#N/A</v>
      </c>
      <c r="R140" t="e">
        <f>TableMPI[[#This Row],[Avg]]+$U$2*TableMPI[[#This Row],[StdDev]]</f>
        <v>#N/A</v>
      </c>
      <c r="S140" t="e">
        <f>IF(AND(TableMPI[[#This Row],[total_time]]&gt;=TableMPI[[#This Row],[Low]], TableMPI[[#This Row],[total_time]]&lt;=TableMPI[[#This Row],[High]]),1,0)</f>
        <v>#N/A</v>
      </c>
    </row>
    <row r="141" spans="1:19" x14ac:dyDescent="0.25">
      <c r="A141" t="s">
        <v>15</v>
      </c>
      <c r="B141">
        <v>15000</v>
      </c>
      <c r="C141">
        <v>100</v>
      </c>
      <c r="D141">
        <v>100000</v>
      </c>
      <c r="E141">
        <v>5</v>
      </c>
      <c r="F141">
        <v>1</v>
      </c>
      <c r="G141">
        <v>150.001395</v>
      </c>
      <c r="H141">
        <v>0.821326</v>
      </c>
      <c r="I141">
        <v>1.9949410000000001</v>
      </c>
      <c r="J141">
        <v>0.49873499999999998</v>
      </c>
      <c r="K141" t="str">
        <f t="shared" si="6"/>
        <v>7</v>
      </c>
      <c r="L141" t="s">
        <v>48</v>
      </c>
      <c r="M141" t="s">
        <v>49</v>
      </c>
      <c r="N14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5</v>
      </c>
      <c r="O141" t="e">
        <f>VLOOKUP(TableMPI[[#This Row],[Label]],TableAvg[],2,FALSE)</f>
        <v>#N/A</v>
      </c>
      <c r="P141" t="e">
        <f>VLOOKUP(TableMPI[[#This Row],[Label]],TableAvg[],3,FALSE)</f>
        <v>#N/A</v>
      </c>
      <c r="Q141" t="e">
        <f>TableMPI[[#This Row],[Avg]]-$U$2*TableMPI[[#This Row],[StdDev]]</f>
        <v>#N/A</v>
      </c>
      <c r="R141" t="e">
        <f>TableMPI[[#This Row],[Avg]]+$U$2*TableMPI[[#This Row],[StdDev]]</f>
        <v>#N/A</v>
      </c>
      <c r="S141" t="e">
        <f>IF(AND(TableMPI[[#This Row],[total_time]]&gt;=TableMPI[[#This Row],[Low]], TableMPI[[#This Row],[total_time]]&lt;=TableMPI[[#This Row],[High]]),1,0)</f>
        <v>#N/A</v>
      </c>
    </row>
    <row r="142" spans="1:19" x14ac:dyDescent="0.25">
      <c r="A142" t="s">
        <v>15</v>
      </c>
      <c r="B142">
        <v>15000</v>
      </c>
      <c r="C142">
        <v>100</v>
      </c>
      <c r="D142">
        <v>100000</v>
      </c>
      <c r="E142">
        <v>4</v>
      </c>
      <c r="F142">
        <v>1</v>
      </c>
      <c r="G142">
        <v>187.28791000000001</v>
      </c>
      <c r="H142">
        <v>0.79975099999999999</v>
      </c>
      <c r="I142">
        <v>1.4046160000000001</v>
      </c>
      <c r="J142">
        <v>0.46820499999999998</v>
      </c>
      <c r="K142" t="str">
        <f t="shared" si="6"/>
        <v>7</v>
      </c>
      <c r="L142" t="s">
        <v>48</v>
      </c>
      <c r="M142" t="s">
        <v>49</v>
      </c>
      <c r="N14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4</v>
      </c>
      <c r="O142" t="e">
        <f>VLOOKUP(TableMPI[[#This Row],[Label]],TableAvg[],2,FALSE)</f>
        <v>#N/A</v>
      </c>
      <c r="P142" t="e">
        <f>VLOOKUP(TableMPI[[#This Row],[Label]],TableAvg[],3,FALSE)</f>
        <v>#N/A</v>
      </c>
      <c r="Q142" t="e">
        <f>TableMPI[[#This Row],[Avg]]-$U$2*TableMPI[[#This Row],[StdDev]]</f>
        <v>#N/A</v>
      </c>
      <c r="R142" t="e">
        <f>TableMPI[[#This Row],[Avg]]+$U$2*TableMPI[[#This Row],[StdDev]]</f>
        <v>#N/A</v>
      </c>
      <c r="S142" t="e">
        <f>IF(AND(TableMPI[[#This Row],[total_time]]&gt;=TableMPI[[#This Row],[Low]], TableMPI[[#This Row],[total_time]]&lt;=TableMPI[[#This Row],[High]]),1,0)</f>
        <v>#N/A</v>
      </c>
    </row>
    <row r="143" spans="1:19" x14ac:dyDescent="0.25">
      <c r="A143" t="s">
        <v>15</v>
      </c>
      <c r="B143">
        <v>15000</v>
      </c>
      <c r="C143">
        <v>100</v>
      </c>
      <c r="D143">
        <v>100000</v>
      </c>
      <c r="E143">
        <v>3</v>
      </c>
      <c r="F143">
        <v>1</v>
      </c>
      <c r="G143">
        <v>248.934968</v>
      </c>
      <c r="H143">
        <v>0.96450400000000003</v>
      </c>
      <c r="I143">
        <v>1.273712</v>
      </c>
      <c r="J143">
        <v>0.63685599999999998</v>
      </c>
      <c r="K143" t="str">
        <f t="shared" si="6"/>
        <v>7</v>
      </c>
      <c r="L143" t="s">
        <v>48</v>
      </c>
      <c r="M143" t="s">
        <v>49</v>
      </c>
      <c r="N14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3</v>
      </c>
      <c r="O143" t="e">
        <f>VLOOKUP(TableMPI[[#This Row],[Label]],TableAvg[],2,FALSE)</f>
        <v>#N/A</v>
      </c>
      <c r="P143" t="e">
        <f>VLOOKUP(TableMPI[[#This Row],[Label]],TableAvg[],3,FALSE)</f>
        <v>#N/A</v>
      </c>
      <c r="Q143" t="e">
        <f>TableMPI[[#This Row],[Avg]]-$U$2*TableMPI[[#This Row],[StdDev]]</f>
        <v>#N/A</v>
      </c>
      <c r="R143" t="e">
        <f>TableMPI[[#This Row],[Avg]]+$U$2*TableMPI[[#This Row],[StdDev]]</f>
        <v>#N/A</v>
      </c>
      <c r="S143" t="e">
        <f>IF(AND(TableMPI[[#This Row],[total_time]]&gt;=TableMPI[[#This Row],[Low]], TableMPI[[#This Row],[total_time]]&lt;=TableMPI[[#This Row],[High]]),1,0)</f>
        <v>#N/A</v>
      </c>
    </row>
    <row r="144" spans="1:19" x14ac:dyDescent="0.25">
      <c r="A144" t="s">
        <v>15</v>
      </c>
      <c r="B144">
        <v>15000</v>
      </c>
      <c r="C144">
        <v>100</v>
      </c>
      <c r="D144">
        <v>100000</v>
      </c>
      <c r="E144">
        <v>2</v>
      </c>
      <c r="F144">
        <v>1</v>
      </c>
      <c r="G144">
        <v>372.78839699999997</v>
      </c>
      <c r="H144">
        <v>0.84537300000000004</v>
      </c>
      <c r="I144">
        <v>0.50827900000000004</v>
      </c>
      <c r="J144">
        <v>0.50827900000000004</v>
      </c>
      <c r="K144" t="str">
        <f t="shared" si="6"/>
        <v>7</v>
      </c>
      <c r="L144" t="s">
        <v>48</v>
      </c>
      <c r="M144" t="s">
        <v>49</v>
      </c>
      <c r="N14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2</v>
      </c>
      <c r="O144" t="e">
        <f>VLOOKUP(TableMPI[[#This Row],[Label]],TableAvg[],2,FALSE)</f>
        <v>#N/A</v>
      </c>
      <c r="P144" t="e">
        <f>VLOOKUP(TableMPI[[#This Row],[Label]],TableAvg[],3,FALSE)</f>
        <v>#N/A</v>
      </c>
      <c r="Q144" t="e">
        <f>TableMPI[[#This Row],[Avg]]-$U$2*TableMPI[[#This Row],[StdDev]]</f>
        <v>#N/A</v>
      </c>
      <c r="R144" t="e">
        <f>TableMPI[[#This Row],[Avg]]+$U$2*TableMPI[[#This Row],[StdDev]]</f>
        <v>#N/A</v>
      </c>
      <c r="S144" t="e">
        <f>IF(AND(TableMPI[[#This Row],[total_time]]&gt;=TableMPI[[#This Row],[Low]], TableMPI[[#This Row],[total_time]]&lt;=TableMPI[[#This Row],[High]]),1,0)</f>
        <v>#N/A</v>
      </c>
    </row>
    <row r="145" spans="1:19" x14ac:dyDescent="0.25">
      <c r="A145" t="s">
        <v>15</v>
      </c>
      <c r="B145">
        <v>15000</v>
      </c>
      <c r="C145">
        <v>100</v>
      </c>
      <c r="D145">
        <v>100000</v>
      </c>
      <c r="E145">
        <v>1</v>
      </c>
      <c r="F145">
        <v>1</v>
      </c>
      <c r="G145">
        <v>748.35875299999998</v>
      </c>
      <c r="H145">
        <v>0.80066800000000005</v>
      </c>
      <c r="I145">
        <v>0</v>
      </c>
      <c r="J145">
        <v>0</v>
      </c>
      <c r="K145" t="str">
        <f t="shared" si="6"/>
        <v>7</v>
      </c>
      <c r="L145" t="s">
        <v>48</v>
      </c>
      <c r="M145" t="s">
        <v>49</v>
      </c>
      <c r="N14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1</v>
      </c>
      <c r="O145" t="e">
        <f>VLOOKUP(TableMPI[[#This Row],[Label]],TableAvg[],2,FALSE)</f>
        <v>#N/A</v>
      </c>
      <c r="P145" t="e">
        <f>VLOOKUP(TableMPI[[#This Row],[Label]],TableAvg[],3,FALSE)</f>
        <v>#N/A</v>
      </c>
      <c r="Q145" t="e">
        <f>TableMPI[[#This Row],[Avg]]-$U$2*TableMPI[[#This Row],[StdDev]]</f>
        <v>#N/A</v>
      </c>
      <c r="R145" t="e">
        <f>TableMPI[[#This Row],[Avg]]+$U$2*TableMPI[[#This Row],[StdDev]]</f>
        <v>#N/A</v>
      </c>
      <c r="S145" t="e">
        <f>IF(AND(TableMPI[[#This Row],[total_time]]&gt;=TableMPI[[#This Row],[Low]], TableMPI[[#This Row],[total_time]]&lt;=TableMPI[[#This Row],[High]]),1,0)</f>
        <v>#N/A</v>
      </c>
    </row>
    <row r="146" spans="1:19" x14ac:dyDescent="0.25">
      <c r="A146" t="s">
        <v>15</v>
      </c>
      <c r="B146">
        <v>15000</v>
      </c>
      <c r="C146">
        <v>100</v>
      </c>
      <c r="D146">
        <v>100000</v>
      </c>
      <c r="E146">
        <v>12</v>
      </c>
      <c r="F146">
        <v>1</v>
      </c>
      <c r="G146">
        <v>63.677934</v>
      </c>
      <c r="H146">
        <v>0.72780400000000001</v>
      </c>
      <c r="I146">
        <v>4.425319</v>
      </c>
      <c r="J146">
        <v>0.40230199999999999</v>
      </c>
      <c r="K146" t="str">
        <f t="shared" si="6"/>
        <v>7</v>
      </c>
      <c r="L146" t="s">
        <v>48</v>
      </c>
      <c r="M146" t="s">
        <v>49</v>
      </c>
      <c r="N14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12</v>
      </c>
      <c r="O146" t="e">
        <f>VLOOKUP(TableMPI[[#This Row],[Label]],TableAvg[],2,FALSE)</f>
        <v>#N/A</v>
      </c>
      <c r="P146" t="e">
        <f>VLOOKUP(TableMPI[[#This Row],[Label]],TableAvg[],3,FALSE)</f>
        <v>#N/A</v>
      </c>
      <c r="Q146" t="e">
        <f>TableMPI[[#This Row],[Avg]]-$U$2*TableMPI[[#This Row],[StdDev]]</f>
        <v>#N/A</v>
      </c>
      <c r="R146" t="e">
        <f>TableMPI[[#This Row],[Avg]]+$U$2*TableMPI[[#This Row],[StdDev]]</f>
        <v>#N/A</v>
      </c>
      <c r="S146" t="e">
        <f>IF(AND(TableMPI[[#This Row],[total_time]]&gt;=TableMPI[[#This Row],[Low]], TableMPI[[#This Row],[total_time]]&lt;=TableMPI[[#This Row],[High]]),1,0)</f>
        <v>#N/A</v>
      </c>
    </row>
    <row r="147" spans="1:19" x14ac:dyDescent="0.25">
      <c r="A147" t="s">
        <v>15</v>
      </c>
      <c r="B147">
        <v>15000</v>
      </c>
      <c r="C147">
        <v>100</v>
      </c>
      <c r="D147">
        <v>100000</v>
      </c>
      <c r="E147">
        <v>11</v>
      </c>
      <c r="F147">
        <v>1</v>
      </c>
      <c r="G147">
        <v>69.324301000000006</v>
      </c>
      <c r="H147">
        <v>0.72217900000000002</v>
      </c>
      <c r="I147">
        <v>4.0255280000000004</v>
      </c>
      <c r="J147">
        <v>0.40255299999999999</v>
      </c>
      <c r="K147" t="str">
        <f t="shared" si="6"/>
        <v>7</v>
      </c>
      <c r="L147" t="s">
        <v>48</v>
      </c>
      <c r="M147" t="s">
        <v>49</v>
      </c>
      <c r="N14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11</v>
      </c>
      <c r="O147" t="e">
        <f>VLOOKUP(TableMPI[[#This Row],[Label]],TableAvg[],2,FALSE)</f>
        <v>#N/A</v>
      </c>
      <c r="P147" t="e">
        <f>VLOOKUP(TableMPI[[#This Row],[Label]],TableAvg[],3,FALSE)</f>
        <v>#N/A</v>
      </c>
      <c r="Q147" t="e">
        <f>TableMPI[[#This Row],[Avg]]-$U$2*TableMPI[[#This Row],[StdDev]]</f>
        <v>#N/A</v>
      </c>
      <c r="R147" t="e">
        <f>TableMPI[[#This Row],[Avg]]+$U$2*TableMPI[[#This Row],[StdDev]]</f>
        <v>#N/A</v>
      </c>
      <c r="S147" t="e">
        <f>IF(AND(TableMPI[[#This Row],[total_time]]&gt;=TableMPI[[#This Row],[Low]], TableMPI[[#This Row],[total_time]]&lt;=TableMPI[[#This Row],[High]]),1,0)</f>
        <v>#N/A</v>
      </c>
    </row>
    <row r="148" spans="1:19" x14ac:dyDescent="0.25">
      <c r="A148" t="s">
        <v>15</v>
      </c>
      <c r="B148">
        <v>15000</v>
      </c>
      <c r="C148">
        <v>100</v>
      </c>
      <c r="D148">
        <v>100000</v>
      </c>
      <c r="E148">
        <v>10</v>
      </c>
      <c r="F148">
        <v>1</v>
      </c>
      <c r="G148">
        <v>76.032658999999995</v>
      </c>
      <c r="H148">
        <v>0.71612500000000001</v>
      </c>
      <c r="I148">
        <v>3.4839989999999998</v>
      </c>
      <c r="J148">
        <v>0.38711099999999998</v>
      </c>
      <c r="K148" t="str">
        <f t="shared" si="6"/>
        <v>7</v>
      </c>
      <c r="L148" t="s">
        <v>48</v>
      </c>
      <c r="M148" t="s">
        <v>49</v>
      </c>
      <c r="N14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10</v>
      </c>
      <c r="O148" t="e">
        <f>VLOOKUP(TableMPI[[#This Row],[Label]],TableAvg[],2,FALSE)</f>
        <v>#N/A</v>
      </c>
      <c r="P148" t="e">
        <f>VLOOKUP(TableMPI[[#This Row],[Label]],TableAvg[],3,FALSE)</f>
        <v>#N/A</v>
      </c>
      <c r="Q148" t="e">
        <f>TableMPI[[#This Row],[Avg]]-$U$2*TableMPI[[#This Row],[StdDev]]</f>
        <v>#N/A</v>
      </c>
      <c r="R148" t="e">
        <f>TableMPI[[#This Row],[Avg]]+$U$2*TableMPI[[#This Row],[StdDev]]</f>
        <v>#N/A</v>
      </c>
      <c r="S148" t="e">
        <f>IF(AND(TableMPI[[#This Row],[total_time]]&gt;=TableMPI[[#This Row],[Low]], TableMPI[[#This Row],[total_time]]&lt;=TableMPI[[#This Row],[High]]),1,0)</f>
        <v>#N/A</v>
      </c>
    </row>
    <row r="149" spans="1:19" x14ac:dyDescent="0.25">
      <c r="A149" t="s">
        <v>15</v>
      </c>
      <c r="B149">
        <v>15000</v>
      </c>
      <c r="C149">
        <v>100</v>
      </c>
      <c r="D149">
        <v>100000</v>
      </c>
      <c r="E149">
        <v>9</v>
      </c>
      <c r="F149">
        <v>1</v>
      </c>
      <c r="G149">
        <v>84.245012000000003</v>
      </c>
      <c r="H149">
        <v>0.74690800000000002</v>
      </c>
      <c r="I149">
        <v>3.3833890000000002</v>
      </c>
      <c r="J149">
        <v>0.42292400000000002</v>
      </c>
      <c r="K149" t="str">
        <f t="shared" si="6"/>
        <v>7</v>
      </c>
      <c r="L149" t="s">
        <v>48</v>
      </c>
      <c r="M149" t="s">
        <v>49</v>
      </c>
      <c r="N14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9</v>
      </c>
      <c r="O149" t="e">
        <f>VLOOKUP(TableMPI[[#This Row],[Label]],TableAvg[],2,FALSE)</f>
        <v>#N/A</v>
      </c>
      <c r="P149" t="e">
        <f>VLOOKUP(TableMPI[[#This Row],[Label]],TableAvg[],3,FALSE)</f>
        <v>#N/A</v>
      </c>
      <c r="Q149" t="e">
        <f>TableMPI[[#This Row],[Avg]]-$U$2*TableMPI[[#This Row],[StdDev]]</f>
        <v>#N/A</v>
      </c>
      <c r="R149" t="e">
        <f>TableMPI[[#This Row],[Avg]]+$U$2*TableMPI[[#This Row],[StdDev]]</f>
        <v>#N/A</v>
      </c>
      <c r="S149" t="e">
        <f>IF(AND(TableMPI[[#This Row],[total_time]]&gt;=TableMPI[[#This Row],[Low]], TableMPI[[#This Row],[total_time]]&lt;=TableMPI[[#This Row],[High]]),1,0)</f>
        <v>#N/A</v>
      </c>
    </row>
    <row r="150" spans="1:19" x14ac:dyDescent="0.25">
      <c r="A150" t="s">
        <v>15</v>
      </c>
      <c r="B150">
        <v>15000</v>
      </c>
      <c r="C150">
        <v>100</v>
      </c>
      <c r="D150">
        <v>100000</v>
      </c>
      <c r="E150">
        <v>8</v>
      </c>
      <c r="F150">
        <v>1</v>
      </c>
      <c r="G150">
        <v>94.518929</v>
      </c>
      <c r="H150">
        <v>0.68192600000000003</v>
      </c>
      <c r="I150">
        <v>2.4807109999999999</v>
      </c>
      <c r="J150">
        <v>0.35438700000000001</v>
      </c>
      <c r="K150" t="str">
        <f t="shared" si="6"/>
        <v>7</v>
      </c>
      <c r="L150" t="s">
        <v>48</v>
      </c>
      <c r="M150" t="s">
        <v>49</v>
      </c>
      <c r="N15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8</v>
      </c>
      <c r="O150" t="e">
        <f>VLOOKUP(TableMPI[[#This Row],[Label]],TableAvg[],2,FALSE)</f>
        <v>#N/A</v>
      </c>
      <c r="P150" t="e">
        <f>VLOOKUP(TableMPI[[#This Row],[Label]],TableAvg[],3,FALSE)</f>
        <v>#N/A</v>
      </c>
      <c r="Q150" t="e">
        <f>TableMPI[[#This Row],[Avg]]-$U$2*TableMPI[[#This Row],[StdDev]]</f>
        <v>#N/A</v>
      </c>
      <c r="R150" t="e">
        <f>TableMPI[[#This Row],[Avg]]+$U$2*TableMPI[[#This Row],[StdDev]]</f>
        <v>#N/A</v>
      </c>
      <c r="S150" t="e">
        <f>IF(AND(TableMPI[[#This Row],[total_time]]&gt;=TableMPI[[#This Row],[Low]], TableMPI[[#This Row],[total_time]]&lt;=TableMPI[[#This Row],[High]]),1,0)</f>
        <v>#N/A</v>
      </c>
    </row>
    <row r="151" spans="1:19" x14ac:dyDescent="0.25">
      <c r="A151" t="s">
        <v>15</v>
      </c>
      <c r="B151">
        <v>15000</v>
      </c>
      <c r="C151">
        <v>100</v>
      </c>
      <c r="D151">
        <v>100000</v>
      </c>
      <c r="E151">
        <v>7</v>
      </c>
      <c r="F151">
        <v>1</v>
      </c>
      <c r="G151">
        <v>108.129336</v>
      </c>
      <c r="H151">
        <v>1.0702240000000001</v>
      </c>
      <c r="I151">
        <v>4.4553880000000001</v>
      </c>
      <c r="J151">
        <v>0.74256500000000003</v>
      </c>
      <c r="K151" t="str">
        <f t="shared" si="6"/>
        <v>7</v>
      </c>
      <c r="L151" t="s">
        <v>48</v>
      </c>
      <c r="M151" t="s">
        <v>49</v>
      </c>
      <c r="N15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7</v>
      </c>
      <c r="O151" t="e">
        <f>VLOOKUP(TableMPI[[#This Row],[Label]],TableAvg[],2,FALSE)</f>
        <v>#N/A</v>
      </c>
      <c r="P151" t="e">
        <f>VLOOKUP(TableMPI[[#This Row],[Label]],TableAvg[],3,FALSE)</f>
        <v>#N/A</v>
      </c>
      <c r="Q151" t="e">
        <f>TableMPI[[#This Row],[Avg]]-$U$2*TableMPI[[#This Row],[StdDev]]</f>
        <v>#N/A</v>
      </c>
      <c r="R151" t="e">
        <f>TableMPI[[#This Row],[Avg]]+$U$2*TableMPI[[#This Row],[StdDev]]</f>
        <v>#N/A</v>
      </c>
      <c r="S151" t="e">
        <f>IF(AND(TableMPI[[#This Row],[total_time]]&gt;=TableMPI[[#This Row],[Low]], TableMPI[[#This Row],[total_time]]&lt;=TableMPI[[#This Row],[High]]),1,0)</f>
        <v>#N/A</v>
      </c>
    </row>
    <row r="152" spans="1:19" x14ac:dyDescent="0.25">
      <c r="A152" t="s">
        <v>15</v>
      </c>
      <c r="B152">
        <v>15000</v>
      </c>
      <c r="C152">
        <v>100</v>
      </c>
      <c r="D152">
        <v>100000</v>
      </c>
      <c r="E152">
        <v>6</v>
      </c>
      <c r="F152">
        <v>1</v>
      </c>
      <c r="G152">
        <v>125.40236899999999</v>
      </c>
      <c r="H152">
        <v>0.87749900000000003</v>
      </c>
      <c r="I152">
        <v>2.6057739999999998</v>
      </c>
      <c r="J152">
        <v>0.52115500000000003</v>
      </c>
      <c r="K152" t="str">
        <f t="shared" si="6"/>
        <v>7</v>
      </c>
      <c r="L152" t="s">
        <v>48</v>
      </c>
      <c r="M152" t="s">
        <v>49</v>
      </c>
      <c r="N15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6</v>
      </c>
      <c r="O152" t="e">
        <f>VLOOKUP(TableMPI[[#This Row],[Label]],TableAvg[],2,FALSE)</f>
        <v>#N/A</v>
      </c>
      <c r="P152" t="e">
        <f>VLOOKUP(TableMPI[[#This Row],[Label]],TableAvg[],3,FALSE)</f>
        <v>#N/A</v>
      </c>
      <c r="Q152" t="e">
        <f>TableMPI[[#This Row],[Avg]]-$U$2*TableMPI[[#This Row],[StdDev]]</f>
        <v>#N/A</v>
      </c>
      <c r="R152" t="e">
        <f>TableMPI[[#This Row],[Avg]]+$U$2*TableMPI[[#This Row],[StdDev]]</f>
        <v>#N/A</v>
      </c>
      <c r="S152" t="e">
        <f>IF(AND(TableMPI[[#This Row],[total_time]]&gt;=TableMPI[[#This Row],[Low]], TableMPI[[#This Row],[total_time]]&lt;=TableMPI[[#This Row],[High]]),1,0)</f>
        <v>#N/A</v>
      </c>
    </row>
    <row r="153" spans="1:19" x14ac:dyDescent="0.25">
      <c r="A153" t="s">
        <v>15</v>
      </c>
      <c r="B153">
        <v>15000</v>
      </c>
      <c r="C153">
        <v>100</v>
      </c>
      <c r="D153">
        <v>100000</v>
      </c>
      <c r="E153">
        <v>5</v>
      </c>
      <c r="F153">
        <v>1</v>
      </c>
      <c r="G153">
        <v>149.99707000000001</v>
      </c>
      <c r="H153">
        <v>0.83594299999999999</v>
      </c>
      <c r="I153">
        <v>2.0927859999999998</v>
      </c>
      <c r="J153">
        <v>0.52319700000000002</v>
      </c>
      <c r="K153" t="str">
        <f t="shared" si="6"/>
        <v>7</v>
      </c>
      <c r="L153" t="s">
        <v>48</v>
      </c>
      <c r="M153" t="s">
        <v>49</v>
      </c>
      <c r="N15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5</v>
      </c>
      <c r="O153" t="e">
        <f>VLOOKUP(TableMPI[[#This Row],[Label]],TableAvg[],2,FALSE)</f>
        <v>#N/A</v>
      </c>
      <c r="P153" t="e">
        <f>VLOOKUP(TableMPI[[#This Row],[Label]],TableAvg[],3,FALSE)</f>
        <v>#N/A</v>
      </c>
      <c r="Q153" t="e">
        <f>TableMPI[[#This Row],[Avg]]-$U$2*TableMPI[[#This Row],[StdDev]]</f>
        <v>#N/A</v>
      </c>
      <c r="R153" t="e">
        <f>TableMPI[[#This Row],[Avg]]+$U$2*TableMPI[[#This Row],[StdDev]]</f>
        <v>#N/A</v>
      </c>
      <c r="S153" t="e">
        <f>IF(AND(TableMPI[[#This Row],[total_time]]&gt;=TableMPI[[#This Row],[Low]], TableMPI[[#This Row],[total_time]]&lt;=TableMPI[[#This Row],[High]]),1,0)</f>
        <v>#N/A</v>
      </c>
    </row>
    <row r="154" spans="1:19" x14ac:dyDescent="0.25">
      <c r="A154" t="s">
        <v>15</v>
      </c>
      <c r="B154">
        <v>15000</v>
      </c>
      <c r="C154">
        <v>100</v>
      </c>
      <c r="D154">
        <v>100000</v>
      </c>
      <c r="E154">
        <v>4</v>
      </c>
      <c r="F154">
        <v>1</v>
      </c>
      <c r="G154">
        <v>186.96413200000001</v>
      </c>
      <c r="H154">
        <v>0.772702</v>
      </c>
      <c r="I154">
        <v>1.3789260000000001</v>
      </c>
      <c r="J154">
        <v>0.459642</v>
      </c>
      <c r="K154" t="str">
        <f t="shared" si="6"/>
        <v>7</v>
      </c>
      <c r="L154" t="s">
        <v>48</v>
      </c>
      <c r="M154" t="s">
        <v>49</v>
      </c>
      <c r="N15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4</v>
      </c>
      <c r="O154" t="e">
        <f>VLOOKUP(TableMPI[[#This Row],[Label]],TableAvg[],2,FALSE)</f>
        <v>#N/A</v>
      </c>
      <c r="P154" t="e">
        <f>VLOOKUP(TableMPI[[#This Row],[Label]],TableAvg[],3,FALSE)</f>
        <v>#N/A</v>
      </c>
      <c r="Q154" t="e">
        <f>TableMPI[[#This Row],[Avg]]-$U$2*TableMPI[[#This Row],[StdDev]]</f>
        <v>#N/A</v>
      </c>
      <c r="R154" t="e">
        <f>TableMPI[[#This Row],[Avg]]+$U$2*TableMPI[[#This Row],[StdDev]]</f>
        <v>#N/A</v>
      </c>
      <c r="S154" t="e">
        <f>IF(AND(TableMPI[[#This Row],[total_time]]&gt;=TableMPI[[#This Row],[Low]], TableMPI[[#This Row],[total_time]]&lt;=TableMPI[[#This Row],[High]]),1,0)</f>
        <v>#N/A</v>
      </c>
    </row>
    <row r="155" spans="1:19" x14ac:dyDescent="0.25">
      <c r="A155" t="s">
        <v>15</v>
      </c>
      <c r="B155">
        <v>15000</v>
      </c>
      <c r="C155">
        <v>100</v>
      </c>
      <c r="D155">
        <v>100000</v>
      </c>
      <c r="E155">
        <v>3</v>
      </c>
      <c r="F155">
        <v>1</v>
      </c>
      <c r="G155">
        <v>248.856166</v>
      </c>
      <c r="H155">
        <v>0.81580299999999994</v>
      </c>
      <c r="I155">
        <v>0.97820700000000005</v>
      </c>
      <c r="J155">
        <v>0.48910399999999998</v>
      </c>
      <c r="K155" t="str">
        <f t="shared" si="6"/>
        <v>7</v>
      </c>
      <c r="L155" t="s">
        <v>48</v>
      </c>
      <c r="M155" t="s">
        <v>49</v>
      </c>
      <c r="N15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3</v>
      </c>
      <c r="O155" t="e">
        <f>VLOOKUP(TableMPI[[#This Row],[Label]],TableAvg[],2,FALSE)</f>
        <v>#N/A</v>
      </c>
      <c r="P155" t="e">
        <f>VLOOKUP(TableMPI[[#This Row],[Label]],TableAvg[],3,FALSE)</f>
        <v>#N/A</v>
      </c>
      <c r="Q155" t="e">
        <f>TableMPI[[#This Row],[Avg]]-$U$2*TableMPI[[#This Row],[StdDev]]</f>
        <v>#N/A</v>
      </c>
      <c r="R155" t="e">
        <f>TableMPI[[#This Row],[Avg]]+$U$2*TableMPI[[#This Row],[StdDev]]</f>
        <v>#N/A</v>
      </c>
      <c r="S155" t="e">
        <f>IF(AND(TableMPI[[#This Row],[total_time]]&gt;=TableMPI[[#This Row],[Low]], TableMPI[[#This Row],[total_time]]&lt;=TableMPI[[#This Row],[High]]),1,0)</f>
        <v>#N/A</v>
      </c>
    </row>
    <row r="156" spans="1:19" x14ac:dyDescent="0.25">
      <c r="A156" t="s">
        <v>15</v>
      </c>
      <c r="B156">
        <v>15000</v>
      </c>
      <c r="C156">
        <v>100</v>
      </c>
      <c r="D156">
        <v>100000</v>
      </c>
      <c r="E156">
        <v>2</v>
      </c>
      <c r="F156">
        <v>1</v>
      </c>
      <c r="G156">
        <v>372.005064</v>
      </c>
      <c r="H156">
        <v>0.86716099999999996</v>
      </c>
      <c r="I156">
        <v>0.54313</v>
      </c>
      <c r="J156">
        <v>0.54313</v>
      </c>
      <c r="K156" t="str">
        <f t="shared" si="6"/>
        <v>7</v>
      </c>
      <c r="L156" t="s">
        <v>48</v>
      </c>
      <c r="M156" t="s">
        <v>49</v>
      </c>
      <c r="N15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2</v>
      </c>
      <c r="O156" t="e">
        <f>VLOOKUP(TableMPI[[#This Row],[Label]],TableAvg[],2,FALSE)</f>
        <v>#N/A</v>
      </c>
      <c r="P156" t="e">
        <f>VLOOKUP(TableMPI[[#This Row],[Label]],TableAvg[],3,FALSE)</f>
        <v>#N/A</v>
      </c>
      <c r="Q156" t="e">
        <f>TableMPI[[#This Row],[Avg]]-$U$2*TableMPI[[#This Row],[StdDev]]</f>
        <v>#N/A</v>
      </c>
      <c r="R156" t="e">
        <f>TableMPI[[#This Row],[Avg]]+$U$2*TableMPI[[#This Row],[StdDev]]</f>
        <v>#N/A</v>
      </c>
      <c r="S156" t="e">
        <f>IF(AND(TableMPI[[#This Row],[total_time]]&gt;=TableMPI[[#This Row],[Low]], TableMPI[[#This Row],[total_time]]&lt;=TableMPI[[#This Row],[High]]),1,0)</f>
        <v>#N/A</v>
      </c>
    </row>
    <row r="157" spans="1:19" x14ac:dyDescent="0.25">
      <c r="A157" t="s">
        <v>15</v>
      </c>
      <c r="B157">
        <v>15000</v>
      </c>
      <c r="C157">
        <v>100</v>
      </c>
      <c r="D157">
        <v>100000</v>
      </c>
      <c r="E157">
        <v>1</v>
      </c>
      <c r="F157">
        <v>1</v>
      </c>
      <c r="G157">
        <v>748.20587699999999</v>
      </c>
      <c r="H157">
        <v>0.80955500000000002</v>
      </c>
      <c r="I157">
        <v>0</v>
      </c>
      <c r="J157">
        <v>0</v>
      </c>
      <c r="K157" t="str">
        <f t="shared" si="6"/>
        <v>7</v>
      </c>
      <c r="L157" t="s">
        <v>48</v>
      </c>
      <c r="M157" t="s">
        <v>49</v>
      </c>
      <c r="N15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1</v>
      </c>
      <c r="O157" t="e">
        <f>VLOOKUP(TableMPI[[#This Row],[Label]],TableAvg[],2,FALSE)</f>
        <v>#N/A</v>
      </c>
      <c r="P157" t="e">
        <f>VLOOKUP(TableMPI[[#This Row],[Label]],TableAvg[],3,FALSE)</f>
        <v>#N/A</v>
      </c>
      <c r="Q157" t="e">
        <f>TableMPI[[#This Row],[Avg]]-$U$2*TableMPI[[#This Row],[StdDev]]</f>
        <v>#N/A</v>
      </c>
      <c r="R157" t="e">
        <f>TableMPI[[#This Row],[Avg]]+$U$2*TableMPI[[#This Row],[StdDev]]</f>
        <v>#N/A</v>
      </c>
      <c r="S157" t="e">
        <f>IF(AND(TableMPI[[#This Row],[total_time]]&gt;=TableMPI[[#This Row],[Low]], TableMPI[[#This Row],[total_time]]&lt;=TableMPI[[#This Row],[High]]),1,0)</f>
        <v>#N/A</v>
      </c>
    </row>
    <row r="158" spans="1:19" x14ac:dyDescent="0.25">
      <c r="A158" t="s">
        <v>15</v>
      </c>
      <c r="B158">
        <v>15000</v>
      </c>
      <c r="C158">
        <v>100</v>
      </c>
      <c r="D158">
        <v>100000</v>
      </c>
      <c r="E158">
        <v>12</v>
      </c>
      <c r="F158">
        <v>1</v>
      </c>
      <c r="G158">
        <v>63.710208000000002</v>
      </c>
      <c r="H158">
        <v>0.750444</v>
      </c>
      <c r="I158">
        <v>4.7882389999999999</v>
      </c>
      <c r="J158">
        <v>0.43529400000000001</v>
      </c>
      <c r="K158" t="str">
        <f t="shared" si="6"/>
        <v>7</v>
      </c>
      <c r="L158" t="s">
        <v>48</v>
      </c>
      <c r="M158" t="s">
        <v>49</v>
      </c>
      <c r="N15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12</v>
      </c>
      <c r="O158" t="e">
        <f>VLOOKUP(TableMPI[[#This Row],[Label]],TableAvg[],2,FALSE)</f>
        <v>#N/A</v>
      </c>
      <c r="P158" t="e">
        <f>VLOOKUP(TableMPI[[#This Row],[Label]],TableAvg[],3,FALSE)</f>
        <v>#N/A</v>
      </c>
      <c r="Q158" t="e">
        <f>TableMPI[[#This Row],[Avg]]-$U$2*TableMPI[[#This Row],[StdDev]]</f>
        <v>#N/A</v>
      </c>
      <c r="R158" t="e">
        <f>TableMPI[[#This Row],[Avg]]+$U$2*TableMPI[[#This Row],[StdDev]]</f>
        <v>#N/A</v>
      </c>
      <c r="S158" t="e">
        <f>IF(AND(TableMPI[[#This Row],[total_time]]&gt;=TableMPI[[#This Row],[Low]], TableMPI[[#This Row],[total_time]]&lt;=TableMPI[[#This Row],[High]]),1,0)</f>
        <v>#N/A</v>
      </c>
    </row>
    <row r="159" spans="1:19" x14ac:dyDescent="0.25">
      <c r="A159" t="s">
        <v>15</v>
      </c>
      <c r="B159">
        <v>15000</v>
      </c>
      <c r="C159">
        <v>100</v>
      </c>
      <c r="D159">
        <v>100000</v>
      </c>
      <c r="E159">
        <v>11</v>
      </c>
      <c r="F159">
        <v>1</v>
      </c>
      <c r="G159">
        <v>69.279736</v>
      </c>
      <c r="H159">
        <v>0.74124699999999999</v>
      </c>
      <c r="I159">
        <v>4.0889449999999998</v>
      </c>
      <c r="J159">
        <v>0.40889500000000001</v>
      </c>
      <c r="K159" t="str">
        <f t="shared" si="6"/>
        <v>7</v>
      </c>
      <c r="L159" t="s">
        <v>48</v>
      </c>
      <c r="M159" t="s">
        <v>49</v>
      </c>
      <c r="N15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11</v>
      </c>
      <c r="O159" t="e">
        <f>VLOOKUP(TableMPI[[#This Row],[Label]],TableAvg[],2,FALSE)</f>
        <v>#N/A</v>
      </c>
      <c r="P159" t="e">
        <f>VLOOKUP(TableMPI[[#This Row],[Label]],TableAvg[],3,FALSE)</f>
        <v>#N/A</v>
      </c>
      <c r="Q159" t="e">
        <f>TableMPI[[#This Row],[Avg]]-$U$2*TableMPI[[#This Row],[StdDev]]</f>
        <v>#N/A</v>
      </c>
      <c r="R159" t="e">
        <f>TableMPI[[#This Row],[Avg]]+$U$2*TableMPI[[#This Row],[StdDev]]</f>
        <v>#N/A</v>
      </c>
      <c r="S159" t="e">
        <f>IF(AND(TableMPI[[#This Row],[total_time]]&gt;=TableMPI[[#This Row],[Low]], TableMPI[[#This Row],[total_time]]&lt;=TableMPI[[#This Row],[High]]),1,0)</f>
        <v>#N/A</v>
      </c>
    </row>
    <row r="160" spans="1:19" x14ac:dyDescent="0.25">
      <c r="A160" t="s">
        <v>15</v>
      </c>
      <c r="B160">
        <v>15000</v>
      </c>
      <c r="C160">
        <v>100</v>
      </c>
      <c r="D160">
        <v>100000</v>
      </c>
      <c r="E160">
        <v>10</v>
      </c>
      <c r="F160">
        <v>1</v>
      </c>
      <c r="G160">
        <v>75.996630999999994</v>
      </c>
      <c r="H160">
        <v>0.685832</v>
      </c>
      <c r="I160">
        <v>3.2567249999999999</v>
      </c>
      <c r="J160">
        <v>0.36185800000000001</v>
      </c>
      <c r="K160" t="str">
        <f t="shared" si="6"/>
        <v>7</v>
      </c>
      <c r="L160" t="s">
        <v>48</v>
      </c>
      <c r="M160" t="s">
        <v>49</v>
      </c>
      <c r="N16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10</v>
      </c>
      <c r="O160" t="e">
        <f>VLOOKUP(TableMPI[[#This Row],[Label]],TableAvg[],2,FALSE)</f>
        <v>#N/A</v>
      </c>
      <c r="P160" t="e">
        <f>VLOOKUP(TableMPI[[#This Row],[Label]],TableAvg[],3,FALSE)</f>
        <v>#N/A</v>
      </c>
      <c r="Q160" t="e">
        <f>TableMPI[[#This Row],[Avg]]-$U$2*TableMPI[[#This Row],[StdDev]]</f>
        <v>#N/A</v>
      </c>
      <c r="R160" t="e">
        <f>TableMPI[[#This Row],[Avg]]+$U$2*TableMPI[[#This Row],[StdDev]]</f>
        <v>#N/A</v>
      </c>
      <c r="S160" t="e">
        <f>IF(AND(TableMPI[[#This Row],[total_time]]&gt;=TableMPI[[#This Row],[Low]], TableMPI[[#This Row],[total_time]]&lt;=TableMPI[[#This Row],[High]]),1,0)</f>
        <v>#N/A</v>
      </c>
    </row>
    <row r="161" spans="1:19" x14ac:dyDescent="0.25">
      <c r="A161" t="s">
        <v>15</v>
      </c>
      <c r="B161">
        <v>15000</v>
      </c>
      <c r="C161">
        <v>100</v>
      </c>
      <c r="D161">
        <v>100000</v>
      </c>
      <c r="E161">
        <v>9</v>
      </c>
      <c r="F161">
        <v>1</v>
      </c>
      <c r="G161">
        <v>84.239825999999994</v>
      </c>
      <c r="H161">
        <v>0.72999400000000003</v>
      </c>
      <c r="I161">
        <v>3.2554090000000002</v>
      </c>
      <c r="J161">
        <v>0.40692600000000001</v>
      </c>
      <c r="K161" t="str">
        <f t="shared" si="6"/>
        <v>7</v>
      </c>
      <c r="L161" t="s">
        <v>48</v>
      </c>
      <c r="M161" t="s">
        <v>49</v>
      </c>
      <c r="N16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9</v>
      </c>
      <c r="O161" t="e">
        <f>VLOOKUP(TableMPI[[#This Row],[Label]],TableAvg[],2,FALSE)</f>
        <v>#N/A</v>
      </c>
      <c r="P161" t="e">
        <f>VLOOKUP(TableMPI[[#This Row],[Label]],TableAvg[],3,FALSE)</f>
        <v>#N/A</v>
      </c>
      <c r="Q161" t="e">
        <f>TableMPI[[#This Row],[Avg]]-$U$2*TableMPI[[#This Row],[StdDev]]</f>
        <v>#N/A</v>
      </c>
      <c r="R161" t="e">
        <f>TableMPI[[#This Row],[Avg]]+$U$2*TableMPI[[#This Row],[StdDev]]</f>
        <v>#N/A</v>
      </c>
      <c r="S161" t="e">
        <f>IF(AND(TableMPI[[#This Row],[total_time]]&gt;=TableMPI[[#This Row],[Low]], TableMPI[[#This Row],[total_time]]&lt;=TableMPI[[#This Row],[High]]),1,0)</f>
        <v>#N/A</v>
      </c>
    </row>
    <row r="162" spans="1:19" x14ac:dyDescent="0.25">
      <c r="A162" t="s">
        <v>15</v>
      </c>
      <c r="B162">
        <v>15000</v>
      </c>
      <c r="C162">
        <v>100</v>
      </c>
      <c r="D162">
        <v>100000</v>
      </c>
      <c r="E162">
        <v>8</v>
      </c>
      <c r="F162">
        <v>1</v>
      </c>
      <c r="G162">
        <v>94.542985000000002</v>
      </c>
      <c r="H162">
        <v>0.69934600000000002</v>
      </c>
      <c r="I162">
        <v>2.6644299999999999</v>
      </c>
      <c r="J162">
        <v>0.380633</v>
      </c>
      <c r="K162" t="str">
        <f t="shared" si="6"/>
        <v>7</v>
      </c>
      <c r="L162" t="s">
        <v>48</v>
      </c>
      <c r="M162" t="s">
        <v>49</v>
      </c>
      <c r="N16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8</v>
      </c>
      <c r="O162" t="e">
        <f>VLOOKUP(TableMPI[[#This Row],[Label]],TableAvg[],2,FALSE)</f>
        <v>#N/A</v>
      </c>
      <c r="P162" t="e">
        <f>VLOOKUP(TableMPI[[#This Row],[Label]],TableAvg[],3,FALSE)</f>
        <v>#N/A</v>
      </c>
      <c r="Q162" t="e">
        <f>TableMPI[[#This Row],[Avg]]-$U$2*TableMPI[[#This Row],[StdDev]]</f>
        <v>#N/A</v>
      </c>
      <c r="R162" t="e">
        <f>TableMPI[[#This Row],[Avg]]+$U$2*TableMPI[[#This Row],[StdDev]]</f>
        <v>#N/A</v>
      </c>
      <c r="S162" t="e">
        <f>IF(AND(TableMPI[[#This Row],[total_time]]&gt;=TableMPI[[#This Row],[Low]], TableMPI[[#This Row],[total_time]]&lt;=TableMPI[[#This Row],[High]]),1,0)</f>
        <v>#N/A</v>
      </c>
    </row>
    <row r="163" spans="1:19" x14ac:dyDescent="0.25">
      <c r="A163" t="s">
        <v>15</v>
      </c>
      <c r="B163">
        <v>15000</v>
      </c>
      <c r="C163">
        <v>100</v>
      </c>
      <c r="D163">
        <v>100000</v>
      </c>
      <c r="E163">
        <v>7</v>
      </c>
      <c r="F163">
        <v>1</v>
      </c>
      <c r="G163">
        <v>107.76008400000001</v>
      </c>
      <c r="H163">
        <v>0.77266800000000002</v>
      </c>
      <c r="I163">
        <v>2.578881</v>
      </c>
      <c r="J163">
        <v>0.42981399999999997</v>
      </c>
      <c r="K163" t="str">
        <f t="shared" si="6"/>
        <v>7</v>
      </c>
      <c r="L163" t="s">
        <v>48</v>
      </c>
      <c r="M163" t="s">
        <v>49</v>
      </c>
      <c r="N16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7</v>
      </c>
      <c r="O163" t="e">
        <f>VLOOKUP(TableMPI[[#This Row],[Label]],TableAvg[],2,FALSE)</f>
        <v>#N/A</v>
      </c>
      <c r="P163" t="e">
        <f>VLOOKUP(TableMPI[[#This Row],[Label]],TableAvg[],3,FALSE)</f>
        <v>#N/A</v>
      </c>
      <c r="Q163" t="e">
        <f>TableMPI[[#This Row],[Avg]]-$U$2*TableMPI[[#This Row],[StdDev]]</f>
        <v>#N/A</v>
      </c>
      <c r="R163" t="e">
        <f>TableMPI[[#This Row],[Avg]]+$U$2*TableMPI[[#This Row],[StdDev]]</f>
        <v>#N/A</v>
      </c>
      <c r="S163" t="e">
        <f>IF(AND(TableMPI[[#This Row],[total_time]]&gt;=TableMPI[[#This Row],[Low]], TableMPI[[#This Row],[total_time]]&lt;=TableMPI[[#This Row],[High]]),1,0)</f>
        <v>#N/A</v>
      </c>
    </row>
    <row r="164" spans="1:19" x14ac:dyDescent="0.25">
      <c r="A164" t="s">
        <v>15</v>
      </c>
      <c r="B164">
        <v>15000</v>
      </c>
      <c r="C164">
        <v>100</v>
      </c>
      <c r="D164">
        <v>100000</v>
      </c>
      <c r="E164">
        <v>6</v>
      </c>
      <c r="F164">
        <v>1</v>
      </c>
      <c r="G164">
        <v>125.274522</v>
      </c>
      <c r="H164">
        <v>0.80828199999999994</v>
      </c>
      <c r="I164">
        <v>2.447568</v>
      </c>
      <c r="J164">
        <v>0.489514</v>
      </c>
      <c r="K164" t="str">
        <f t="shared" si="6"/>
        <v>7</v>
      </c>
      <c r="L164" t="s">
        <v>48</v>
      </c>
      <c r="M164" t="s">
        <v>49</v>
      </c>
      <c r="N16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6</v>
      </c>
      <c r="O164" t="e">
        <f>VLOOKUP(TableMPI[[#This Row],[Label]],TableAvg[],2,FALSE)</f>
        <v>#N/A</v>
      </c>
      <c r="P164" t="e">
        <f>VLOOKUP(TableMPI[[#This Row],[Label]],TableAvg[],3,FALSE)</f>
        <v>#N/A</v>
      </c>
      <c r="Q164" t="e">
        <f>TableMPI[[#This Row],[Avg]]-$U$2*TableMPI[[#This Row],[StdDev]]</f>
        <v>#N/A</v>
      </c>
      <c r="R164" t="e">
        <f>TableMPI[[#This Row],[Avg]]+$U$2*TableMPI[[#This Row],[StdDev]]</f>
        <v>#N/A</v>
      </c>
      <c r="S164" t="e">
        <f>IF(AND(TableMPI[[#This Row],[total_time]]&gt;=TableMPI[[#This Row],[Low]], TableMPI[[#This Row],[total_time]]&lt;=TableMPI[[#This Row],[High]]),1,0)</f>
        <v>#N/A</v>
      </c>
    </row>
    <row r="165" spans="1:19" x14ac:dyDescent="0.25">
      <c r="A165" t="s">
        <v>15</v>
      </c>
      <c r="B165">
        <v>15000</v>
      </c>
      <c r="C165">
        <v>100</v>
      </c>
      <c r="D165">
        <v>100000</v>
      </c>
      <c r="E165">
        <v>5</v>
      </c>
      <c r="F165">
        <v>1</v>
      </c>
      <c r="G165">
        <v>149.999584</v>
      </c>
      <c r="H165">
        <v>0.85377899999999995</v>
      </c>
      <c r="I165">
        <v>2.1529090000000002</v>
      </c>
      <c r="J165">
        <v>0.53822700000000001</v>
      </c>
      <c r="K165" t="str">
        <f t="shared" si="6"/>
        <v>7</v>
      </c>
      <c r="L165" t="s">
        <v>48</v>
      </c>
      <c r="M165" t="s">
        <v>49</v>
      </c>
      <c r="N16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5</v>
      </c>
      <c r="O165" t="e">
        <f>VLOOKUP(TableMPI[[#This Row],[Label]],TableAvg[],2,FALSE)</f>
        <v>#N/A</v>
      </c>
      <c r="P165" t="e">
        <f>VLOOKUP(TableMPI[[#This Row],[Label]],TableAvg[],3,FALSE)</f>
        <v>#N/A</v>
      </c>
      <c r="Q165" t="e">
        <f>TableMPI[[#This Row],[Avg]]-$U$2*TableMPI[[#This Row],[StdDev]]</f>
        <v>#N/A</v>
      </c>
      <c r="R165" t="e">
        <f>TableMPI[[#This Row],[Avg]]+$U$2*TableMPI[[#This Row],[StdDev]]</f>
        <v>#N/A</v>
      </c>
      <c r="S165" t="e">
        <f>IF(AND(TableMPI[[#This Row],[total_time]]&gt;=TableMPI[[#This Row],[Low]], TableMPI[[#This Row],[total_time]]&lt;=TableMPI[[#This Row],[High]]),1,0)</f>
        <v>#N/A</v>
      </c>
    </row>
    <row r="166" spans="1:19" x14ac:dyDescent="0.25">
      <c r="A166" t="s">
        <v>15</v>
      </c>
      <c r="B166">
        <v>15000</v>
      </c>
      <c r="C166">
        <v>100</v>
      </c>
      <c r="D166">
        <v>100000</v>
      </c>
      <c r="E166">
        <v>4</v>
      </c>
      <c r="F166">
        <v>1</v>
      </c>
      <c r="G166">
        <v>186.85764499999999</v>
      </c>
      <c r="H166">
        <v>0.74872099999999997</v>
      </c>
      <c r="I166">
        <v>1.307355</v>
      </c>
      <c r="J166">
        <v>0.43578499999999998</v>
      </c>
      <c r="K166" t="str">
        <f t="shared" si="6"/>
        <v>7</v>
      </c>
      <c r="L166" t="s">
        <v>48</v>
      </c>
      <c r="M166" t="s">
        <v>49</v>
      </c>
      <c r="N16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4</v>
      </c>
      <c r="O166" t="e">
        <f>VLOOKUP(TableMPI[[#This Row],[Label]],TableAvg[],2,FALSE)</f>
        <v>#N/A</v>
      </c>
      <c r="P166" t="e">
        <f>VLOOKUP(TableMPI[[#This Row],[Label]],TableAvg[],3,FALSE)</f>
        <v>#N/A</v>
      </c>
      <c r="Q166" t="e">
        <f>TableMPI[[#This Row],[Avg]]-$U$2*TableMPI[[#This Row],[StdDev]]</f>
        <v>#N/A</v>
      </c>
      <c r="R166" t="e">
        <f>TableMPI[[#This Row],[Avg]]+$U$2*TableMPI[[#This Row],[StdDev]]</f>
        <v>#N/A</v>
      </c>
      <c r="S166" t="e">
        <f>IF(AND(TableMPI[[#This Row],[total_time]]&gt;=TableMPI[[#This Row],[Low]], TableMPI[[#This Row],[total_time]]&lt;=TableMPI[[#This Row],[High]]),1,0)</f>
        <v>#N/A</v>
      </c>
    </row>
    <row r="167" spans="1:19" x14ac:dyDescent="0.25">
      <c r="A167" t="s">
        <v>15</v>
      </c>
      <c r="B167">
        <v>15000</v>
      </c>
      <c r="C167">
        <v>100</v>
      </c>
      <c r="D167">
        <v>100000</v>
      </c>
      <c r="E167">
        <v>3</v>
      </c>
      <c r="F167">
        <v>1</v>
      </c>
      <c r="G167">
        <v>248.88679200000001</v>
      </c>
      <c r="H167">
        <v>0.93676700000000002</v>
      </c>
      <c r="I167">
        <v>1.217252</v>
      </c>
      <c r="J167">
        <v>0.608626</v>
      </c>
      <c r="K167" t="str">
        <f t="shared" si="6"/>
        <v>7</v>
      </c>
      <c r="L167" t="s">
        <v>48</v>
      </c>
      <c r="M167" t="s">
        <v>49</v>
      </c>
      <c r="N16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3</v>
      </c>
      <c r="O167" t="e">
        <f>VLOOKUP(TableMPI[[#This Row],[Label]],TableAvg[],2,FALSE)</f>
        <v>#N/A</v>
      </c>
      <c r="P167" t="e">
        <f>VLOOKUP(TableMPI[[#This Row],[Label]],TableAvg[],3,FALSE)</f>
        <v>#N/A</v>
      </c>
      <c r="Q167" t="e">
        <f>TableMPI[[#This Row],[Avg]]-$U$2*TableMPI[[#This Row],[StdDev]]</f>
        <v>#N/A</v>
      </c>
      <c r="R167" t="e">
        <f>TableMPI[[#This Row],[Avg]]+$U$2*TableMPI[[#This Row],[StdDev]]</f>
        <v>#N/A</v>
      </c>
      <c r="S167" t="e">
        <f>IF(AND(TableMPI[[#This Row],[total_time]]&gt;=TableMPI[[#This Row],[Low]], TableMPI[[#This Row],[total_time]]&lt;=TableMPI[[#This Row],[High]]),1,0)</f>
        <v>#N/A</v>
      </c>
    </row>
    <row r="168" spans="1:19" x14ac:dyDescent="0.25">
      <c r="A168" t="s">
        <v>15</v>
      </c>
      <c r="B168">
        <v>15000</v>
      </c>
      <c r="C168">
        <v>100</v>
      </c>
      <c r="D168">
        <v>100000</v>
      </c>
      <c r="E168">
        <v>2</v>
      </c>
      <c r="F168">
        <v>1</v>
      </c>
      <c r="G168">
        <v>372.72415000000001</v>
      </c>
      <c r="H168">
        <v>0.86348000000000003</v>
      </c>
      <c r="I168">
        <v>0.53729400000000005</v>
      </c>
      <c r="J168">
        <v>0.53729400000000005</v>
      </c>
      <c r="K168" t="str">
        <f t="shared" si="6"/>
        <v>7</v>
      </c>
      <c r="L168" t="s">
        <v>48</v>
      </c>
      <c r="M168" t="s">
        <v>49</v>
      </c>
      <c r="N16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2</v>
      </c>
      <c r="O168" t="e">
        <f>VLOOKUP(TableMPI[[#This Row],[Label]],TableAvg[],2,FALSE)</f>
        <v>#N/A</v>
      </c>
      <c r="P168" t="e">
        <f>VLOOKUP(TableMPI[[#This Row],[Label]],TableAvg[],3,FALSE)</f>
        <v>#N/A</v>
      </c>
      <c r="Q168" t="e">
        <f>TableMPI[[#This Row],[Avg]]-$U$2*TableMPI[[#This Row],[StdDev]]</f>
        <v>#N/A</v>
      </c>
      <c r="R168" t="e">
        <f>TableMPI[[#This Row],[Avg]]+$U$2*TableMPI[[#This Row],[StdDev]]</f>
        <v>#N/A</v>
      </c>
      <c r="S168" t="e">
        <f>IF(AND(TableMPI[[#This Row],[total_time]]&gt;=TableMPI[[#This Row],[Low]], TableMPI[[#This Row],[total_time]]&lt;=TableMPI[[#This Row],[High]]),1,0)</f>
        <v>#N/A</v>
      </c>
    </row>
    <row r="169" spans="1:19" x14ac:dyDescent="0.25">
      <c r="A169" t="s">
        <v>15</v>
      </c>
      <c r="B169">
        <v>15000</v>
      </c>
      <c r="C169">
        <v>100</v>
      </c>
      <c r="D169">
        <v>100000</v>
      </c>
      <c r="E169">
        <v>1</v>
      </c>
      <c r="F169">
        <v>1</v>
      </c>
      <c r="G169">
        <v>748.11405300000001</v>
      </c>
      <c r="H169">
        <v>0.73136999999999996</v>
      </c>
      <c r="I169">
        <v>0</v>
      </c>
      <c r="J169">
        <v>0</v>
      </c>
      <c r="K169" t="str">
        <f t="shared" si="6"/>
        <v>7</v>
      </c>
      <c r="L169" t="s">
        <v>48</v>
      </c>
      <c r="M169" t="s">
        <v>49</v>
      </c>
      <c r="N16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1</v>
      </c>
      <c r="O169" t="e">
        <f>VLOOKUP(TableMPI[[#This Row],[Label]],TableAvg[],2,FALSE)</f>
        <v>#N/A</v>
      </c>
      <c r="P169" t="e">
        <f>VLOOKUP(TableMPI[[#This Row],[Label]],TableAvg[],3,FALSE)</f>
        <v>#N/A</v>
      </c>
      <c r="Q169" t="e">
        <f>TableMPI[[#This Row],[Avg]]-$U$2*TableMPI[[#This Row],[StdDev]]</f>
        <v>#N/A</v>
      </c>
      <c r="R169" t="e">
        <f>TableMPI[[#This Row],[Avg]]+$U$2*TableMPI[[#This Row],[StdDev]]</f>
        <v>#N/A</v>
      </c>
      <c r="S169" t="e">
        <f>IF(AND(TableMPI[[#This Row],[total_time]]&gt;=TableMPI[[#This Row],[Low]], TableMPI[[#This Row],[total_time]]&lt;=TableMPI[[#This Row],[High]]),1,0)</f>
        <v>#N/A</v>
      </c>
    </row>
    <row r="170" spans="1:19" x14ac:dyDescent="0.25">
      <c r="A170" t="s">
        <v>15</v>
      </c>
      <c r="B170">
        <v>15000</v>
      </c>
      <c r="C170">
        <v>100</v>
      </c>
      <c r="D170">
        <v>100000</v>
      </c>
      <c r="E170">
        <v>12</v>
      </c>
      <c r="F170">
        <v>1</v>
      </c>
      <c r="G170">
        <v>63.653674000000002</v>
      </c>
      <c r="H170">
        <v>0.70229299999999995</v>
      </c>
      <c r="I170">
        <v>4.2684559999999996</v>
      </c>
      <c r="J170">
        <v>0.38804100000000002</v>
      </c>
      <c r="K170" t="str">
        <f t="shared" si="6"/>
        <v>7</v>
      </c>
      <c r="L170" t="s">
        <v>48</v>
      </c>
      <c r="M170" t="s">
        <v>49</v>
      </c>
      <c r="N17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12</v>
      </c>
      <c r="O170" t="e">
        <f>VLOOKUP(TableMPI[[#This Row],[Label]],TableAvg[],2,FALSE)</f>
        <v>#N/A</v>
      </c>
      <c r="P170" t="e">
        <f>VLOOKUP(TableMPI[[#This Row],[Label]],TableAvg[],3,FALSE)</f>
        <v>#N/A</v>
      </c>
      <c r="Q170" t="e">
        <f>TableMPI[[#This Row],[Avg]]-$U$2*TableMPI[[#This Row],[StdDev]]</f>
        <v>#N/A</v>
      </c>
      <c r="R170" t="e">
        <f>TableMPI[[#This Row],[Avg]]+$U$2*TableMPI[[#This Row],[StdDev]]</f>
        <v>#N/A</v>
      </c>
      <c r="S170" t="e">
        <f>IF(AND(TableMPI[[#This Row],[total_time]]&gt;=TableMPI[[#This Row],[Low]], TableMPI[[#This Row],[total_time]]&lt;=TableMPI[[#This Row],[High]]),1,0)</f>
        <v>#N/A</v>
      </c>
    </row>
    <row r="171" spans="1:19" x14ac:dyDescent="0.25">
      <c r="A171" t="s">
        <v>15</v>
      </c>
      <c r="B171">
        <v>15000</v>
      </c>
      <c r="C171">
        <v>100</v>
      </c>
      <c r="D171">
        <v>100000</v>
      </c>
      <c r="E171">
        <v>11</v>
      </c>
      <c r="F171">
        <v>1</v>
      </c>
      <c r="G171">
        <v>69.362504000000001</v>
      </c>
      <c r="H171">
        <v>0.79647500000000004</v>
      </c>
      <c r="I171">
        <v>4.772265</v>
      </c>
      <c r="J171">
        <v>0.47722700000000001</v>
      </c>
      <c r="K171" t="str">
        <f t="shared" si="6"/>
        <v>7</v>
      </c>
      <c r="L171" t="s">
        <v>48</v>
      </c>
      <c r="M171" t="s">
        <v>49</v>
      </c>
      <c r="N17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11</v>
      </c>
      <c r="O171" t="e">
        <f>VLOOKUP(TableMPI[[#This Row],[Label]],TableAvg[],2,FALSE)</f>
        <v>#N/A</v>
      </c>
      <c r="P171" t="e">
        <f>VLOOKUP(TableMPI[[#This Row],[Label]],TableAvg[],3,FALSE)</f>
        <v>#N/A</v>
      </c>
      <c r="Q171" t="e">
        <f>TableMPI[[#This Row],[Avg]]-$U$2*TableMPI[[#This Row],[StdDev]]</f>
        <v>#N/A</v>
      </c>
      <c r="R171" t="e">
        <f>TableMPI[[#This Row],[Avg]]+$U$2*TableMPI[[#This Row],[StdDev]]</f>
        <v>#N/A</v>
      </c>
      <c r="S171" t="e">
        <f>IF(AND(TableMPI[[#This Row],[total_time]]&gt;=TableMPI[[#This Row],[Low]], TableMPI[[#This Row],[total_time]]&lt;=TableMPI[[#This Row],[High]]),1,0)</f>
        <v>#N/A</v>
      </c>
    </row>
    <row r="172" spans="1:19" x14ac:dyDescent="0.25">
      <c r="A172" t="s">
        <v>15</v>
      </c>
      <c r="B172">
        <v>10000</v>
      </c>
      <c r="C172">
        <v>100</v>
      </c>
      <c r="D172">
        <v>100000</v>
      </c>
      <c r="E172">
        <v>12</v>
      </c>
      <c r="F172">
        <v>1</v>
      </c>
      <c r="G172">
        <v>28.728828</v>
      </c>
      <c r="H172">
        <v>0.38972200000000001</v>
      </c>
      <c r="I172">
        <v>2.4102209999999999</v>
      </c>
      <c r="J172">
        <v>0.219111</v>
      </c>
      <c r="K172" t="str">
        <f>MID(M172,22,1)</f>
        <v>0</v>
      </c>
      <c r="L172" t="s">
        <v>50</v>
      </c>
      <c r="M172" t="s">
        <v>51</v>
      </c>
      <c r="N17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12</v>
      </c>
      <c r="O172">
        <f>VLOOKUP(TableMPI[[#This Row],[Label]],TableAvg[],2,FALSE)</f>
        <v>174.82682649999998</v>
      </c>
      <c r="P172">
        <f>VLOOKUP(TableMPI[[#This Row],[Label]],TableAvg[],3,FALSE)</f>
        <v>5.3027500048680586E-2</v>
      </c>
      <c r="Q172">
        <f>TableMPI[[#This Row],[Avg]]-$U$2*TableMPI[[#This Row],[StdDev]]</f>
        <v>174.72077149990261</v>
      </c>
      <c r="R172">
        <f>TableMPI[[#This Row],[Avg]]+$U$2*TableMPI[[#This Row],[StdDev]]</f>
        <v>174.93288150009735</v>
      </c>
      <c r="S172">
        <v>1</v>
      </c>
    </row>
    <row r="173" spans="1:19" x14ac:dyDescent="0.25">
      <c r="A173" t="s">
        <v>15</v>
      </c>
      <c r="B173">
        <v>10000</v>
      </c>
      <c r="C173">
        <v>100</v>
      </c>
      <c r="D173">
        <v>100000</v>
      </c>
      <c r="E173">
        <v>11</v>
      </c>
      <c r="F173">
        <v>1</v>
      </c>
      <c r="G173">
        <v>31.111304000000001</v>
      </c>
      <c r="H173">
        <v>0.16952400000000001</v>
      </c>
      <c r="I173">
        <v>0.45892300000000003</v>
      </c>
      <c r="J173">
        <v>4.5892000000000002E-2</v>
      </c>
      <c r="K173" t="str">
        <f t="shared" ref="K173:K204" si="7">MID(M173,22,1)</f>
        <v>0</v>
      </c>
      <c r="L173" t="s">
        <v>50</v>
      </c>
      <c r="M173" t="s">
        <v>51</v>
      </c>
      <c r="N17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11</v>
      </c>
      <c r="O173">
        <f>VLOOKUP(TableMPI[[#This Row],[Label]],TableAvg[],2,FALSE)</f>
        <v>190.876362</v>
      </c>
      <c r="P173">
        <f>VLOOKUP(TableMPI[[#This Row],[Label]],TableAvg[],3,FALSE)</f>
        <v>0.50633999999848645</v>
      </c>
      <c r="Q173">
        <f>TableMPI[[#This Row],[Avg]]-$U$2*TableMPI[[#This Row],[StdDev]]</f>
        <v>189.86368200000302</v>
      </c>
      <c r="R173">
        <f>TableMPI[[#This Row],[Avg]]+$U$2*TableMPI[[#This Row],[StdDev]]</f>
        <v>191.88904199999698</v>
      </c>
      <c r="S173">
        <v>1</v>
      </c>
    </row>
    <row r="174" spans="1:19" x14ac:dyDescent="0.25">
      <c r="A174" t="s">
        <v>15</v>
      </c>
      <c r="B174">
        <v>10000</v>
      </c>
      <c r="C174">
        <v>100</v>
      </c>
      <c r="D174">
        <v>100000</v>
      </c>
      <c r="E174">
        <v>10</v>
      </c>
      <c r="F174">
        <v>1</v>
      </c>
      <c r="G174">
        <v>34.228538</v>
      </c>
      <c r="H174">
        <v>0.43195699999999998</v>
      </c>
      <c r="I174">
        <v>2.4026169999999998</v>
      </c>
      <c r="J174">
        <v>0.266957</v>
      </c>
      <c r="K174" t="str">
        <f t="shared" si="7"/>
        <v>0</v>
      </c>
      <c r="L174" t="s">
        <v>50</v>
      </c>
      <c r="M174" t="s">
        <v>51</v>
      </c>
      <c r="N17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10</v>
      </c>
      <c r="O174">
        <f>VLOOKUP(TableMPI[[#This Row],[Label]],TableAvg[],2,FALSE)</f>
        <v>209.11237700000001</v>
      </c>
      <c r="P174">
        <f>VLOOKUP(TableMPI[[#This Row],[Label]],TableAvg[],3,FALSE)</f>
        <v>0.13501800000346789</v>
      </c>
      <c r="Q174">
        <f>TableMPI[[#This Row],[Avg]]-$U$2*TableMPI[[#This Row],[StdDev]]</f>
        <v>208.84234099999307</v>
      </c>
      <c r="R174">
        <f>TableMPI[[#This Row],[Avg]]+$U$2*TableMPI[[#This Row],[StdDev]]</f>
        <v>209.38241300000695</v>
      </c>
      <c r="S174">
        <v>1</v>
      </c>
    </row>
    <row r="175" spans="1:19" x14ac:dyDescent="0.25">
      <c r="A175" t="s">
        <v>15</v>
      </c>
      <c r="B175">
        <v>10000</v>
      </c>
      <c r="C175">
        <v>100</v>
      </c>
      <c r="D175">
        <v>100000</v>
      </c>
      <c r="E175">
        <v>9</v>
      </c>
      <c r="F175">
        <v>1</v>
      </c>
      <c r="G175">
        <v>37.808267999999998</v>
      </c>
      <c r="H175">
        <v>0.39437</v>
      </c>
      <c r="I175">
        <v>1.8219129999999999</v>
      </c>
      <c r="J175">
        <v>0.227739</v>
      </c>
      <c r="K175" t="str">
        <f t="shared" si="7"/>
        <v>0</v>
      </c>
      <c r="L175" t="s">
        <v>50</v>
      </c>
      <c r="M175" t="s">
        <v>51</v>
      </c>
      <c r="N17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9</v>
      </c>
      <c r="O175">
        <f>VLOOKUP(TableMPI[[#This Row],[Label]],TableAvg[],2,FALSE)</f>
        <v>232.02580399999999</v>
      </c>
      <c r="P175">
        <f>VLOOKUP(TableMPI[[#This Row],[Label]],TableAvg[],3,FALSE)</f>
        <v>0</v>
      </c>
      <c r="Q175">
        <f>TableMPI[[#This Row],[Avg]]-$U$2*TableMPI[[#This Row],[StdDev]]</f>
        <v>232.02580399999999</v>
      </c>
      <c r="R175">
        <f>TableMPI[[#This Row],[Avg]]+$U$2*TableMPI[[#This Row],[StdDev]]</f>
        <v>232.02580399999999</v>
      </c>
      <c r="S175">
        <v>1</v>
      </c>
    </row>
    <row r="176" spans="1:19" x14ac:dyDescent="0.25">
      <c r="A176" t="s">
        <v>15</v>
      </c>
      <c r="B176">
        <v>10000</v>
      </c>
      <c r="C176">
        <v>100</v>
      </c>
      <c r="D176">
        <v>100000</v>
      </c>
      <c r="E176">
        <v>8</v>
      </c>
      <c r="F176">
        <v>1</v>
      </c>
      <c r="G176">
        <v>42.314611999999997</v>
      </c>
      <c r="H176">
        <v>0.39472299999999999</v>
      </c>
      <c r="I176">
        <v>1.582613</v>
      </c>
      <c r="J176">
        <v>0.22608800000000001</v>
      </c>
      <c r="K176" t="str">
        <f t="shared" si="7"/>
        <v>0</v>
      </c>
      <c r="L176" t="s">
        <v>50</v>
      </c>
      <c r="M176" t="s">
        <v>51</v>
      </c>
      <c r="N17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8</v>
      </c>
      <c r="O176">
        <f>VLOOKUP(TableMPI[[#This Row],[Label]],TableAvg[],2,FALSE)</f>
        <v>260.09294599999998</v>
      </c>
      <c r="P176">
        <f>VLOOKUP(TableMPI[[#This Row],[Label]],TableAvg[],3,FALSE)</f>
        <v>0</v>
      </c>
      <c r="Q176">
        <f>TableMPI[[#This Row],[Avg]]-$U$2*TableMPI[[#This Row],[StdDev]]</f>
        <v>260.09294599999998</v>
      </c>
      <c r="R176">
        <f>TableMPI[[#This Row],[Avg]]+$U$2*TableMPI[[#This Row],[StdDev]]</f>
        <v>260.09294599999998</v>
      </c>
      <c r="S176">
        <v>1</v>
      </c>
    </row>
    <row r="177" spans="1:19" x14ac:dyDescent="0.25">
      <c r="A177" t="s">
        <v>15</v>
      </c>
      <c r="B177">
        <v>10000</v>
      </c>
      <c r="C177">
        <v>100</v>
      </c>
      <c r="D177">
        <v>100000</v>
      </c>
      <c r="E177">
        <v>7</v>
      </c>
      <c r="F177">
        <v>1</v>
      </c>
      <c r="G177">
        <v>48.180221000000003</v>
      </c>
      <c r="H177">
        <v>0.39926299999999998</v>
      </c>
      <c r="I177">
        <v>1.362628</v>
      </c>
      <c r="J177">
        <v>0.227105</v>
      </c>
      <c r="K177" t="str">
        <f t="shared" si="7"/>
        <v>0</v>
      </c>
      <c r="L177" t="s">
        <v>50</v>
      </c>
      <c r="M177" t="s">
        <v>51</v>
      </c>
      <c r="N17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7</v>
      </c>
      <c r="O177">
        <f>VLOOKUP(TableMPI[[#This Row],[Label]],TableAvg[],2,FALSE)</f>
        <v>297.04386299999999</v>
      </c>
      <c r="P177">
        <f>VLOOKUP(TableMPI[[#This Row],[Label]],TableAvg[],3,FALSE)</f>
        <v>0</v>
      </c>
      <c r="Q177">
        <f>TableMPI[[#This Row],[Avg]]-$U$2*TableMPI[[#This Row],[StdDev]]</f>
        <v>297.04386299999999</v>
      </c>
      <c r="R177">
        <f>TableMPI[[#This Row],[Avg]]+$U$2*TableMPI[[#This Row],[StdDev]]</f>
        <v>297.04386299999999</v>
      </c>
      <c r="S177">
        <v>1</v>
      </c>
    </row>
    <row r="178" spans="1:19" x14ac:dyDescent="0.25">
      <c r="A178" t="s">
        <v>15</v>
      </c>
      <c r="B178">
        <v>10000</v>
      </c>
      <c r="C178">
        <v>100</v>
      </c>
      <c r="D178">
        <v>100000</v>
      </c>
      <c r="E178">
        <v>6</v>
      </c>
      <c r="F178">
        <v>1</v>
      </c>
      <c r="G178">
        <v>55.990797999999998</v>
      </c>
      <c r="H178">
        <v>0.402084</v>
      </c>
      <c r="I178">
        <v>1.1568320000000001</v>
      </c>
      <c r="J178">
        <v>0.23136599999999999</v>
      </c>
      <c r="K178" t="str">
        <f t="shared" si="7"/>
        <v>0</v>
      </c>
      <c r="L178" t="s">
        <v>50</v>
      </c>
      <c r="M178" t="s">
        <v>51</v>
      </c>
      <c r="N17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</v>
      </c>
      <c r="O178">
        <f>VLOOKUP(TableMPI[[#This Row],[Label]],TableAvg[],2,FALSE)</f>
        <v>346.274833</v>
      </c>
      <c r="P178">
        <f>VLOOKUP(TableMPI[[#This Row],[Label]],TableAvg[],3,FALSE)</f>
        <v>0</v>
      </c>
      <c r="Q178">
        <f>TableMPI[[#This Row],[Avg]]-$U$2*TableMPI[[#This Row],[StdDev]]</f>
        <v>346.274833</v>
      </c>
      <c r="R178">
        <f>TableMPI[[#This Row],[Avg]]+$U$2*TableMPI[[#This Row],[StdDev]]</f>
        <v>346.274833</v>
      </c>
      <c r="S178">
        <v>1</v>
      </c>
    </row>
    <row r="179" spans="1:19" x14ac:dyDescent="0.25">
      <c r="A179" t="s">
        <v>15</v>
      </c>
      <c r="B179">
        <v>10000</v>
      </c>
      <c r="C179">
        <v>100</v>
      </c>
      <c r="D179">
        <v>100000</v>
      </c>
      <c r="E179">
        <v>5</v>
      </c>
      <c r="F179">
        <v>1</v>
      </c>
      <c r="G179">
        <v>67.419809000000001</v>
      </c>
      <c r="H179">
        <v>0.42325800000000002</v>
      </c>
      <c r="I179">
        <v>0.99687199999999998</v>
      </c>
      <c r="J179">
        <v>0.249218</v>
      </c>
      <c r="K179" t="str">
        <f t="shared" si="7"/>
        <v>0</v>
      </c>
      <c r="L179" t="s">
        <v>50</v>
      </c>
      <c r="M179" t="s">
        <v>51</v>
      </c>
      <c r="N17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</v>
      </c>
      <c r="O179">
        <f>VLOOKUP(TableMPI[[#This Row],[Label]],TableAvg[],2,FALSE)</f>
        <v>414.10621800000001</v>
      </c>
      <c r="P179">
        <f>VLOOKUP(TableMPI[[#This Row],[Label]],TableAvg[],3,FALSE)</f>
        <v>0</v>
      </c>
      <c r="Q179">
        <f>TableMPI[[#This Row],[Avg]]-$U$2*TableMPI[[#This Row],[StdDev]]</f>
        <v>414.10621800000001</v>
      </c>
      <c r="R179">
        <f>TableMPI[[#This Row],[Avg]]+$U$2*TableMPI[[#This Row],[StdDev]]</f>
        <v>414.10621800000001</v>
      </c>
      <c r="S179">
        <v>1</v>
      </c>
    </row>
    <row r="180" spans="1:19" x14ac:dyDescent="0.25">
      <c r="A180" t="s">
        <v>15</v>
      </c>
      <c r="B180">
        <v>10000</v>
      </c>
      <c r="C180">
        <v>100</v>
      </c>
      <c r="D180">
        <v>100000</v>
      </c>
      <c r="E180">
        <v>4</v>
      </c>
      <c r="F180">
        <v>1</v>
      </c>
      <c r="G180">
        <v>83.922882999999999</v>
      </c>
      <c r="H180">
        <v>0.47181099999999998</v>
      </c>
      <c r="I180">
        <v>0.86312199999999994</v>
      </c>
      <c r="J180">
        <v>0.28770699999999999</v>
      </c>
      <c r="K180" t="str">
        <f t="shared" si="7"/>
        <v>0</v>
      </c>
      <c r="L180" t="s">
        <v>50</v>
      </c>
      <c r="M180" t="s">
        <v>51</v>
      </c>
      <c r="N18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</v>
      </c>
      <c r="O180">
        <f>VLOOKUP(TableMPI[[#This Row],[Label]],TableAvg[],2,FALSE)</f>
        <v>517.03048899999999</v>
      </c>
      <c r="P180">
        <f>VLOOKUP(TableMPI[[#This Row],[Label]],TableAvg[],3,FALSE)</f>
        <v>0</v>
      </c>
      <c r="Q180">
        <f>TableMPI[[#This Row],[Avg]]-$U$2*TableMPI[[#This Row],[StdDev]]</f>
        <v>517.03048899999999</v>
      </c>
      <c r="R180">
        <f>TableMPI[[#This Row],[Avg]]+$U$2*TableMPI[[#This Row],[StdDev]]</f>
        <v>517.03048899999999</v>
      </c>
      <c r="S180">
        <v>1</v>
      </c>
    </row>
    <row r="181" spans="1:19" x14ac:dyDescent="0.25">
      <c r="A181" t="s">
        <v>15</v>
      </c>
      <c r="B181">
        <v>10000</v>
      </c>
      <c r="C181">
        <v>100</v>
      </c>
      <c r="D181">
        <v>100000</v>
      </c>
      <c r="E181">
        <v>3</v>
      </c>
      <c r="F181">
        <v>1</v>
      </c>
      <c r="G181">
        <v>111.216052</v>
      </c>
      <c r="H181">
        <v>0.45261499999999999</v>
      </c>
      <c r="I181">
        <v>0.55625199999999997</v>
      </c>
      <c r="J181">
        <v>0.27812599999999998</v>
      </c>
      <c r="K181" t="str">
        <f t="shared" si="7"/>
        <v>0</v>
      </c>
      <c r="L181" t="s">
        <v>50</v>
      </c>
      <c r="M181" t="s">
        <v>51</v>
      </c>
      <c r="N18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</v>
      </c>
      <c r="O181">
        <f>VLOOKUP(TableMPI[[#This Row],[Label]],TableAvg[],2,FALSE)</f>
        <v>689.58723399999997</v>
      </c>
      <c r="P181">
        <f>VLOOKUP(TableMPI[[#This Row],[Label]],TableAvg[],3,FALSE)</f>
        <v>0</v>
      </c>
      <c r="Q181">
        <f>TableMPI[[#This Row],[Avg]]-$U$2*TableMPI[[#This Row],[StdDev]]</f>
        <v>689.58723399999997</v>
      </c>
      <c r="R181">
        <f>TableMPI[[#This Row],[Avg]]+$U$2*TableMPI[[#This Row],[StdDev]]</f>
        <v>689.58723399999997</v>
      </c>
      <c r="S181">
        <v>1</v>
      </c>
    </row>
    <row r="182" spans="1:19" x14ac:dyDescent="0.25">
      <c r="A182" t="s">
        <v>15</v>
      </c>
      <c r="B182">
        <v>10000</v>
      </c>
      <c r="C182">
        <v>100</v>
      </c>
      <c r="D182">
        <v>100000</v>
      </c>
      <c r="E182">
        <v>2</v>
      </c>
      <c r="F182">
        <v>1</v>
      </c>
      <c r="G182">
        <v>166.129311</v>
      </c>
      <c r="H182">
        <v>0.45860899999999999</v>
      </c>
      <c r="I182">
        <v>0.27858899999999998</v>
      </c>
      <c r="J182">
        <v>0.27858899999999998</v>
      </c>
      <c r="K182" t="str">
        <f t="shared" si="7"/>
        <v>0</v>
      </c>
      <c r="L182" t="s">
        <v>50</v>
      </c>
      <c r="M182" t="s">
        <v>51</v>
      </c>
      <c r="N18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</v>
      </c>
      <c r="O182">
        <f>VLOOKUP(TableMPI[[#This Row],[Label]],TableAvg[],2,FALSE)</f>
        <v>1033.768284</v>
      </c>
      <c r="P182">
        <f>VLOOKUP(TableMPI[[#This Row],[Label]],TableAvg[],3,FALSE)</f>
        <v>0</v>
      </c>
      <c r="Q182">
        <f>TableMPI[[#This Row],[Avg]]-$U$2*TableMPI[[#This Row],[StdDev]]</f>
        <v>1033.768284</v>
      </c>
      <c r="R182">
        <f>TableMPI[[#This Row],[Avg]]+$U$2*TableMPI[[#This Row],[StdDev]]</f>
        <v>1033.768284</v>
      </c>
      <c r="S182">
        <v>1</v>
      </c>
    </row>
    <row r="183" spans="1:19" x14ac:dyDescent="0.25">
      <c r="A183" t="s">
        <v>15</v>
      </c>
      <c r="B183">
        <v>10000</v>
      </c>
      <c r="C183">
        <v>100</v>
      </c>
      <c r="D183">
        <v>100000</v>
      </c>
      <c r="E183">
        <v>1</v>
      </c>
      <c r="F183">
        <v>1</v>
      </c>
      <c r="G183">
        <v>333.19854700000002</v>
      </c>
      <c r="H183">
        <v>0.39658500000000002</v>
      </c>
      <c r="I183">
        <v>0</v>
      </c>
      <c r="J183">
        <v>0</v>
      </c>
      <c r="K183" t="str">
        <f t="shared" si="7"/>
        <v>0</v>
      </c>
      <c r="L183" t="s">
        <v>50</v>
      </c>
      <c r="M183" t="s">
        <v>51</v>
      </c>
      <c r="N18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</v>
      </c>
      <c r="O183">
        <f>VLOOKUP(TableMPI[[#This Row],[Label]],TableAvg[],2,FALSE)</f>
        <v>2083.919367</v>
      </c>
      <c r="P183">
        <f>VLOOKUP(TableMPI[[#This Row],[Label]],TableAvg[],3,FALSE)</f>
        <v>0</v>
      </c>
      <c r="Q183">
        <f>TableMPI[[#This Row],[Avg]]-$U$2*TableMPI[[#This Row],[StdDev]]</f>
        <v>2083.919367</v>
      </c>
      <c r="R183">
        <f>TableMPI[[#This Row],[Avg]]+$U$2*TableMPI[[#This Row],[StdDev]]</f>
        <v>2083.919367</v>
      </c>
      <c r="S183">
        <v>1</v>
      </c>
    </row>
    <row r="184" spans="1:19" x14ac:dyDescent="0.25">
      <c r="A184" t="s">
        <v>15</v>
      </c>
      <c r="B184">
        <v>10000</v>
      </c>
      <c r="C184">
        <v>100</v>
      </c>
      <c r="D184">
        <v>100000</v>
      </c>
      <c r="E184">
        <v>12</v>
      </c>
      <c r="F184">
        <v>1</v>
      </c>
      <c r="G184">
        <v>28.767319000000001</v>
      </c>
      <c r="H184">
        <v>0.40538400000000002</v>
      </c>
      <c r="I184">
        <v>2.5942669999999999</v>
      </c>
      <c r="J184">
        <v>0.235842</v>
      </c>
      <c r="K184" t="str">
        <f t="shared" si="7"/>
        <v>0</v>
      </c>
      <c r="L184" t="s">
        <v>50</v>
      </c>
      <c r="M184" t="s">
        <v>51</v>
      </c>
      <c r="N18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12</v>
      </c>
      <c r="O184">
        <f>VLOOKUP(TableMPI[[#This Row],[Label]],TableAvg[],2,FALSE)</f>
        <v>174.82682649999998</v>
      </c>
      <c r="P184">
        <f>VLOOKUP(TableMPI[[#This Row],[Label]],TableAvg[],3,FALSE)</f>
        <v>5.3027500048680586E-2</v>
      </c>
      <c r="Q184">
        <f>TableMPI[[#This Row],[Avg]]-$U$2*TableMPI[[#This Row],[StdDev]]</f>
        <v>174.72077149990261</v>
      </c>
      <c r="R184">
        <f>TableMPI[[#This Row],[Avg]]+$U$2*TableMPI[[#This Row],[StdDev]]</f>
        <v>174.93288150009735</v>
      </c>
      <c r="S184">
        <v>1</v>
      </c>
    </row>
    <row r="185" spans="1:19" x14ac:dyDescent="0.25">
      <c r="A185" t="s">
        <v>15</v>
      </c>
      <c r="B185">
        <v>10000</v>
      </c>
      <c r="C185">
        <v>100</v>
      </c>
      <c r="D185">
        <v>100000</v>
      </c>
      <c r="E185">
        <v>11</v>
      </c>
      <c r="F185">
        <v>1</v>
      </c>
      <c r="G185">
        <v>31.036504999999998</v>
      </c>
      <c r="H185">
        <v>0.15987100000000001</v>
      </c>
      <c r="I185">
        <v>0.38412800000000002</v>
      </c>
      <c r="J185">
        <v>3.8413000000000003E-2</v>
      </c>
      <c r="K185" t="str">
        <f t="shared" si="7"/>
        <v>0</v>
      </c>
      <c r="L185" t="s">
        <v>50</v>
      </c>
      <c r="M185" t="s">
        <v>51</v>
      </c>
      <c r="N18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11</v>
      </c>
      <c r="O185">
        <f>VLOOKUP(TableMPI[[#This Row],[Label]],TableAvg[],2,FALSE)</f>
        <v>190.876362</v>
      </c>
      <c r="P185">
        <f>VLOOKUP(TableMPI[[#This Row],[Label]],TableAvg[],3,FALSE)</f>
        <v>0.50633999999848645</v>
      </c>
      <c r="Q185">
        <f>TableMPI[[#This Row],[Avg]]-$U$2*TableMPI[[#This Row],[StdDev]]</f>
        <v>189.86368200000302</v>
      </c>
      <c r="R185">
        <f>TableMPI[[#This Row],[Avg]]+$U$2*TableMPI[[#This Row],[StdDev]]</f>
        <v>191.88904199999698</v>
      </c>
      <c r="S185">
        <v>1</v>
      </c>
    </row>
    <row r="186" spans="1:19" x14ac:dyDescent="0.25">
      <c r="A186" t="s">
        <v>15</v>
      </c>
      <c r="B186">
        <v>10000</v>
      </c>
      <c r="C186">
        <v>100</v>
      </c>
      <c r="D186">
        <v>100000</v>
      </c>
      <c r="E186">
        <v>10</v>
      </c>
      <c r="F186">
        <v>1</v>
      </c>
      <c r="G186">
        <v>34.037925999999999</v>
      </c>
      <c r="H186">
        <v>0.15765599999999999</v>
      </c>
      <c r="I186">
        <v>0.31402400000000003</v>
      </c>
      <c r="J186">
        <v>3.4891999999999999E-2</v>
      </c>
      <c r="K186" t="str">
        <f t="shared" si="7"/>
        <v>0</v>
      </c>
      <c r="L186" t="s">
        <v>50</v>
      </c>
      <c r="M186" t="s">
        <v>51</v>
      </c>
      <c r="N18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10</v>
      </c>
      <c r="O186">
        <f>VLOOKUP(TableMPI[[#This Row],[Label]],TableAvg[],2,FALSE)</f>
        <v>209.11237700000001</v>
      </c>
      <c r="P186">
        <f>VLOOKUP(TableMPI[[#This Row],[Label]],TableAvg[],3,FALSE)</f>
        <v>0.13501800000346789</v>
      </c>
      <c r="Q186">
        <f>TableMPI[[#This Row],[Avg]]-$U$2*TableMPI[[#This Row],[StdDev]]</f>
        <v>208.84234099999307</v>
      </c>
      <c r="R186">
        <f>TableMPI[[#This Row],[Avg]]+$U$2*TableMPI[[#This Row],[StdDev]]</f>
        <v>209.38241300000695</v>
      </c>
      <c r="S186">
        <v>1</v>
      </c>
    </row>
    <row r="187" spans="1:19" x14ac:dyDescent="0.25">
      <c r="A187" t="s">
        <v>15</v>
      </c>
      <c r="B187">
        <v>10000</v>
      </c>
      <c r="C187">
        <v>100</v>
      </c>
      <c r="D187">
        <v>100000</v>
      </c>
      <c r="E187">
        <v>9</v>
      </c>
      <c r="F187">
        <v>1</v>
      </c>
      <c r="G187">
        <v>37.816355999999999</v>
      </c>
      <c r="H187">
        <v>0.35999399999999998</v>
      </c>
      <c r="I187">
        <v>1.5399780000000001</v>
      </c>
      <c r="J187">
        <v>0.192497</v>
      </c>
      <c r="K187" t="str">
        <f t="shared" si="7"/>
        <v>0</v>
      </c>
      <c r="L187" t="s">
        <v>50</v>
      </c>
      <c r="M187" t="s">
        <v>51</v>
      </c>
      <c r="N18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9</v>
      </c>
      <c r="O187">
        <f>VLOOKUP(TableMPI[[#This Row],[Label]],TableAvg[],2,FALSE)</f>
        <v>232.02580399999999</v>
      </c>
      <c r="P187">
        <f>VLOOKUP(TableMPI[[#This Row],[Label]],TableAvg[],3,FALSE)</f>
        <v>0</v>
      </c>
      <c r="Q187">
        <f>TableMPI[[#This Row],[Avg]]-$U$2*TableMPI[[#This Row],[StdDev]]</f>
        <v>232.02580399999999</v>
      </c>
      <c r="R187">
        <f>TableMPI[[#This Row],[Avg]]+$U$2*TableMPI[[#This Row],[StdDev]]</f>
        <v>232.02580399999999</v>
      </c>
      <c r="S187">
        <v>1</v>
      </c>
    </row>
    <row r="188" spans="1:19" x14ac:dyDescent="0.25">
      <c r="A188" t="s">
        <v>15</v>
      </c>
      <c r="B188">
        <v>10000</v>
      </c>
      <c r="C188">
        <v>100</v>
      </c>
      <c r="D188">
        <v>100000</v>
      </c>
      <c r="E188">
        <v>8</v>
      </c>
      <c r="F188">
        <v>1</v>
      </c>
      <c r="G188">
        <v>42.379863999999998</v>
      </c>
      <c r="H188">
        <v>0.42107099999999997</v>
      </c>
      <c r="I188">
        <v>1.6845239999999999</v>
      </c>
      <c r="J188">
        <v>0.240646</v>
      </c>
      <c r="K188" t="str">
        <f t="shared" si="7"/>
        <v>0</v>
      </c>
      <c r="L188" t="s">
        <v>50</v>
      </c>
      <c r="M188" t="s">
        <v>51</v>
      </c>
      <c r="N18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8</v>
      </c>
      <c r="O188">
        <f>VLOOKUP(TableMPI[[#This Row],[Label]],TableAvg[],2,FALSE)</f>
        <v>260.09294599999998</v>
      </c>
      <c r="P188">
        <f>VLOOKUP(TableMPI[[#This Row],[Label]],TableAvg[],3,FALSE)</f>
        <v>0</v>
      </c>
      <c r="Q188">
        <f>TableMPI[[#This Row],[Avg]]-$U$2*TableMPI[[#This Row],[StdDev]]</f>
        <v>260.09294599999998</v>
      </c>
      <c r="R188">
        <f>TableMPI[[#This Row],[Avg]]+$U$2*TableMPI[[#This Row],[StdDev]]</f>
        <v>260.09294599999998</v>
      </c>
      <c r="S188">
        <v>1</v>
      </c>
    </row>
    <row r="189" spans="1:19" x14ac:dyDescent="0.25">
      <c r="A189" t="s">
        <v>15</v>
      </c>
      <c r="B189">
        <v>10000</v>
      </c>
      <c r="C189">
        <v>100</v>
      </c>
      <c r="D189">
        <v>100000</v>
      </c>
      <c r="E189">
        <v>7</v>
      </c>
      <c r="F189">
        <v>1</v>
      </c>
      <c r="G189">
        <v>48.211205999999997</v>
      </c>
      <c r="H189">
        <v>0.37966899999999998</v>
      </c>
      <c r="I189">
        <v>1.2459119999999999</v>
      </c>
      <c r="J189">
        <v>0.207652</v>
      </c>
      <c r="K189" t="str">
        <f t="shared" si="7"/>
        <v>0</v>
      </c>
      <c r="L189" t="s">
        <v>50</v>
      </c>
      <c r="M189" t="s">
        <v>51</v>
      </c>
      <c r="N18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7</v>
      </c>
      <c r="O189">
        <f>VLOOKUP(TableMPI[[#This Row],[Label]],TableAvg[],2,FALSE)</f>
        <v>297.04386299999999</v>
      </c>
      <c r="P189">
        <f>VLOOKUP(TableMPI[[#This Row],[Label]],TableAvg[],3,FALSE)</f>
        <v>0</v>
      </c>
      <c r="Q189">
        <f>TableMPI[[#This Row],[Avg]]-$U$2*TableMPI[[#This Row],[StdDev]]</f>
        <v>297.04386299999999</v>
      </c>
      <c r="R189">
        <f>TableMPI[[#This Row],[Avg]]+$U$2*TableMPI[[#This Row],[StdDev]]</f>
        <v>297.04386299999999</v>
      </c>
      <c r="S189">
        <v>1</v>
      </c>
    </row>
    <row r="190" spans="1:19" x14ac:dyDescent="0.25">
      <c r="A190" t="s">
        <v>15</v>
      </c>
      <c r="B190">
        <v>10000</v>
      </c>
      <c r="C190">
        <v>100</v>
      </c>
      <c r="D190">
        <v>100000</v>
      </c>
      <c r="E190">
        <v>6</v>
      </c>
      <c r="F190">
        <v>1</v>
      </c>
      <c r="G190">
        <v>55.971321000000003</v>
      </c>
      <c r="H190">
        <v>0.37440699999999999</v>
      </c>
      <c r="I190">
        <v>1.043911</v>
      </c>
      <c r="J190">
        <v>0.208782</v>
      </c>
      <c r="K190" t="str">
        <f t="shared" si="7"/>
        <v>0</v>
      </c>
      <c r="L190" t="s">
        <v>50</v>
      </c>
      <c r="M190" t="s">
        <v>51</v>
      </c>
      <c r="N19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</v>
      </c>
      <c r="O190">
        <f>VLOOKUP(TableMPI[[#This Row],[Label]],TableAvg[],2,FALSE)</f>
        <v>346.274833</v>
      </c>
      <c r="P190">
        <f>VLOOKUP(TableMPI[[#This Row],[Label]],TableAvg[],3,FALSE)</f>
        <v>0</v>
      </c>
      <c r="Q190">
        <f>TableMPI[[#This Row],[Avg]]-$U$2*TableMPI[[#This Row],[StdDev]]</f>
        <v>346.274833</v>
      </c>
      <c r="R190">
        <f>TableMPI[[#This Row],[Avg]]+$U$2*TableMPI[[#This Row],[StdDev]]</f>
        <v>346.274833</v>
      </c>
      <c r="S190">
        <v>1</v>
      </c>
    </row>
    <row r="191" spans="1:19" x14ac:dyDescent="0.25">
      <c r="A191" t="s">
        <v>15</v>
      </c>
      <c r="B191">
        <v>10000</v>
      </c>
      <c r="C191">
        <v>100</v>
      </c>
      <c r="D191">
        <v>100000</v>
      </c>
      <c r="E191">
        <v>5</v>
      </c>
      <c r="F191">
        <v>1</v>
      </c>
      <c r="G191">
        <v>67.422456999999994</v>
      </c>
      <c r="H191">
        <v>0.40642800000000001</v>
      </c>
      <c r="I191">
        <v>0.97072000000000003</v>
      </c>
      <c r="J191">
        <v>0.24268000000000001</v>
      </c>
      <c r="K191" t="str">
        <f t="shared" si="7"/>
        <v>0</v>
      </c>
      <c r="L191" t="s">
        <v>50</v>
      </c>
      <c r="M191" t="s">
        <v>51</v>
      </c>
      <c r="N19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</v>
      </c>
      <c r="O191">
        <f>VLOOKUP(TableMPI[[#This Row],[Label]],TableAvg[],2,FALSE)</f>
        <v>414.10621800000001</v>
      </c>
      <c r="P191">
        <f>VLOOKUP(TableMPI[[#This Row],[Label]],TableAvg[],3,FALSE)</f>
        <v>0</v>
      </c>
      <c r="Q191">
        <f>TableMPI[[#This Row],[Avg]]-$U$2*TableMPI[[#This Row],[StdDev]]</f>
        <v>414.10621800000001</v>
      </c>
      <c r="R191">
        <f>TableMPI[[#This Row],[Avg]]+$U$2*TableMPI[[#This Row],[StdDev]]</f>
        <v>414.10621800000001</v>
      </c>
      <c r="S191">
        <v>1</v>
      </c>
    </row>
    <row r="192" spans="1:19" x14ac:dyDescent="0.25">
      <c r="A192" t="s">
        <v>15</v>
      </c>
      <c r="B192">
        <v>10000</v>
      </c>
      <c r="C192">
        <v>100</v>
      </c>
      <c r="D192">
        <v>100000</v>
      </c>
      <c r="E192">
        <v>4</v>
      </c>
      <c r="F192">
        <v>1</v>
      </c>
      <c r="G192">
        <v>83.881264000000002</v>
      </c>
      <c r="H192">
        <v>0.41937400000000002</v>
      </c>
      <c r="I192">
        <v>0.70057499999999995</v>
      </c>
      <c r="J192">
        <v>0.23352500000000001</v>
      </c>
      <c r="K192" t="str">
        <f t="shared" si="7"/>
        <v>0</v>
      </c>
      <c r="L192" t="s">
        <v>50</v>
      </c>
      <c r="M192" t="s">
        <v>51</v>
      </c>
      <c r="N19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</v>
      </c>
      <c r="O192">
        <f>VLOOKUP(TableMPI[[#This Row],[Label]],TableAvg[],2,FALSE)</f>
        <v>517.03048899999999</v>
      </c>
      <c r="P192">
        <f>VLOOKUP(TableMPI[[#This Row],[Label]],TableAvg[],3,FALSE)</f>
        <v>0</v>
      </c>
      <c r="Q192">
        <f>TableMPI[[#This Row],[Avg]]-$U$2*TableMPI[[#This Row],[StdDev]]</f>
        <v>517.03048899999999</v>
      </c>
      <c r="R192">
        <f>TableMPI[[#This Row],[Avg]]+$U$2*TableMPI[[#This Row],[StdDev]]</f>
        <v>517.03048899999999</v>
      </c>
      <c r="S192">
        <v>1</v>
      </c>
    </row>
    <row r="193" spans="1:19" x14ac:dyDescent="0.25">
      <c r="A193" t="s">
        <v>15</v>
      </c>
      <c r="B193">
        <v>10000</v>
      </c>
      <c r="C193">
        <v>100</v>
      </c>
      <c r="D193">
        <v>100000</v>
      </c>
      <c r="E193">
        <v>3</v>
      </c>
      <c r="F193">
        <v>1</v>
      </c>
      <c r="G193">
        <v>111.404545</v>
      </c>
      <c r="H193">
        <v>0.42229299999999997</v>
      </c>
      <c r="I193">
        <v>0.488404</v>
      </c>
      <c r="J193">
        <v>0.244202</v>
      </c>
      <c r="K193" t="str">
        <f t="shared" si="7"/>
        <v>0</v>
      </c>
      <c r="L193" t="s">
        <v>50</v>
      </c>
      <c r="M193" t="s">
        <v>51</v>
      </c>
      <c r="N19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</v>
      </c>
      <c r="O193">
        <f>VLOOKUP(TableMPI[[#This Row],[Label]],TableAvg[],2,FALSE)</f>
        <v>689.58723399999997</v>
      </c>
      <c r="P193">
        <f>VLOOKUP(TableMPI[[#This Row],[Label]],TableAvg[],3,FALSE)</f>
        <v>0</v>
      </c>
      <c r="Q193">
        <f>TableMPI[[#This Row],[Avg]]-$U$2*TableMPI[[#This Row],[StdDev]]</f>
        <v>689.58723399999997</v>
      </c>
      <c r="R193">
        <f>TableMPI[[#This Row],[Avg]]+$U$2*TableMPI[[#This Row],[StdDev]]</f>
        <v>689.58723399999997</v>
      </c>
      <c r="S193">
        <v>1</v>
      </c>
    </row>
    <row r="194" spans="1:19" x14ac:dyDescent="0.25">
      <c r="A194" t="s">
        <v>15</v>
      </c>
      <c r="B194">
        <v>10000</v>
      </c>
      <c r="C194">
        <v>100</v>
      </c>
      <c r="D194">
        <v>100000</v>
      </c>
      <c r="E194">
        <v>2</v>
      </c>
      <c r="F194">
        <v>1</v>
      </c>
      <c r="G194">
        <v>166.12338299999999</v>
      </c>
      <c r="H194">
        <v>0.44250099999999998</v>
      </c>
      <c r="I194">
        <v>0.26725500000000002</v>
      </c>
      <c r="J194">
        <v>0.26725500000000002</v>
      </c>
      <c r="K194" t="str">
        <f t="shared" si="7"/>
        <v>0</v>
      </c>
      <c r="L194" t="s">
        <v>50</v>
      </c>
      <c r="M194" t="s">
        <v>51</v>
      </c>
      <c r="N19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</v>
      </c>
      <c r="O194">
        <f>VLOOKUP(TableMPI[[#This Row],[Label]],TableAvg[],2,FALSE)</f>
        <v>1033.768284</v>
      </c>
      <c r="P194">
        <f>VLOOKUP(TableMPI[[#This Row],[Label]],TableAvg[],3,FALSE)</f>
        <v>0</v>
      </c>
      <c r="Q194">
        <f>TableMPI[[#This Row],[Avg]]-$U$2*TableMPI[[#This Row],[StdDev]]</f>
        <v>1033.768284</v>
      </c>
      <c r="R194">
        <f>TableMPI[[#This Row],[Avg]]+$U$2*TableMPI[[#This Row],[StdDev]]</f>
        <v>1033.768284</v>
      </c>
      <c r="S194">
        <v>1</v>
      </c>
    </row>
    <row r="195" spans="1:19" x14ac:dyDescent="0.25">
      <c r="A195" t="s">
        <v>15</v>
      </c>
      <c r="B195">
        <v>10000</v>
      </c>
      <c r="C195">
        <v>100</v>
      </c>
      <c r="D195">
        <v>100000</v>
      </c>
      <c r="E195">
        <v>1</v>
      </c>
      <c r="F195">
        <v>1</v>
      </c>
      <c r="G195">
        <v>333.18265000000002</v>
      </c>
      <c r="H195">
        <v>0.38553999999999999</v>
      </c>
      <c r="I195">
        <v>0</v>
      </c>
      <c r="J195">
        <v>0</v>
      </c>
      <c r="K195" t="str">
        <f t="shared" si="7"/>
        <v>0</v>
      </c>
      <c r="L195" t="s">
        <v>50</v>
      </c>
      <c r="M195" t="s">
        <v>51</v>
      </c>
      <c r="N19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</v>
      </c>
      <c r="O195">
        <f>VLOOKUP(TableMPI[[#This Row],[Label]],TableAvg[],2,FALSE)</f>
        <v>2083.919367</v>
      </c>
      <c r="P195">
        <f>VLOOKUP(TableMPI[[#This Row],[Label]],TableAvg[],3,FALSE)</f>
        <v>0</v>
      </c>
      <c r="Q195">
        <f>TableMPI[[#This Row],[Avg]]-$U$2*TableMPI[[#This Row],[StdDev]]</f>
        <v>2083.919367</v>
      </c>
      <c r="R195">
        <f>TableMPI[[#This Row],[Avg]]+$U$2*TableMPI[[#This Row],[StdDev]]</f>
        <v>2083.919367</v>
      </c>
      <c r="S195">
        <v>1</v>
      </c>
    </row>
    <row r="196" spans="1:19" x14ac:dyDescent="0.25">
      <c r="A196" t="s">
        <v>15</v>
      </c>
      <c r="B196">
        <v>10000</v>
      </c>
      <c r="C196">
        <v>100</v>
      </c>
      <c r="D196">
        <v>100000</v>
      </c>
      <c r="E196">
        <v>12</v>
      </c>
      <c r="F196">
        <v>1</v>
      </c>
      <c r="G196">
        <v>28.725581999999999</v>
      </c>
      <c r="H196">
        <v>0.35609400000000002</v>
      </c>
      <c r="I196">
        <v>2.1412209999999998</v>
      </c>
      <c r="J196">
        <v>0.194656</v>
      </c>
      <c r="K196" t="str">
        <f t="shared" si="7"/>
        <v>0</v>
      </c>
      <c r="L196" t="s">
        <v>50</v>
      </c>
      <c r="M196" t="s">
        <v>51</v>
      </c>
      <c r="N19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12</v>
      </c>
      <c r="O196">
        <f>VLOOKUP(TableMPI[[#This Row],[Label]],TableAvg[],2,FALSE)</f>
        <v>174.82682649999998</v>
      </c>
      <c r="P196">
        <f>VLOOKUP(TableMPI[[#This Row],[Label]],TableAvg[],3,FALSE)</f>
        <v>5.3027500048680586E-2</v>
      </c>
      <c r="Q196">
        <f>TableMPI[[#This Row],[Avg]]-$U$2*TableMPI[[#This Row],[StdDev]]</f>
        <v>174.72077149990261</v>
      </c>
      <c r="R196">
        <f>TableMPI[[#This Row],[Avg]]+$U$2*TableMPI[[#This Row],[StdDev]]</f>
        <v>174.93288150009735</v>
      </c>
      <c r="S196">
        <v>1</v>
      </c>
    </row>
    <row r="197" spans="1:19" x14ac:dyDescent="0.25">
      <c r="A197" t="s">
        <v>15</v>
      </c>
      <c r="B197">
        <v>10000</v>
      </c>
      <c r="C197">
        <v>100</v>
      </c>
      <c r="D197">
        <v>100000</v>
      </c>
      <c r="E197">
        <v>11</v>
      </c>
      <c r="F197">
        <v>1</v>
      </c>
      <c r="G197">
        <v>31.063811999999999</v>
      </c>
      <c r="H197">
        <v>0.16037699999999999</v>
      </c>
      <c r="I197">
        <v>0.39844000000000002</v>
      </c>
      <c r="J197">
        <v>3.9843999999999997E-2</v>
      </c>
      <c r="K197" t="str">
        <f t="shared" si="7"/>
        <v>0</v>
      </c>
      <c r="L197" t="s">
        <v>50</v>
      </c>
      <c r="M197" t="s">
        <v>51</v>
      </c>
      <c r="N19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11</v>
      </c>
      <c r="O197">
        <f>VLOOKUP(TableMPI[[#This Row],[Label]],TableAvg[],2,FALSE)</f>
        <v>190.876362</v>
      </c>
      <c r="P197">
        <f>VLOOKUP(TableMPI[[#This Row],[Label]],TableAvg[],3,FALSE)</f>
        <v>0.50633999999848645</v>
      </c>
      <c r="Q197">
        <f>TableMPI[[#This Row],[Avg]]-$U$2*TableMPI[[#This Row],[StdDev]]</f>
        <v>189.86368200000302</v>
      </c>
      <c r="R197">
        <f>TableMPI[[#This Row],[Avg]]+$U$2*TableMPI[[#This Row],[StdDev]]</f>
        <v>191.88904199999698</v>
      </c>
      <c r="S197">
        <v>1</v>
      </c>
    </row>
    <row r="198" spans="1:19" x14ac:dyDescent="0.25">
      <c r="A198" t="s">
        <v>15</v>
      </c>
      <c r="B198">
        <v>10000</v>
      </c>
      <c r="C198">
        <v>100</v>
      </c>
      <c r="D198">
        <v>100000</v>
      </c>
      <c r="E198">
        <v>10</v>
      </c>
      <c r="F198">
        <v>1</v>
      </c>
      <c r="G198">
        <v>33.964512999999997</v>
      </c>
      <c r="H198">
        <v>0.15252599999999999</v>
      </c>
      <c r="I198">
        <v>0.276223</v>
      </c>
      <c r="J198">
        <v>3.0691E-2</v>
      </c>
      <c r="K198" t="str">
        <f t="shared" si="7"/>
        <v>0</v>
      </c>
      <c r="L198" t="s">
        <v>50</v>
      </c>
      <c r="M198" t="s">
        <v>51</v>
      </c>
      <c r="N19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10</v>
      </c>
      <c r="O198">
        <f>VLOOKUP(TableMPI[[#This Row],[Label]],TableAvg[],2,FALSE)</f>
        <v>209.11237700000001</v>
      </c>
      <c r="P198">
        <f>VLOOKUP(TableMPI[[#This Row],[Label]],TableAvg[],3,FALSE)</f>
        <v>0.13501800000346789</v>
      </c>
      <c r="Q198">
        <f>TableMPI[[#This Row],[Avg]]-$U$2*TableMPI[[#This Row],[StdDev]]</f>
        <v>208.84234099999307</v>
      </c>
      <c r="R198">
        <f>TableMPI[[#This Row],[Avg]]+$U$2*TableMPI[[#This Row],[StdDev]]</f>
        <v>209.38241300000695</v>
      </c>
      <c r="S198">
        <v>1</v>
      </c>
    </row>
    <row r="199" spans="1:19" x14ac:dyDescent="0.25">
      <c r="A199" t="s">
        <v>15</v>
      </c>
      <c r="B199">
        <v>10000</v>
      </c>
      <c r="C199">
        <v>100</v>
      </c>
      <c r="D199">
        <v>100000</v>
      </c>
      <c r="E199">
        <v>9</v>
      </c>
      <c r="F199">
        <v>1</v>
      </c>
      <c r="G199">
        <v>37.84646</v>
      </c>
      <c r="H199">
        <v>0.42188100000000001</v>
      </c>
      <c r="I199">
        <v>1.988083</v>
      </c>
      <c r="J199">
        <v>0.24851000000000001</v>
      </c>
      <c r="K199" t="str">
        <f t="shared" si="7"/>
        <v>0</v>
      </c>
      <c r="L199" t="s">
        <v>50</v>
      </c>
      <c r="M199" t="s">
        <v>51</v>
      </c>
      <c r="N19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9</v>
      </c>
      <c r="O199">
        <f>VLOOKUP(TableMPI[[#This Row],[Label]],TableAvg[],2,FALSE)</f>
        <v>232.02580399999999</v>
      </c>
      <c r="P199">
        <f>VLOOKUP(TableMPI[[#This Row],[Label]],TableAvg[],3,FALSE)</f>
        <v>0</v>
      </c>
      <c r="Q199">
        <f>TableMPI[[#This Row],[Avg]]-$U$2*TableMPI[[#This Row],[StdDev]]</f>
        <v>232.02580399999999</v>
      </c>
      <c r="R199">
        <f>TableMPI[[#This Row],[Avg]]+$U$2*TableMPI[[#This Row],[StdDev]]</f>
        <v>232.02580399999999</v>
      </c>
      <c r="S199">
        <v>1</v>
      </c>
    </row>
    <row r="200" spans="1:19" x14ac:dyDescent="0.25">
      <c r="A200" t="s">
        <v>15</v>
      </c>
      <c r="B200">
        <v>10000</v>
      </c>
      <c r="C200">
        <v>100</v>
      </c>
      <c r="D200">
        <v>100000</v>
      </c>
      <c r="E200">
        <v>8</v>
      </c>
      <c r="F200">
        <v>1</v>
      </c>
      <c r="G200">
        <v>42.326920000000001</v>
      </c>
      <c r="H200">
        <v>0.40034900000000001</v>
      </c>
      <c r="I200">
        <v>1.584662</v>
      </c>
      <c r="J200">
        <v>0.22638</v>
      </c>
      <c r="K200" t="str">
        <f t="shared" si="7"/>
        <v>0</v>
      </c>
      <c r="L200" t="s">
        <v>50</v>
      </c>
      <c r="M200" t="s">
        <v>51</v>
      </c>
      <c r="N20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8</v>
      </c>
      <c r="O200">
        <f>VLOOKUP(TableMPI[[#This Row],[Label]],TableAvg[],2,FALSE)</f>
        <v>260.09294599999998</v>
      </c>
      <c r="P200">
        <f>VLOOKUP(TableMPI[[#This Row],[Label]],TableAvg[],3,FALSE)</f>
        <v>0</v>
      </c>
      <c r="Q200">
        <f>TableMPI[[#This Row],[Avg]]-$U$2*TableMPI[[#This Row],[StdDev]]</f>
        <v>260.09294599999998</v>
      </c>
      <c r="R200">
        <f>TableMPI[[#This Row],[Avg]]+$U$2*TableMPI[[#This Row],[StdDev]]</f>
        <v>260.09294599999998</v>
      </c>
      <c r="S200">
        <v>1</v>
      </c>
    </row>
    <row r="201" spans="1:19" x14ac:dyDescent="0.25">
      <c r="A201" t="s">
        <v>15</v>
      </c>
      <c r="B201">
        <v>10000</v>
      </c>
      <c r="C201">
        <v>100</v>
      </c>
      <c r="D201">
        <v>100000</v>
      </c>
      <c r="E201">
        <v>7</v>
      </c>
      <c r="F201">
        <v>1</v>
      </c>
      <c r="G201">
        <v>48.166907000000002</v>
      </c>
      <c r="H201">
        <v>0.37578</v>
      </c>
      <c r="I201">
        <v>1.1703889999999999</v>
      </c>
      <c r="J201">
        <v>0.19506499999999999</v>
      </c>
      <c r="K201" t="str">
        <f t="shared" si="7"/>
        <v>0</v>
      </c>
      <c r="L201" t="s">
        <v>50</v>
      </c>
      <c r="M201" t="s">
        <v>51</v>
      </c>
      <c r="N20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7</v>
      </c>
      <c r="O201">
        <f>VLOOKUP(TableMPI[[#This Row],[Label]],TableAvg[],2,FALSE)</f>
        <v>297.04386299999999</v>
      </c>
      <c r="P201">
        <f>VLOOKUP(TableMPI[[#This Row],[Label]],TableAvg[],3,FALSE)</f>
        <v>0</v>
      </c>
      <c r="Q201">
        <f>TableMPI[[#This Row],[Avg]]-$U$2*TableMPI[[#This Row],[StdDev]]</f>
        <v>297.04386299999999</v>
      </c>
      <c r="R201">
        <f>TableMPI[[#This Row],[Avg]]+$U$2*TableMPI[[#This Row],[StdDev]]</f>
        <v>297.04386299999999</v>
      </c>
      <c r="S201">
        <v>1</v>
      </c>
    </row>
    <row r="202" spans="1:19" x14ac:dyDescent="0.25">
      <c r="A202" t="s">
        <v>15</v>
      </c>
      <c r="B202">
        <v>10000</v>
      </c>
      <c r="C202">
        <v>100</v>
      </c>
      <c r="D202">
        <v>100000</v>
      </c>
      <c r="E202">
        <v>6</v>
      </c>
      <c r="F202">
        <v>1</v>
      </c>
      <c r="G202">
        <v>55.985415000000003</v>
      </c>
      <c r="H202">
        <v>0.40559600000000001</v>
      </c>
      <c r="I202">
        <v>1.2077469999999999</v>
      </c>
      <c r="J202">
        <v>0.24154900000000001</v>
      </c>
      <c r="K202" t="str">
        <f t="shared" si="7"/>
        <v>0</v>
      </c>
      <c r="L202" t="s">
        <v>50</v>
      </c>
      <c r="M202" t="s">
        <v>51</v>
      </c>
      <c r="N20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</v>
      </c>
      <c r="O202">
        <f>VLOOKUP(TableMPI[[#This Row],[Label]],TableAvg[],2,FALSE)</f>
        <v>346.274833</v>
      </c>
      <c r="P202">
        <f>VLOOKUP(TableMPI[[#This Row],[Label]],TableAvg[],3,FALSE)</f>
        <v>0</v>
      </c>
      <c r="Q202">
        <f>TableMPI[[#This Row],[Avg]]-$U$2*TableMPI[[#This Row],[StdDev]]</f>
        <v>346.274833</v>
      </c>
      <c r="R202">
        <f>TableMPI[[#This Row],[Avg]]+$U$2*TableMPI[[#This Row],[StdDev]]</f>
        <v>346.274833</v>
      </c>
      <c r="S202">
        <v>1</v>
      </c>
    </row>
    <row r="203" spans="1:19" x14ac:dyDescent="0.25">
      <c r="A203" t="s">
        <v>15</v>
      </c>
      <c r="B203">
        <v>10000</v>
      </c>
      <c r="C203">
        <v>100</v>
      </c>
      <c r="D203">
        <v>100000</v>
      </c>
      <c r="E203">
        <v>5</v>
      </c>
      <c r="F203">
        <v>1</v>
      </c>
      <c r="G203">
        <v>67.406092999999998</v>
      </c>
      <c r="H203">
        <v>0.43226599999999998</v>
      </c>
      <c r="I203">
        <v>1.0407500000000001</v>
      </c>
      <c r="J203">
        <v>0.26018799999999997</v>
      </c>
      <c r="K203" t="str">
        <f t="shared" si="7"/>
        <v>0</v>
      </c>
      <c r="L203" t="s">
        <v>50</v>
      </c>
      <c r="M203" t="s">
        <v>51</v>
      </c>
      <c r="N20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</v>
      </c>
      <c r="O203">
        <f>VLOOKUP(TableMPI[[#This Row],[Label]],TableAvg[],2,FALSE)</f>
        <v>414.10621800000001</v>
      </c>
      <c r="P203">
        <f>VLOOKUP(TableMPI[[#This Row],[Label]],TableAvg[],3,FALSE)</f>
        <v>0</v>
      </c>
      <c r="Q203">
        <f>TableMPI[[#This Row],[Avg]]-$U$2*TableMPI[[#This Row],[StdDev]]</f>
        <v>414.10621800000001</v>
      </c>
      <c r="R203">
        <f>TableMPI[[#This Row],[Avg]]+$U$2*TableMPI[[#This Row],[StdDev]]</f>
        <v>414.10621800000001</v>
      </c>
      <c r="S203">
        <v>1</v>
      </c>
    </row>
    <row r="204" spans="1:19" x14ac:dyDescent="0.25">
      <c r="A204" t="s">
        <v>15</v>
      </c>
      <c r="B204">
        <v>10000</v>
      </c>
      <c r="C204">
        <v>100</v>
      </c>
      <c r="D204">
        <v>100000</v>
      </c>
      <c r="E204">
        <v>4</v>
      </c>
      <c r="F204">
        <v>1</v>
      </c>
      <c r="G204">
        <v>83.886071999999999</v>
      </c>
      <c r="H204">
        <v>0.39102100000000001</v>
      </c>
      <c r="I204">
        <v>0.64995199999999997</v>
      </c>
      <c r="J204">
        <v>0.21665100000000001</v>
      </c>
      <c r="K204" t="str">
        <f t="shared" si="7"/>
        <v>0</v>
      </c>
      <c r="L204" t="s">
        <v>50</v>
      </c>
      <c r="M204" t="s">
        <v>51</v>
      </c>
      <c r="N20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</v>
      </c>
      <c r="O204">
        <f>VLOOKUP(TableMPI[[#This Row],[Label]],TableAvg[],2,FALSE)</f>
        <v>517.03048899999999</v>
      </c>
      <c r="P204">
        <f>VLOOKUP(TableMPI[[#This Row],[Label]],TableAvg[],3,FALSE)</f>
        <v>0</v>
      </c>
      <c r="Q204">
        <f>TableMPI[[#This Row],[Avg]]-$U$2*TableMPI[[#This Row],[StdDev]]</f>
        <v>517.03048899999999</v>
      </c>
      <c r="R204">
        <f>TableMPI[[#This Row],[Avg]]+$U$2*TableMPI[[#This Row],[StdDev]]</f>
        <v>517.03048899999999</v>
      </c>
      <c r="S204">
        <v>1</v>
      </c>
    </row>
    <row r="205" spans="1:19" x14ac:dyDescent="0.25">
      <c r="A205" t="s">
        <v>15</v>
      </c>
      <c r="B205">
        <v>10000</v>
      </c>
      <c r="C205">
        <v>100</v>
      </c>
      <c r="D205">
        <v>100000</v>
      </c>
      <c r="E205">
        <v>3</v>
      </c>
      <c r="F205">
        <v>1</v>
      </c>
      <c r="G205">
        <v>111.394764</v>
      </c>
      <c r="H205">
        <v>0.42630699999999999</v>
      </c>
      <c r="I205">
        <v>0.52844599999999997</v>
      </c>
      <c r="J205">
        <v>0.26422299999999999</v>
      </c>
      <c r="K205" t="str">
        <f t="shared" ref="K205:K236" si="8">MID(M205,22,1)</f>
        <v>0</v>
      </c>
      <c r="L205" t="s">
        <v>50</v>
      </c>
      <c r="M205" t="s">
        <v>51</v>
      </c>
      <c r="N20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</v>
      </c>
      <c r="O205">
        <f>VLOOKUP(TableMPI[[#This Row],[Label]],TableAvg[],2,FALSE)</f>
        <v>689.58723399999997</v>
      </c>
      <c r="P205">
        <f>VLOOKUP(TableMPI[[#This Row],[Label]],TableAvg[],3,FALSE)</f>
        <v>0</v>
      </c>
      <c r="Q205">
        <f>TableMPI[[#This Row],[Avg]]-$U$2*TableMPI[[#This Row],[StdDev]]</f>
        <v>689.58723399999997</v>
      </c>
      <c r="R205">
        <f>TableMPI[[#This Row],[Avg]]+$U$2*TableMPI[[#This Row],[StdDev]]</f>
        <v>689.58723399999997</v>
      </c>
      <c r="S205">
        <v>1</v>
      </c>
    </row>
    <row r="206" spans="1:19" x14ac:dyDescent="0.25">
      <c r="A206" t="s">
        <v>15</v>
      </c>
      <c r="B206">
        <v>10000</v>
      </c>
      <c r="C206">
        <v>100</v>
      </c>
      <c r="D206">
        <v>100000</v>
      </c>
      <c r="E206">
        <v>2</v>
      </c>
      <c r="F206">
        <v>1</v>
      </c>
      <c r="G206">
        <v>166.10439099999999</v>
      </c>
      <c r="H206">
        <v>0.43374000000000001</v>
      </c>
      <c r="I206">
        <v>0.25438899999999998</v>
      </c>
      <c r="J206">
        <v>0.25438899999999998</v>
      </c>
      <c r="K206" t="str">
        <f t="shared" si="8"/>
        <v>0</v>
      </c>
      <c r="L206" t="s">
        <v>50</v>
      </c>
      <c r="M206" t="s">
        <v>51</v>
      </c>
      <c r="N20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</v>
      </c>
      <c r="O206">
        <f>VLOOKUP(TableMPI[[#This Row],[Label]],TableAvg[],2,FALSE)</f>
        <v>1033.768284</v>
      </c>
      <c r="P206">
        <f>VLOOKUP(TableMPI[[#This Row],[Label]],TableAvg[],3,FALSE)</f>
        <v>0</v>
      </c>
      <c r="Q206">
        <f>TableMPI[[#This Row],[Avg]]-$U$2*TableMPI[[#This Row],[StdDev]]</f>
        <v>1033.768284</v>
      </c>
      <c r="R206">
        <f>TableMPI[[#This Row],[Avg]]+$U$2*TableMPI[[#This Row],[StdDev]]</f>
        <v>1033.768284</v>
      </c>
      <c r="S206">
        <v>1</v>
      </c>
    </row>
    <row r="207" spans="1:19" x14ac:dyDescent="0.25">
      <c r="A207" t="s">
        <v>15</v>
      </c>
      <c r="B207">
        <v>10000</v>
      </c>
      <c r="C207">
        <v>100</v>
      </c>
      <c r="D207">
        <v>100000</v>
      </c>
      <c r="E207">
        <v>1</v>
      </c>
      <c r="F207">
        <v>1</v>
      </c>
      <c r="G207">
        <v>332.92208399999998</v>
      </c>
      <c r="H207">
        <v>0.396928</v>
      </c>
      <c r="I207">
        <v>0</v>
      </c>
      <c r="J207">
        <v>0</v>
      </c>
      <c r="K207" t="str">
        <f t="shared" si="8"/>
        <v>0</v>
      </c>
      <c r="L207" t="s">
        <v>50</v>
      </c>
      <c r="M207" t="s">
        <v>51</v>
      </c>
      <c r="N20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</v>
      </c>
      <c r="O207">
        <f>VLOOKUP(TableMPI[[#This Row],[Label]],TableAvg[],2,FALSE)</f>
        <v>2083.919367</v>
      </c>
      <c r="P207">
        <f>VLOOKUP(TableMPI[[#This Row],[Label]],TableAvg[],3,FALSE)</f>
        <v>0</v>
      </c>
      <c r="Q207">
        <f>TableMPI[[#This Row],[Avg]]-$U$2*TableMPI[[#This Row],[StdDev]]</f>
        <v>2083.919367</v>
      </c>
      <c r="R207">
        <f>TableMPI[[#This Row],[Avg]]+$U$2*TableMPI[[#This Row],[StdDev]]</f>
        <v>2083.919367</v>
      </c>
      <c r="S207">
        <v>1</v>
      </c>
    </row>
    <row r="208" spans="1:19" x14ac:dyDescent="0.25">
      <c r="A208" t="s">
        <v>15</v>
      </c>
      <c r="B208">
        <v>10000</v>
      </c>
      <c r="C208">
        <v>100</v>
      </c>
      <c r="D208">
        <v>100000</v>
      </c>
      <c r="E208">
        <v>12</v>
      </c>
      <c r="F208">
        <v>1</v>
      </c>
      <c r="G208">
        <v>28.802772999999998</v>
      </c>
      <c r="H208">
        <v>0.46610299999999999</v>
      </c>
      <c r="I208">
        <v>3.1950609999999999</v>
      </c>
      <c r="J208">
        <v>0.29046</v>
      </c>
      <c r="K208" t="str">
        <f t="shared" si="8"/>
        <v>0</v>
      </c>
      <c r="L208" t="s">
        <v>50</v>
      </c>
      <c r="M208" t="s">
        <v>51</v>
      </c>
      <c r="N20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12</v>
      </c>
      <c r="O208">
        <f>VLOOKUP(TableMPI[[#This Row],[Label]],TableAvg[],2,FALSE)</f>
        <v>174.82682649999998</v>
      </c>
      <c r="P208">
        <f>VLOOKUP(TableMPI[[#This Row],[Label]],TableAvg[],3,FALSE)</f>
        <v>5.3027500048680586E-2</v>
      </c>
      <c r="Q208">
        <f>TableMPI[[#This Row],[Avg]]-$U$2*TableMPI[[#This Row],[StdDev]]</f>
        <v>174.72077149990261</v>
      </c>
      <c r="R208">
        <f>TableMPI[[#This Row],[Avg]]+$U$2*TableMPI[[#This Row],[StdDev]]</f>
        <v>174.93288150009735</v>
      </c>
      <c r="S208">
        <v>1</v>
      </c>
    </row>
    <row r="209" spans="1:19" x14ac:dyDescent="0.25">
      <c r="A209" t="s">
        <v>15</v>
      </c>
      <c r="B209">
        <v>10000</v>
      </c>
      <c r="C209">
        <v>100</v>
      </c>
      <c r="D209">
        <v>100000</v>
      </c>
      <c r="E209">
        <v>11</v>
      </c>
      <c r="F209">
        <v>1</v>
      </c>
      <c r="G209">
        <v>31.058263</v>
      </c>
      <c r="H209">
        <v>0.15859200000000001</v>
      </c>
      <c r="I209">
        <v>0.36264200000000002</v>
      </c>
      <c r="J209">
        <v>3.6263999999999998E-2</v>
      </c>
      <c r="K209" t="str">
        <f t="shared" si="8"/>
        <v>0</v>
      </c>
      <c r="L209" t="s">
        <v>50</v>
      </c>
      <c r="M209" t="s">
        <v>51</v>
      </c>
      <c r="N20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11</v>
      </c>
      <c r="O209">
        <f>VLOOKUP(TableMPI[[#This Row],[Label]],TableAvg[],2,FALSE)</f>
        <v>190.876362</v>
      </c>
      <c r="P209">
        <f>VLOOKUP(TableMPI[[#This Row],[Label]],TableAvg[],3,FALSE)</f>
        <v>0.50633999999848645</v>
      </c>
      <c r="Q209">
        <f>TableMPI[[#This Row],[Avg]]-$U$2*TableMPI[[#This Row],[StdDev]]</f>
        <v>189.86368200000302</v>
      </c>
      <c r="R209">
        <f>TableMPI[[#This Row],[Avg]]+$U$2*TableMPI[[#This Row],[StdDev]]</f>
        <v>191.88904199999698</v>
      </c>
      <c r="S209">
        <v>1</v>
      </c>
    </row>
    <row r="210" spans="1:19" x14ac:dyDescent="0.25">
      <c r="A210" t="s">
        <v>15</v>
      </c>
      <c r="B210">
        <v>10000</v>
      </c>
      <c r="C210">
        <v>100</v>
      </c>
      <c r="D210">
        <v>100000</v>
      </c>
      <c r="E210">
        <v>10</v>
      </c>
      <c r="F210">
        <v>1</v>
      </c>
      <c r="G210">
        <v>34.018873999999997</v>
      </c>
      <c r="H210">
        <v>0.15384300000000001</v>
      </c>
      <c r="I210">
        <v>0.28367799999999999</v>
      </c>
      <c r="J210">
        <v>3.1519999999999999E-2</v>
      </c>
      <c r="K210" t="str">
        <f t="shared" si="8"/>
        <v>0</v>
      </c>
      <c r="L210" t="s">
        <v>50</v>
      </c>
      <c r="M210" t="s">
        <v>51</v>
      </c>
      <c r="N21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10</v>
      </c>
      <c r="O210">
        <f>VLOOKUP(TableMPI[[#This Row],[Label]],TableAvg[],2,FALSE)</f>
        <v>209.11237700000001</v>
      </c>
      <c r="P210">
        <f>VLOOKUP(TableMPI[[#This Row],[Label]],TableAvg[],3,FALSE)</f>
        <v>0.13501800000346789</v>
      </c>
      <c r="Q210">
        <f>TableMPI[[#This Row],[Avg]]-$U$2*TableMPI[[#This Row],[StdDev]]</f>
        <v>208.84234099999307</v>
      </c>
      <c r="R210">
        <f>TableMPI[[#This Row],[Avg]]+$U$2*TableMPI[[#This Row],[StdDev]]</f>
        <v>209.38241300000695</v>
      </c>
      <c r="S210">
        <v>1</v>
      </c>
    </row>
    <row r="211" spans="1:19" x14ac:dyDescent="0.25">
      <c r="A211" t="s">
        <v>15</v>
      </c>
      <c r="B211">
        <v>10000</v>
      </c>
      <c r="C211">
        <v>100</v>
      </c>
      <c r="D211">
        <v>100000</v>
      </c>
      <c r="E211">
        <v>9</v>
      </c>
      <c r="F211">
        <v>1</v>
      </c>
      <c r="G211">
        <v>37.810811999999999</v>
      </c>
      <c r="H211">
        <v>0.382384</v>
      </c>
      <c r="I211">
        <v>1.7062660000000001</v>
      </c>
      <c r="J211">
        <v>0.213283</v>
      </c>
      <c r="K211" t="str">
        <f t="shared" si="8"/>
        <v>0</v>
      </c>
      <c r="L211" t="s">
        <v>50</v>
      </c>
      <c r="M211" t="s">
        <v>51</v>
      </c>
      <c r="N21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9</v>
      </c>
      <c r="O211">
        <f>VLOOKUP(TableMPI[[#This Row],[Label]],TableAvg[],2,FALSE)</f>
        <v>232.02580399999999</v>
      </c>
      <c r="P211">
        <f>VLOOKUP(TableMPI[[#This Row],[Label]],TableAvg[],3,FALSE)</f>
        <v>0</v>
      </c>
      <c r="Q211">
        <f>TableMPI[[#This Row],[Avg]]-$U$2*TableMPI[[#This Row],[StdDev]]</f>
        <v>232.02580399999999</v>
      </c>
      <c r="R211">
        <f>TableMPI[[#This Row],[Avg]]+$U$2*TableMPI[[#This Row],[StdDev]]</f>
        <v>232.02580399999999</v>
      </c>
      <c r="S211">
        <v>1</v>
      </c>
    </row>
    <row r="212" spans="1:19" x14ac:dyDescent="0.25">
      <c r="A212" t="s">
        <v>15</v>
      </c>
      <c r="B212">
        <v>10000</v>
      </c>
      <c r="C212">
        <v>100</v>
      </c>
      <c r="D212">
        <v>100000</v>
      </c>
      <c r="E212">
        <v>8</v>
      </c>
      <c r="F212">
        <v>1</v>
      </c>
      <c r="G212">
        <v>42.342574999999997</v>
      </c>
      <c r="H212">
        <v>0.415968</v>
      </c>
      <c r="I212">
        <v>1.671951</v>
      </c>
      <c r="J212">
        <v>0.23885000000000001</v>
      </c>
      <c r="K212" t="str">
        <f t="shared" si="8"/>
        <v>0</v>
      </c>
      <c r="L212" t="s">
        <v>50</v>
      </c>
      <c r="M212" t="s">
        <v>51</v>
      </c>
      <c r="N21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8</v>
      </c>
      <c r="O212">
        <f>VLOOKUP(TableMPI[[#This Row],[Label]],TableAvg[],2,FALSE)</f>
        <v>260.09294599999998</v>
      </c>
      <c r="P212">
        <f>VLOOKUP(TableMPI[[#This Row],[Label]],TableAvg[],3,FALSE)</f>
        <v>0</v>
      </c>
      <c r="Q212">
        <f>TableMPI[[#This Row],[Avg]]-$U$2*TableMPI[[#This Row],[StdDev]]</f>
        <v>260.09294599999998</v>
      </c>
      <c r="R212">
        <f>TableMPI[[#This Row],[Avg]]+$U$2*TableMPI[[#This Row],[StdDev]]</f>
        <v>260.09294599999998</v>
      </c>
      <c r="S212">
        <v>1</v>
      </c>
    </row>
    <row r="213" spans="1:19" x14ac:dyDescent="0.25">
      <c r="A213" t="s">
        <v>15</v>
      </c>
      <c r="B213">
        <v>10000</v>
      </c>
      <c r="C213">
        <v>100</v>
      </c>
      <c r="D213">
        <v>100000</v>
      </c>
      <c r="E213">
        <v>7</v>
      </c>
      <c r="F213">
        <v>1</v>
      </c>
      <c r="G213">
        <v>48.169384999999998</v>
      </c>
      <c r="H213">
        <v>0.38488299999999998</v>
      </c>
      <c r="I213">
        <v>1.2738830000000001</v>
      </c>
      <c r="J213">
        <v>0.212314</v>
      </c>
      <c r="K213" t="str">
        <f t="shared" si="8"/>
        <v>0</v>
      </c>
      <c r="L213" t="s">
        <v>50</v>
      </c>
      <c r="M213" t="s">
        <v>51</v>
      </c>
      <c r="N2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7</v>
      </c>
      <c r="O213">
        <f>VLOOKUP(TableMPI[[#This Row],[Label]],TableAvg[],2,FALSE)</f>
        <v>297.04386299999999</v>
      </c>
      <c r="P213">
        <f>VLOOKUP(TableMPI[[#This Row],[Label]],TableAvg[],3,FALSE)</f>
        <v>0</v>
      </c>
      <c r="Q213">
        <f>TableMPI[[#This Row],[Avg]]-$U$2*TableMPI[[#This Row],[StdDev]]</f>
        <v>297.04386299999999</v>
      </c>
      <c r="R213">
        <f>TableMPI[[#This Row],[Avg]]+$U$2*TableMPI[[#This Row],[StdDev]]</f>
        <v>297.04386299999999</v>
      </c>
      <c r="S213">
        <v>1</v>
      </c>
    </row>
    <row r="214" spans="1:19" x14ac:dyDescent="0.25">
      <c r="A214" t="s">
        <v>15</v>
      </c>
      <c r="B214">
        <v>10000</v>
      </c>
      <c r="C214">
        <v>100</v>
      </c>
      <c r="D214">
        <v>100000</v>
      </c>
      <c r="E214">
        <v>6</v>
      </c>
      <c r="F214">
        <v>1</v>
      </c>
      <c r="G214">
        <v>55.953719</v>
      </c>
      <c r="H214">
        <v>0.37465799999999999</v>
      </c>
      <c r="I214">
        <v>1.006947</v>
      </c>
      <c r="J214">
        <v>0.20138900000000001</v>
      </c>
      <c r="K214" t="str">
        <f t="shared" si="8"/>
        <v>0</v>
      </c>
      <c r="L214" t="s">
        <v>50</v>
      </c>
      <c r="M214" t="s">
        <v>51</v>
      </c>
      <c r="N21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</v>
      </c>
      <c r="O214">
        <f>VLOOKUP(TableMPI[[#This Row],[Label]],TableAvg[],2,FALSE)</f>
        <v>346.274833</v>
      </c>
      <c r="P214">
        <f>VLOOKUP(TableMPI[[#This Row],[Label]],TableAvg[],3,FALSE)</f>
        <v>0</v>
      </c>
      <c r="Q214">
        <f>TableMPI[[#This Row],[Avg]]-$U$2*TableMPI[[#This Row],[StdDev]]</f>
        <v>346.274833</v>
      </c>
      <c r="R214">
        <f>TableMPI[[#This Row],[Avg]]+$U$2*TableMPI[[#This Row],[StdDev]]</f>
        <v>346.274833</v>
      </c>
      <c r="S214">
        <v>1</v>
      </c>
    </row>
    <row r="215" spans="1:19" x14ac:dyDescent="0.25">
      <c r="A215" t="s">
        <v>15</v>
      </c>
      <c r="B215">
        <v>10000</v>
      </c>
      <c r="C215">
        <v>100</v>
      </c>
      <c r="D215">
        <v>100000</v>
      </c>
      <c r="E215">
        <v>5</v>
      </c>
      <c r="F215">
        <v>1</v>
      </c>
      <c r="G215">
        <v>67.474376000000007</v>
      </c>
      <c r="H215">
        <v>0.44832899999999998</v>
      </c>
      <c r="I215">
        <v>1.1068519999999999</v>
      </c>
      <c r="J215">
        <v>0.27671299999999999</v>
      </c>
      <c r="K215" t="str">
        <f t="shared" si="8"/>
        <v>0</v>
      </c>
      <c r="L215" t="s">
        <v>50</v>
      </c>
      <c r="M215" t="s">
        <v>51</v>
      </c>
      <c r="N21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</v>
      </c>
      <c r="O215">
        <f>VLOOKUP(TableMPI[[#This Row],[Label]],TableAvg[],2,FALSE)</f>
        <v>414.10621800000001</v>
      </c>
      <c r="P215">
        <f>VLOOKUP(TableMPI[[#This Row],[Label]],TableAvg[],3,FALSE)</f>
        <v>0</v>
      </c>
      <c r="Q215">
        <f>TableMPI[[#This Row],[Avg]]-$U$2*TableMPI[[#This Row],[StdDev]]</f>
        <v>414.10621800000001</v>
      </c>
      <c r="R215">
        <f>TableMPI[[#This Row],[Avg]]+$U$2*TableMPI[[#This Row],[StdDev]]</f>
        <v>414.10621800000001</v>
      </c>
      <c r="S215">
        <v>1</v>
      </c>
    </row>
    <row r="216" spans="1:19" x14ac:dyDescent="0.25">
      <c r="A216" t="s">
        <v>15</v>
      </c>
      <c r="B216">
        <v>10000</v>
      </c>
      <c r="C216">
        <v>100</v>
      </c>
      <c r="D216">
        <v>100000</v>
      </c>
      <c r="E216">
        <v>4</v>
      </c>
      <c r="F216">
        <v>1</v>
      </c>
      <c r="G216">
        <v>83.867260999999999</v>
      </c>
      <c r="H216">
        <v>0.38418600000000003</v>
      </c>
      <c r="I216">
        <v>0.63935900000000001</v>
      </c>
      <c r="J216">
        <v>0.21312</v>
      </c>
      <c r="K216" t="str">
        <f t="shared" si="8"/>
        <v>0</v>
      </c>
      <c r="L216" t="s">
        <v>50</v>
      </c>
      <c r="M216" t="s">
        <v>51</v>
      </c>
      <c r="N21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</v>
      </c>
      <c r="O216">
        <f>VLOOKUP(TableMPI[[#This Row],[Label]],TableAvg[],2,FALSE)</f>
        <v>517.03048899999999</v>
      </c>
      <c r="P216">
        <f>VLOOKUP(TableMPI[[#This Row],[Label]],TableAvg[],3,FALSE)</f>
        <v>0</v>
      </c>
      <c r="Q216">
        <f>TableMPI[[#This Row],[Avg]]-$U$2*TableMPI[[#This Row],[StdDev]]</f>
        <v>517.03048899999999</v>
      </c>
      <c r="R216">
        <f>TableMPI[[#This Row],[Avg]]+$U$2*TableMPI[[#This Row],[StdDev]]</f>
        <v>517.03048899999999</v>
      </c>
      <c r="S216">
        <v>1</v>
      </c>
    </row>
    <row r="217" spans="1:19" x14ac:dyDescent="0.25">
      <c r="A217" t="s">
        <v>15</v>
      </c>
      <c r="B217">
        <v>10000</v>
      </c>
      <c r="C217">
        <v>100</v>
      </c>
      <c r="D217">
        <v>100000</v>
      </c>
      <c r="E217">
        <v>3</v>
      </c>
      <c r="F217">
        <v>1</v>
      </c>
      <c r="G217">
        <v>111.43797499999999</v>
      </c>
      <c r="H217">
        <v>0.47351100000000002</v>
      </c>
      <c r="I217">
        <v>0.58668200000000004</v>
      </c>
      <c r="J217">
        <v>0.29334100000000002</v>
      </c>
      <c r="K217" t="str">
        <f t="shared" si="8"/>
        <v>0</v>
      </c>
      <c r="L217" t="s">
        <v>50</v>
      </c>
      <c r="M217" t="s">
        <v>51</v>
      </c>
      <c r="N21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</v>
      </c>
      <c r="O217">
        <f>VLOOKUP(TableMPI[[#This Row],[Label]],TableAvg[],2,FALSE)</f>
        <v>689.58723399999997</v>
      </c>
      <c r="P217">
        <f>VLOOKUP(TableMPI[[#This Row],[Label]],TableAvg[],3,FALSE)</f>
        <v>0</v>
      </c>
      <c r="Q217">
        <f>TableMPI[[#This Row],[Avg]]-$U$2*TableMPI[[#This Row],[StdDev]]</f>
        <v>689.58723399999997</v>
      </c>
      <c r="R217">
        <f>TableMPI[[#This Row],[Avg]]+$U$2*TableMPI[[#This Row],[StdDev]]</f>
        <v>689.58723399999997</v>
      </c>
      <c r="S217">
        <v>1</v>
      </c>
    </row>
    <row r="218" spans="1:19" x14ac:dyDescent="0.25">
      <c r="A218" t="s">
        <v>15</v>
      </c>
      <c r="B218">
        <v>10000</v>
      </c>
      <c r="C218">
        <v>100</v>
      </c>
      <c r="D218">
        <v>100000</v>
      </c>
      <c r="E218">
        <v>2</v>
      </c>
      <c r="F218">
        <v>1</v>
      </c>
      <c r="G218">
        <v>166.22775799999999</v>
      </c>
      <c r="H218">
        <v>0.50262899999999999</v>
      </c>
      <c r="I218">
        <v>0.32875599999999999</v>
      </c>
      <c r="J218">
        <v>0.32875599999999999</v>
      </c>
      <c r="K218" t="str">
        <f t="shared" si="8"/>
        <v>0</v>
      </c>
      <c r="L218" t="s">
        <v>50</v>
      </c>
      <c r="M218" t="s">
        <v>51</v>
      </c>
      <c r="N21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</v>
      </c>
      <c r="O218">
        <f>VLOOKUP(TableMPI[[#This Row],[Label]],TableAvg[],2,FALSE)</f>
        <v>1033.768284</v>
      </c>
      <c r="P218">
        <f>VLOOKUP(TableMPI[[#This Row],[Label]],TableAvg[],3,FALSE)</f>
        <v>0</v>
      </c>
      <c r="Q218">
        <f>TableMPI[[#This Row],[Avg]]-$U$2*TableMPI[[#This Row],[StdDev]]</f>
        <v>1033.768284</v>
      </c>
      <c r="R218">
        <f>TableMPI[[#This Row],[Avg]]+$U$2*TableMPI[[#This Row],[StdDev]]</f>
        <v>1033.768284</v>
      </c>
      <c r="S218">
        <v>1</v>
      </c>
    </row>
    <row r="219" spans="1:19" x14ac:dyDescent="0.25">
      <c r="A219" t="s">
        <v>15</v>
      </c>
      <c r="B219">
        <v>10000</v>
      </c>
      <c r="C219">
        <v>100</v>
      </c>
      <c r="D219">
        <v>100000</v>
      </c>
      <c r="E219">
        <v>1</v>
      </c>
      <c r="F219">
        <v>1</v>
      </c>
      <c r="G219">
        <v>333.22610200000003</v>
      </c>
      <c r="H219">
        <v>0.457235</v>
      </c>
      <c r="I219">
        <v>0</v>
      </c>
      <c r="J219">
        <v>0</v>
      </c>
      <c r="K219" t="str">
        <f t="shared" si="8"/>
        <v>0</v>
      </c>
      <c r="L219" t="s">
        <v>50</v>
      </c>
      <c r="M219" t="s">
        <v>51</v>
      </c>
      <c r="N21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</v>
      </c>
      <c r="O219">
        <f>VLOOKUP(TableMPI[[#This Row],[Label]],TableAvg[],2,FALSE)</f>
        <v>2083.919367</v>
      </c>
      <c r="P219">
        <f>VLOOKUP(TableMPI[[#This Row],[Label]],TableAvg[],3,FALSE)</f>
        <v>0</v>
      </c>
      <c r="Q219">
        <f>TableMPI[[#This Row],[Avg]]-$U$2*TableMPI[[#This Row],[StdDev]]</f>
        <v>2083.919367</v>
      </c>
      <c r="R219">
        <f>TableMPI[[#This Row],[Avg]]+$U$2*TableMPI[[#This Row],[StdDev]]</f>
        <v>2083.919367</v>
      </c>
      <c r="S219">
        <v>1</v>
      </c>
    </row>
    <row r="220" spans="1:19" x14ac:dyDescent="0.25">
      <c r="A220" t="s">
        <v>15</v>
      </c>
      <c r="B220">
        <v>10000</v>
      </c>
      <c r="C220">
        <v>100</v>
      </c>
      <c r="D220">
        <v>100000</v>
      </c>
      <c r="E220">
        <v>12</v>
      </c>
      <c r="F220">
        <v>1</v>
      </c>
      <c r="G220">
        <v>28.825664</v>
      </c>
      <c r="H220">
        <v>0.46112900000000001</v>
      </c>
      <c r="I220">
        <v>3.0254080000000001</v>
      </c>
      <c r="J220">
        <v>0.27503699999999998</v>
      </c>
      <c r="K220" t="str">
        <f t="shared" si="8"/>
        <v>0</v>
      </c>
      <c r="L220" t="s">
        <v>50</v>
      </c>
      <c r="M220" t="s">
        <v>51</v>
      </c>
      <c r="N22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12</v>
      </c>
      <c r="O220">
        <f>VLOOKUP(TableMPI[[#This Row],[Label]],TableAvg[],2,FALSE)</f>
        <v>174.82682649999998</v>
      </c>
      <c r="P220">
        <f>VLOOKUP(TableMPI[[#This Row],[Label]],TableAvg[],3,FALSE)</f>
        <v>5.3027500048680586E-2</v>
      </c>
      <c r="Q220">
        <f>TableMPI[[#This Row],[Avg]]-$U$2*TableMPI[[#This Row],[StdDev]]</f>
        <v>174.72077149990261</v>
      </c>
      <c r="R220">
        <f>TableMPI[[#This Row],[Avg]]+$U$2*TableMPI[[#This Row],[StdDev]]</f>
        <v>174.93288150009735</v>
      </c>
      <c r="S220">
        <v>1</v>
      </c>
    </row>
    <row r="221" spans="1:19" x14ac:dyDescent="0.25">
      <c r="A221" t="s">
        <v>15</v>
      </c>
      <c r="B221">
        <v>10000</v>
      </c>
      <c r="C221">
        <v>100</v>
      </c>
      <c r="D221">
        <v>100000</v>
      </c>
      <c r="E221">
        <v>11</v>
      </c>
      <c r="F221">
        <v>1</v>
      </c>
      <c r="G221">
        <v>30.976027999999999</v>
      </c>
      <c r="H221">
        <v>0.15554699999999999</v>
      </c>
      <c r="I221">
        <v>0.34511199999999997</v>
      </c>
      <c r="J221">
        <v>3.4511E-2</v>
      </c>
      <c r="K221" t="str">
        <f t="shared" si="8"/>
        <v>0</v>
      </c>
      <c r="L221" t="s">
        <v>50</v>
      </c>
      <c r="M221" t="s">
        <v>51</v>
      </c>
      <c r="N22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11</v>
      </c>
      <c r="O221">
        <f>VLOOKUP(TableMPI[[#This Row],[Label]],TableAvg[],2,FALSE)</f>
        <v>190.876362</v>
      </c>
      <c r="P221">
        <f>VLOOKUP(TableMPI[[#This Row],[Label]],TableAvg[],3,FALSE)</f>
        <v>0.50633999999848645</v>
      </c>
      <c r="Q221">
        <f>TableMPI[[#This Row],[Avg]]-$U$2*TableMPI[[#This Row],[StdDev]]</f>
        <v>189.86368200000302</v>
      </c>
      <c r="R221">
        <f>TableMPI[[#This Row],[Avg]]+$U$2*TableMPI[[#This Row],[StdDev]]</f>
        <v>191.88904199999698</v>
      </c>
      <c r="S221">
        <v>1</v>
      </c>
    </row>
    <row r="222" spans="1:19" x14ac:dyDescent="0.25">
      <c r="A222" t="s">
        <v>15</v>
      </c>
      <c r="B222">
        <v>10000</v>
      </c>
      <c r="C222">
        <v>100</v>
      </c>
      <c r="D222">
        <v>100000</v>
      </c>
      <c r="E222">
        <v>10</v>
      </c>
      <c r="F222">
        <v>1</v>
      </c>
      <c r="G222">
        <v>33.907505999999998</v>
      </c>
      <c r="H222">
        <v>0.15620899999999999</v>
      </c>
      <c r="I222">
        <v>0.29391699999999998</v>
      </c>
      <c r="J222">
        <v>3.2656999999999999E-2</v>
      </c>
      <c r="K222" t="str">
        <f t="shared" si="8"/>
        <v>0</v>
      </c>
      <c r="L222" t="s">
        <v>50</v>
      </c>
      <c r="M222" t="s">
        <v>51</v>
      </c>
      <c r="N22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10</v>
      </c>
      <c r="O222">
        <f>VLOOKUP(TableMPI[[#This Row],[Label]],TableAvg[],2,FALSE)</f>
        <v>209.11237700000001</v>
      </c>
      <c r="P222">
        <f>VLOOKUP(TableMPI[[#This Row],[Label]],TableAvg[],3,FALSE)</f>
        <v>0.13501800000346789</v>
      </c>
      <c r="Q222">
        <f>TableMPI[[#This Row],[Avg]]-$U$2*TableMPI[[#This Row],[StdDev]]</f>
        <v>208.84234099999307</v>
      </c>
      <c r="R222">
        <f>TableMPI[[#This Row],[Avg]]+$U$2*TableMPI[[#This Row],[StdDev]]</f>
        <v>209.38241300000695</v>
      </c>
      <c r="S222">
        <v>1</v>
      </c>
    </row>
    <row r="223" spans="1:19" x14ac:dyDescent="0.25">
      <c r="A223" t="s">
        <v>15</v>
      </c>
      <c r="B223">
        <v>10000</v>
      </c>
      <c r="C223">
        <v>100</v>
      </c>
      <c r="D223">
        <v>100000</v>
      </c>
      <c r="E223">
        <v>9</v>
      </c>
      <c r="F223">
        <v>1</v>
      </c>
      <c r="G223">
        <v>37.776515000000003</v>
      </c>
      <c r="H223">
        <v>0.38075300000000001</v>
      </c>
      <c r="I223">
        <v>1.5922609999999999</v>
      </c>
      <c r="J223">
        <v>0.19903299999999999</v>
      </c>
      <c r="K223" t="str">
        <f t="shared" si="8"/>
        <v>0</v>
      </c>
      <c r="L223" t="s">
        <v>50</v>
      </c>
      <c r="M223" t="s">
        <v>51</v>
      </c>
      <c r="N22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9</v>
      </c>
      <c r="O223">
        <f>VLOOKUP(TableMPI[[#This Row],[Label]],TableAvg[],2,FALSE)</f>
        <v>232.02580399999999</v>
      </c>
      <c r="P223">
        <f>VLOOKUP(TableMPI[[#This Row],[Label]],TableAvg[],3,FALSE)</f>
        <v>0</v>
      </c>
      <c r="Q223">
        <f>TableMPI[[#This Row],[Avg]]-$U$2*TableMPI[[#This Row],[StdDev]]</f>
        <v>232.02580399999999</v>
      </c>
      <c r="R223">
        <f>TableMPI[[#This Row],[Avg]]+$U$2*TableMPI[[#This Row],[StdDev]]</f>
        <v>232.02580399999999</v>
      </c>
      <c r="S223">
        <v>1</v>
      </c>
    </row>
    <row r="224" spans="1:19" x14ac:dyDescent="0.25">
      <c r="A224" t="s">
        <v>15</v>
      </c>
      <c r="B224">
        <v>10000</v>
      </c>
      <c r="C224">
        <v>100</v>
      </c>
      <c r="D224">
        <v>100000</v>
      </c>
      <c r="E224">
        <v>8</v>
      </c>
      <c r="F224">
        <v>1</v>
      </c>
      <c r="G224">
        <v>42.358466999999997</v>
      </c>
      <c r="H224">
        <v>0.43571700000000002</v>
      </c>
      <c r="I224">
        <v>1.813672</v>
      </c>
      <c r="J224">
        <v>0.25909599999999999</v>
      </c>
      <c r="K224" t="str">
        <f t="shared" si="8"/>
        <v>0</v>
      </c>
      <c r="L224" t="s">
        <v>50</v>
      </c>
      <c r="M224" t="s">
        <v>51</v>
      </c>
      <c r="N22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8</v>
      </c>
      <c r="O224">
        <f>VLOOKUP(TableMPI[[#This Row],[Label]],TableAvg[],2,FALSE)</f>
        <v>260.09294599999998</v>
      </c>
      <c r="P224">
        <f>VLOOKUP(TableMPI[[#This Row],[Label]],TableAvg[],3,FALSE)</f>
        <v>0</v>
      </c>
      <c r="Q224">
        <f>TableMPI[[#This Row],[Avg]]-$U$2*TableMPI[[#This Row],[StdDev]]</f>
        <v>260.09294599999998</v>
      </c>
      <c r="R224">
        <f>TableMPI[[#This Row],[Avg]]+$U$2*TableMPI[[#This Row],[StdDev]]</f>
        <v>260.09294599999998</v>
      </c>
      <c r="S224">
        <v>1</v>
      </c>
    </row>
    <row r="225" spans="1:19" x14ac:dyDescent="0.25">
      <c r="A225" t="s">
        <v>15</v>
      </c>
      <c r="B225">
        <v>10000</v>
      </c>
      <c r="C225">
        <v>100</v>
      </c>
      <c r="D225">
        <v>100000</v>
      </c>
      <c r="E225">
        <v>7</v>
      </c>
      <c r="F225">
        <v>1</v>
      </c>
      <c r="G225">
        <v>48.172395000000002</v>
      </c>
      <c r="H225">
        <v>0.37699100000000002</v>
      </c>
      <c r="I225">
        <v>1.172479</v>
      </c>
      <c r="J225">
        <v>0.195413</v>
      </c>
      <c r="K225" t="str">
        <f t="shared" si="8"/>
        <v>0</v>
      </c>
      <c r="L225" t="s">
        <v>50</v>
      </c>
      <c r="M225" t="s">
        <v>51</v>
      </c>
      <c r="N22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7</v>
      </c>
      <c r="O225">
        <f>VLOOKUP(TableMPI[[#This Row],[Label]],TableAvg[],2,FALSE)</f>
        <v>297.04386299999999</v>
      </c>
      <c r="P225">
        <f>VLOOKUP(TableMPI[[#This Row],[Label]],TableAvg[],3,FALSE)</f>
        <v>0</v>
      </c>
      <c r="Q225">
        <f>TableMPI[[#This Row],[Avg]]-$U$2*TableMPI[[#This Row],[StdDev]]</f>
        <v>297.04386299999999</v>
      </c>
      <c r="R225">
        <f>TableMPI[[#This Row],[Avg]]+$U$2*TableMPI[[#This Row],[StdDev]]</f>
        <v>297.04386299999999</v>
      </c>
      <c r="S225">
        <v>1</v>
      </c>
    </row>
    <row r="226" spans="1:19" x14ac:dyDescent="0.25">
      <c r="A226" t="s">
        <v>15</v>
      </c>
      <c r="B226">
        <v>10000</v>
      </c>
      <c r="C226">
        <v>100</v>
      </c>
      <c r="D226">
        <v>100000</v>
      </c>
      <c r="E226">
        <v>6</v>
      </c>
      <c r="F226">
        <v>1</v>
      </c>
      <c r="G226">
        <v>55.933872999999998</v>
      </c>
      <c r="H226">
        <v>0.37264599999999998</v>
      </c>
      <c r="I226">
        <v>0.97949900000000001</v>
      </c>
      <c r="J226">
        <v>0.19589999999999999</v>
      </c>
      <c r="K226" t="str">
        <f t="shared" si="8"/>
        <v>0</v>
      </c>
      <c r="L226" t="s">
        <v>50</v>
      </c>
      <c r="M226" t="s">
        <v>51</v>
      </c>
      <c r="N22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</v>
      </c>
      <c r="O226">
        <f>VLOOKUP(TableMPI[[#This Row],[Label]],TableAvg[],2,FALSE)</f>
        <v>346.274833</v>
      </c>
      <c r="P226">
        <f>VLOOKUP(TableMPI[[#This Row],[Label]],TableAvg[],3,FALSE)</f>
        <v>0</v>
      </c>
      <c r="Q226">
        <f>TableMPI[[#This Row],[Avg]]-$U$2*TableMPI[[#This Row],[StdDev]]</f>
        <v>346.274833</v>
      </c>
      <c r="R226">
        <f>TableMPI[[#This Row],[Avg]]+$U$2*TableMPI[[#This Row],[StdDev]]</f>
        <v>346.274833</v>
      </c>
      <c r="S226">
        <v>1</v>
      </c>
    </row>
    <row r="227" spans="1:19" x14ac:dyDescent="0.25">
      <c r="A227" t="s">
        <v>15</v>
      </c>
      <c r="B227">
        <v>10000</v>
      </c>
      <c r="C227">
        <v>100</v>
      </c>
      <c r="D227">
        <v>100000</v>
      </c>
      <c r="E227">
        <v>5</v>
      </c>
      <c r="F227">
        <v>1</v>
      </c>
      <c r="G227">
        <v>67.349238999999997</v>
      </c>
      <c r="H227">
        <v>0.44891900000000001</v>
      </c>
      <c r="I227">
        <v>1.0977889999999999</v>
      </c>
      <c r="J227">
        <v>0.274447</v>
      </c>
      <c r="K227" t="str">
        <f t="shared" si="8"/>
        <v>0</v>
      </c>
      <c r="L227" t="s">
        <v>50</v>
      </c>
      <c r="M227" t="s">
        <v>51</v>
      </c>
      <c r="N22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</v>
      </c>
      <c r="O227">
        <f>VLOOKUP(TableMPI[[#This Row],[Label]],TableAvg[],2,FALSE)</f>
        <v>414.10621800000001</v>
      </c>
      <c r="P227">
        <f>VLOOKUP(TableMPI[[#This Row],[Label]],TableAvg[],3,FALSE)</f>
        <v>0</v>
      </c>
      <c r="Q227">
        <f>TableMPI[[#This Row],[Avg]]-$U$2*TableMPI[[#This Row],[StdDev]]</f>
        <v>414.10621800000001</v>
      </c>
      <c r="R227">
        <f>TableMPI[[#This Row],[Avg]]+$U$2*TableMPI[[#This Row],[StdDev]]</f>
        <v>414.10621800000001</v>
      </c>
      <c r="S227">
        <v>1</v>
      </c>
    </row>
    <row r="228" spans="1:19" x14ac:dyDescent="0.25">
      <c r="A228" t="s">
        <v>15</v>
      </c>
      <c r="B228">
        <v>10000</v>
      </c>
      <c r="C228">
        <v>100</v>
      </c>
      <c r="D228">
        <v>100000</v>
      </c>
      <c r="E228">
        <v>4</v>
      </c>
      <c r="F228">
        <v>1</v>
      </c>
      <c r="G228">
        <v>83.882840999999999</v>
      </c>
      <c r="H228">
        <v>0.42401499999999998</v>
      </c>
      <c r="I228">
        <v>0.73849299999999996</v>
      </c>
      <c r="J228">
        <v>0.24616399999999999</v>
      </c>
      <c r="K228" t="str">
        <f t="shared" si="8"/>
        <v>0</v>
      </c>
      <c r="L228" t="s">
        <v>50</v>
      </c>
      <c r="M228" t="s">
        <v>51</v>
      </c>
      <c r="N22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</v>
      </c>
      <c r="O228">
        <f>VLOOKUP(TableMPI[[#This Row],[Label]],TableAvg[],2,FALSE)</f>
        <v>517.03048899999999</v>
      </c>
      <c r="P228">
        <f>VLOOKUP(TableMPI[[#This Row],[Label]],TableAvg[],3,FALSE)</f>
        <v>0</v>
      </c>
      <c r="Q228">
        <f>TableMPI[[#This Row],[Avg]]-$U$2*TableMPI[[#This Row],[StdDev]]</f>
        <v>517.03048899999999</v>
      </c>
      <c r="R228">
        <f>TableMPI[[#This Row],[Avg]]+$U$2*TableMPI[[#This Row],[StdDev]]</f>
        <v>517.03048899999999</v>
      </c>
      <c r="S228">
        <v>1</v>
      </c>
    </row>
    <row r="229" spans="1:19" x14ac:dyDescent="0.25">
      <c r="A229" t="s">
        <v>15</v>
      </c>
      <c r="B229">
        <v>10000</v>
      </c>
      <c r="C229">
        <v>100</v>
      </c>
      <c r="D229">
        <v>100000</v>
      </c>
      <c r="E229">
        <v>3</v>
      </c>
      <c r="F229">
        <v>1</v>
      </c>
      <c r="G229">
        <v>111.434459</v>
      </c>
      <c r="H229">
        <v>0.466476</v>
      </c>
      <c r="I229">
        <v>0.57427600000000001</v>
      </c>
      <c r="J229">
        <v>0.287138</v>
      </c>
      <c r="K229" t="str">
        <f t="shared" si="8"/>
        <v>0</v>
      </c>
      <c r="L229" t="s">
        <v>50</v>
      </c>
      <c r="M229" t="s">
        <v>51</v>
      </c>
      <c r="N22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</v>
      </c>
      <c r="O229">
        <f>VLOOKUP(TableMPI[[#This Row],[Label]],TableAvg[],2,FALSE)</f>
        <v>689.58723399999997</v>
      </c>
      <c r="P229">
        <f>VLOOKUP(TableMPI[[#This Row],[Label]],TableAvg[],3,FALSE)</f>
        <v>0</v>
      </c>
      <c r="Q229">
        <f>TableMPI[[#This Row],[Avg]]-$U$2*TableMPI[[#This Row],[StdDev]]</f>
        <v>689.58723399999997</v>
      </c>
      <c r="R229">
        <f>TableMPI[[#This Row],[Avg]]+$U$2*TableMPI[[#This Row],[StdDev]]</f>
        <v>689.58723399999997</v>
      </c>
      <c r="S229">
        <v>1</v>
      </c>
    </row>
    <row r="230" spans="1:19" x14ac:dyDescent="0.25">
      <c r="A230" t="s">
        <v>15</v>
      </c>
      <c r="B230">
        <v>10000</v>
      </c>
      <c r="C230">
        <v>100</v>
      </c>
      <c r="D230">
        <v>100000</v>
      </c>
      <c r="E230">
        <v>2</v>
      </c>
      <c r="F230">
        <v>1</v>
      </c>
      <c r="G230">
        <v>166.14235400000001</v>
      </c>
      <c r="H230">
        <v>0.45920299999999997</v>
      </c>
      <c r="I230">
        <v>0.28134500000000001</v>
      </c>
      <c r="J230">
        <v>0.28134500000000001</v>
      </c>
      <c r="K230" t="str">
        <f t="shared" si="8"/>
        <v>0</v>
      </c>
      <c r="L230" t="s">
        <v>50</v>
      </c>
      <c r="M230" t="s">
        <v>51</v>
      </c>
      <c r="N23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</v>
      </c>
      <c r="O230">
        <f>VLOOKUP(TableMPI[[#This Row],[Label]],TableAvg[],2,FALSE)</f>
        <v>1033.768284</v>
      </c>
      <c r="P230">
        <f>VLOOKUP(TableMPI[[#This Row],[Label]],TableAvg[],3,FALSE)</f>
        <v>0</v>
      </c>
      <c r="Q230">
        <f>TableMPI[[#This Row],[Avg]]-$U$2*TableMPI[[#This Row],[StdDev]]</f>
        <v>1033.768284</v>
      </c>
      <c r="R230">
        <f>TableMPI[[#This Row],[Avg]]+$U$2*TableMPI[[#This Row],[StdDev]]</f>
        <v>1033.768284</v>
      </c>
      <c r="S230">
        <v>1</v>
      </c>
    </row>
    <row r="231" spans="1:19" x14ac:dyDescent="0.25">
      <c r="A231" t="s">
        <v>15</v>
      </c>
      <c r="B231">
        <v>10000</v>
      </c>
      <c r="C231">
        <v>100</v>
      </c>
      <c r="D231">
        <v>100000</v>
      </c>
      <c r="E231">
        <v>1</v>
      </c>
      <c r="F231">
        <v>1</v>
      </c>
      <c r="G231">
        <v>332.91243700000001</v>
      </c>
      <c r="H231">
        <v>0.39746300000000001</v>
      </c>
      <c r="I231">
        <v>0</v>
      </c>
      <c r="J231">
        <v>0</v>
      </c>
      <c r="K231" t="str">
        <f t="shared" si="8"/>
        <v>0</v>
      </c>
      <c r="L231" t="s">
        <v>50</v>
      </c>
      <c r="M231" t="s">
        <v>51</v>
      </c>
      <c r="N23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</v>
      </c>
      <c r="O231">
        <f>VLOOKUP(TableMPI[[#This Row],[Label]],TableAvg[],2,FALSE)</f>
        <v>2083.919367</v>
      </c>
      <c r="P231">
        <f>VLOOKUP(TableMPI[[#This Row],[Label]],TableAvg[],3,FALSE)</f>
        <v>0</v>
      </c>
      <c r="Q231">
        <f>TableMPI[[#This Row],[Avg]]-$U$2*TableMPI[[#This Row],[StdDev]]</f>
        <v>2083.919367</v>
      </c>
      <c r="R231">
        <f>TableMPI[[#This Row],[Avg]]+$U$2*TableMPI[[#This Row],[StdDev]]</f>
        <v>2083.919367</v>
      </c>
      <c r="S231">
        <v>1</v>
      </c>
    </row>
    <row r="232" spans="1:19" x14ac:dyDescent="0.25">
      <c r="A232" t="s">
        <v>15</v>
      </c>
      <c r="B232">
        <v>10000</v>
      </c>
      <c r="C232">
        <v>100</v>
      </c>
      <c r="D232">
        <v>100000</v>
      </c>
      <c r="E232">
        <v>12</v>
      </c>
      <c r="F232">
        <v>1</v>
      </c>
      <c r="G232">
        <v>28.698485000000002</v>
      </c>
      <c r="H232">
        <v>0.36478100000000002</v>
      </c>
      <c r="I232">
        <v>2.1829100000000001</v>
      </c>
      <c r="J232">
        <v>0.19844600000000001</v>
      </c>
      <c r="K232" t="str">
        <f t="shared" si="8"/>
        <v>0</v>
      </c>
      <c r="L232" t="s">
        <v>50</v>
      </c>
      <c r="M232" t="s">
        <v>51</v>
      </c>
      <c r="N23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12</v>
      </c>
      <c r="O232">
        <f>VLOOKUP(TableMPI[[#This Row],[Label]],TableAvg[],2,FALSE)</f>
        <v>174.82682649999998</v>
      </c>
      <c r="P232">
        <f>VLOOKUP(TableMPI[[#This Row],[Label]],TableAvg[],3,FALSE)</f>
        <v>5.3027500048680586E-2</v>
      </c>
      <c r="Q232">
        <f>TableMPI[[#This Row],[Avg]]-$U$2*TableMPI[[#This Row],[StdDev]]</f>
        <v>174.72077149990261</v>
      </c>
      <c r="R232">
        <f>TableMPI[[#This Row],[Avg]]+$U$2*TableMPI[[#This Row],[StdDev]]</f>
        <v>174.93288150009735</v>
      </c>
      <c r="S232">
        <v>1</v>
      </c>
    </row>
    <row r="233" spans="1:19" x14ac:dyDescent="0.25">
      <c r="A233" t="s">
        <v>15</v>
      </c>
      <c r="B233">
        <v>10000</v>
      </c>
      <c r="C233">
        <v>100</v>
      </c>
      <c r="D233">
        <v>100000</v>
      </c>
      <c r="E233">
        <v>11</v>
      </c>
      <c r="F233">
        <v>1</v>
      </c>
      <c r="G233">
        <v>30.989152000000001</v>
      </c>
      <c r="H233">
        <v>0.15317900000000001</v>
      </c>
      <c r="I233">
        <v>0.33714699999999997</v>
      </c>
      <c r="J233">
        <v>3.3715000000000002E-2</v>
      </c>
      <c r="K233" t="str">
        <f t="shared" si="8"/>
        <v>0</v>
      </c>
      <c r="L233" t="s">
        <v>50</v>
      </c>
      <c r="M233" t="s">
        <v>51</v>
      </c>
      <c r="N23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11</v>
      </c>
      <c r="O233">
        <f>VLOOKUP(TableMPI[[#This Row],[Label]],TableAvg[],2,FALSE)</f>
        <v>190.876362</v>
      </c>
      <c r="P233">
        <f>VLOOKUP(TableMPI[[#This Row],[Label]],TableAvg[],3,FALSE)</f>
        <v>0.50633999999848645</v>
      </c>
      <c r="Q233">
        <f>TableMPI[[#This Row],[Avg]]-$U$2*TableMPI[[#This Row],[StdDev]]</f>
        <v>189.86368200000302</v>
      </c>
      <c r="R233">
        <f>TableMPI[[#This Row],[Avg]]+$U$2*TableMPI[[#This Row],[StdDev]]</f>
        <v>191.88904199999698</v>
      </c>
      <c r="S233">
        <v>1</v>
      </c>
    </row>
    <row r="234" spans="1:19" x14ac:dyDescent="0.25">
      <c r="A234" t="s">
        <v>15</v>
      </c>
      <c r="B234">
        <v>10000</v>
      </c>
      <c r="C234">
        <v>100</v>
      </c>
      <c r="D234">
        <v>100000</v>
      </c>
      <c r="E234">
        <v>10</v>
      </c>
      <c r="F234">
        <v>1</v>
      </c>
      <c r="G234">
        <v>34.224727000000001</v>
      </c>
      <c r="H234">
        <v>0.46753800000000001</v>
      </c>
      <c r="I234">
        <v>2.4321709999999999</v>
      </c>
      <c r="J234">
        <v>0.27024100000000001</v>
      </c>
      <c r="K234" t="str">
        <f t="shared" si="8"/>
        <v>0</v>
      </c>
      <c r="L234" t="s">
        <v>50</v>
      </c>
      <c r="M234" t="s">
        <v>51</v>
      </c>
      <c r="N23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10</v>
      </c>
      <c r="O234">
        <f>VLOOKUP(TableMPI[[#This Row],[Label]],TableAvg[],2,FALSE)</f>
        <v>209.11237700000001</v>
      </c>
      <c r="P234">
        <f>VLOOKUP(TableMPI[[#This Row],[Label]],TableAvg[],3,FALSE)</f>
        <v>0.13501800000346789</v>
      </c>
      <c r="Q234">
        <f>TableMPI[[#This Row],[Avg]]-$U$2*TableMPI[[#This Row],[StdDev]]</f>
        <v>208.84234099999307</v>
      </c>
      <c r="R234">
        <f>TableMPI[[#This Row],[Avg]]+$U$2*TableMPI[[#This Row],[StdDev]]</f>
        <v>209.38241300000695</v>
      </c>
      <c r="S234">
        <v>1</v>
      </c>
    </row>
    <row r="235" spans="1:19" x14ac:dyDescent="0.25">
      <c r="A235" t="s">
        <v>15</v>
      </c>
      <c r="B235">
        <v>10000</v>
      </c>
      <c r="C235">
        <v>100</v>
      </c>
      <c r="D235">
        <v>100000</v>
      </c>
      <c r="E235">
        <v>9</v>
      </c>
      <c r="F235">
        <v>1</v>
      </c>
      <c r="G235">
        <v>37.927317000000002</v>
      </c>
      <c r="H235">
        <v>0.45358399999999999</v>
      </c>
      <c r="I235">
        <v>2.2490359999999998</v>
      </c>
      <c r="J235">
        <v>0.28112900000000002</v>
      </c>
      <c r="K235" t="str">
        <f t="shared" si="8"/>
        <v>0</v>
      </c>
      <c r="L235" t="s">
        <v>50</v>
      </c>
      <c r="M235" t="s">
        <v>51</v>
      </c>
      <c r="N23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9</v>
      </c>
      <c r="O235">
        <f>VLOOKUP(TableMPI[[#This Row],[Label]],TableAvg[],2,FALSE)</f>
        <v>232.02580399999999</v>
      </c>
      <c r="P235">
        <f>VLOOKUP(TableMPI[[#This Row],[Label]],TableAvg[],3,FALSE)</f>
        <v>0</v>
      </c>
      <c r="Q235">
        <f>TableMPI[[#This Row],[Avg]]-$U$2*TableMPI[[#This Row],[StdDev]]</f>
        <v>232.02580399999999</v>
      </c>
      <c r="R235">
        <f>TableMPI[[#This Row],[Avg]]+$U$2*TableMPI[[#This Row],[StdDev]]</f>
        <v>232.02580399999999</v>
      </c>
      <c r="S235">
        <v>1</v>
      </c>
    </row>
    <row r="236" spans="1:19" x14ac:dyDescent="0.25">
      <c r="A236" t="s">
        <v>15</v>
      </c>
      <c r="B236">
        <v>10000</v>
      </c>
      <c r="C236">
        <v>100</v>
      </c>
      <c r="D236">
        <v>100000</v>
      </c>
      <c r="E236">
        <v>8</v>
      </c>
      <c r="F236">
        <v>1</v>
      </c>
      <c r="G236">
        <v>42.333976999999997</v>
      </c>
      <c r="H236">
        <v>0.38351800000000003</v>
      </c>
      <c r="I236">
        <v>1.3541799999999999</v>
      </c>
      <c r="J236">
        <v>0.19345399999999999</v>
      </c>
      <c r="K236" t="str">
        <f t="shared" si="8"/>
        <v>0</v>
      </c>
      <c r="L236" t="s">
        <v>50</v>
      </c>
      <c r="M236" t="s">
        <v>51</v>
      </c>
      <c r="N23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8</v>
      </c>
      <c r="O236">
        <f>VLOOKUP(TableMPI[[#This Row],[Label]],TableAvg[],2,FALSE)</f>
        <v>260.09294599999998</v>
      </c>
      <c r="P236">
        <f>VLOOKUP(TableMPI[[#This Row],[Label]],TableAvg[],3,FALSE)</f>
        <v>0</v>
      </c>
      <c r="Q236">
        <f>TableMPI[[#This Row],[Avg]]-$U$2*TableMPI[[#This Row],[StdDev]]</f>
        <v>260.09294599999998</v>
      </c>
      <c r="R236">
        <f>TableMPI[[#This Row],[Avg]]+$U$2*TableMPI[[#This Row],[StdDev]]</f>
        <v>260.09294599999998</v>
      </c>
      <c r="S236">
        <v>1</v>
      </c>
    </row>
    <row r="237" spans="1:19" x14ac:dyDescent="0.25">
      <c r="A237" t="s">
        <v>15</v>
      </c>
      <c r="B237">
        <v>10000</v>
      </c>
      <c r="C237">
        <v>100</v>
      </c>
      <c r="D237">
        <v>100000</v>
      </c>
      <c r="E237">
        <v>7</v>
      </c>
      <c r="F237">
        <v>1</v>
      </c>
      <c r="G237">
        <v>48.192591</v>
      </c>
      <c r="H237">
        <v>0.47715400000000002</v>
      </c>
      <c r="I237">
        <v>1.8435630000000001</v>
      </c>
      <c r="J237">
        <v>0.30726100000000001</v>
      </c>
      <c r="K237" t="str">
        <f t="shared" ref="K237:K254" si="9">MID(M237,22,1)</f>
        <v>0</v>
      </c>
      <c r="L237" t="s">
        <v>50</v>
      </c>
      <c r="M237" t="s">
        <v>51</v>
      </c>
      <c r="N23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7</v>
      </c>
      <c r="O237">
        <f>VLOOKUP(TableMPI[[#This Row],[Label]],TableAvg[],2,FALSE)</f>
        <v>297.04386299999999</v>
      </c>
      <c r="P237">
        <f>VLOOKUP(TableMPI[[#This Row],[Label]],TableAvg[],3,FALSE)</f>
        <v>0</v>
      </c>
      <c r="Q237">
        <f>TableMPI[[#This Row],[Avg]]-$U$2*TableMPI[[#This Row],[StdDev]]</f>
        <v>297.04386299999999</v>
      </c>
      <c r="R237">
        <f>TableMPI[[#This Row],[Avg]]+$U$2*TableMPI[[#This Row],[StdDev]]</f>
        <v>297.04386299999999</v>
      </c>
      <c r="S237">
        <v>1</v>
      </c>
    </row>
    <row r="238" spans="1:19" x14ac:dyDescent="0.25">
      <c r="A238" t="s">
        <v>15</v>
      </c>
      <c r="B238">
        <v>10000</v>
      </c>
      <c r="C238">
        <v>100</v>
      </c>
      <c r="D238">
        <v>100000</v>
      </c>
      <c r="E238">
        <v>6</v>
      </c>
      <c r="F238">
        <v>1</v>
      </c>
      <c r="G238">
        <v>56.030371000000002</v>
      </c>
      <c r="H238">
        <v>0.44309799999999999</v>
      </c>
      <c r="I238">
        <v>1.383219</v>
      </c>
      <c r="J238">
        <v>0.276644</v>
      </c>
      <c r="K238" t="str">
        <f t="shared" si="9"/>
        <v>0</v>
      </c>
      <c r="L238" t="s">
        <v>50</v>
      </c>
      <c r="M238" t="s">
        <v>51</v>
      </c>
      <c r="N23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</v>
      </c>
      <c r="O238">
        <f>VLOOKUP(TableMPI[[#This Row],[Label]],TableAvg[],2,FALSE)</f>
        <v>346.274833</v>
      </c>
      <c r="P238">
        <f>VLOOKUP(TableMPI[[#This Row],[Label]],TableAvg[],3,FALSE)</f>
        <v>0</v>
      </c>
      <c r="Q238">
        <f>TableMPI[[#This Row],[Avg]]-$U$2*TableMPI[[#This Row],[StdDev]]</f>
        <v>346.274833</v>
      </c>
      <c r="R238">
        <f>TableMPI[[#This Row],[Avg]]+$U$2*TableMPI[[#This Row],[StdDev]]</f>
        <v>346.274833</v>
      </c>
      <c r="S238">
        <v>1</v>
      </c>
    </row>
    <row r="239" spans="1:19" x14ac:dyDescent="0.25">
      <c r="A239" t="s">
        <v>15</v>
      </c>
      <c r="B239">
        <v>10000</v>
      </c>
      <c r="C239">
        <v>100</v>
      </c>
      <c r="D239">
        <v>100000</v>
      </c>
      <c r="E239">
        <v>5</v>
      </c>
      <c r="F239">
        <v>1</v>
      </c>
      <c r="G239">
        <v>67.390135999999998</v>
      </c>
      <c r="H239">
        <v>0.40636699999999998</v>
      </c>
      <c r="I239">
        <v>0.96080900000000002</v>
      </c>
      <c r="J239">
        <v>0.240202</v>
      </c>
      <c r="K239" t="str">
        <f t="shared" si="9"/>
        <v>0</v>
      </c>
      <c r="L239" t="s">
        <v>50</v>
      </c>
      <c r="M239" t="s">
        <v>51</v>
      </c>
      <c r="N23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</v>
      </c>
      <c r="O239">
        <f>VLOOKUP(TableMPI[[#This Row],[Label]],TableAvg[],2,FALSE)</f>
        <v>414.10621800000001</v>
      </c>
      <c r="P239">
        <f>VLOOKUP(TableMPI[[#This Row],[Label]],TableAvg[],3,FALSE)</f>
        <v>0</v>
      </c>
      <c r="Q239">
        <f>TableMPI[[#This Row],[Avg]]-$U$2*TableMPI[[#This Row],[StdDev]]</f>
        <v>414.10621800000001</v>
      </c>
      <c r="R239">
        <f>TableMPI[[#This Row],[Avg]]+$U$2*TableMPI[[#This Row],[StdDev]]</f>
        <v>414.10621800000001</v>
      </c>
      <c r="S239">
        <v>1</v>
      </c>
    </row>
    <row r="240" spans="1:19" x14ac:dyDescent="0.25">
      <c r="A240" t="s">
        <v>15</v>
      </c>
      <c r="B240">
        <v>10000</v>
      </c>
      <c r="C240">
        <v>100</v>
      </c>
      <c r="D240">
        <v>100000</v>
      </c>
      <c r="E240">
        <v>4</v>
      </c>
      <c r="F240">
        <v>1</v>
      </c>
      <c r="G240">
        <v>83.885442999999995</v>
      </c>
      <c r="H240">
        <v>0.42500199999999999</v>
      </c>
      <c r="I240">
        <v>0.76475099999999996</v>
      </c>
      <c r="J240">
        <v>0.254917</v>
      </c>
      <c r="K240" t="str">
        <f t="shared" si="9"/>
        <v>0</v>
      </c>
      <c r="L240" t="s">
        <v>50</v>
      </c>
      <c r="M240" t="s">
        <v>51</v>
      </c>
      <c r="N24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</v>
      </c>
      <c r="O240">
        <f>VLOOKUP(TableMPI[[#This Row],[Label]],TableAvg[],2,FALSE)</f>
        <v>517.03048899999999</v>
      </c>
      <c r="P240">
        <f>VLOOKUP(TableMPI[[#This Row],[Label]],TableAvg[],3,FALSE)</f>
        <v>0</v>
      </c>
      <c r="Q240">
        <f>TableMPI[[#This Row],[Avg]]-$U$2*TableMPI[[#This Row],[StdDev]]</f>
        <v>517.03048899999999</v>
      </c>
      <c r="R240">
        <f>TableMPI[[#This Row],[Avg]]+$U$2*TableMPI[[#This Row],[StdDev]]</f>
        <v>517.03048899999999</v>
      </c>
      <c r="S240">
        <v>1</v>
      </c>
    </row>
    <row r="241" spans="1:19" x14ac:dyDescent="0.25">
      <c r="A241" t="s">
        <v>15</v>
      </c>
      <c r="B241">
        <v>10000</v>
      </c>
      <c r="C241">
        <v>100</v>
      </c>
      <c r="D241">
        <v>100000</v>
      </c>
      <c r="E241">
        <v>3</v>
      </c>
      <c r="F241">
        <v>1</v>
      </c>
      <c r="G241">
        <v>111.43715400000001</v>
      </c>
      <c r="H241">
        <v>0.43650699999999998</v>
      </c>
      <c r="I241">
        <v>0.53571199999999997</v>
      </c>
      <c r="J241">
        <v>0.26785599999999998</v>
      </c>
      <c r="K241" t="str">
        <f t="shared" si="9"/>
        <v>0</v>
      </c>
      <c r="L241" t="s">
        <v>50</v>
      </c>
      <c r="M241" t="s">
        <v>51</v>
      </c>
      <c r="N24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</v>
      </c>
      <c r="O241">
        <f>VLOOKUP(TableMPI[[#This Row],[Label]],TableAvg[],2,FALSE)</f>
        <v>689.58723399999997</v>
      </c>
      <c r="P241">
        <f>VLOOKUP(TableMPI[[#This Row],[Label]],TableAvg[],3,FALSE)</f>
        <v>0</v>
      </c>
      <c r="Q241">
        <f>TableMPI[[#This Row],[Avg]]-$U$2*TableMPI[[#This Row],[StdDev]]</f>
        <v>689.58723399999997</v>
      </c>
      <c r="R241">
        <f>TableMPI[[#This Row],[Avg]]+$U$2*TableMPI[[#This Row],[StdDev]]</f>
        <v>689.58723399999997</v>
      </c>
      <c r="S241">
        <v>1</v>
      </c>
    </row>
    <row r="242" spans="1:19" x14ac:dyDescent="0.25">
      <c r="A242" t="s">
        <v>15</v>
      </c>
      <c r="B242">
        <v>10000</v>
      </c>
      <c r="C242">
        <v>100</v>
      </c>
      <c r="D242">
        <v>100000</v>
      </c>
      <c r="E242">
        <v>2</v>
      </c>
      <c r="F242">
        <v>1</v>
      </c>
      <c r="G242">
        <v>166.11434700000001</v>
      </c>
      <c r="H242">
        <v>0.43150699999999997</v>
      </c>
      <c r="I242">
        <v>0.25581300000000001</v>
      </c>
      <c r="J242">
        <v>0.25581300000000001</v>
      </c>
      <c r="K242" t="str">
        <f t="shared" si="9"/>
        <v>0</v>
      </c>
      <c r="L242" t="s">
        <v>50</v>
      </c>
      <c r="M242" t="s">
        <v>51</v>
      </c>
      <c r="N24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</v>
      </c>
      <c r="O242">
        <f>VLOOKUP(TableMPI[[#This Row],[Label]],TableAvg[],2,FALSE)</f>
        <v>1033.768284</v>
      </c>
      <c r="P242">
        <f>VLOOKUP(TableMPI[[#This Row],[Label]],TableAvg[],3,FALSE)</f>
        <v>0</v>
      </c>
      <c r="Q242">
        <f>TableMPI[[#This Row],[Avg]]-$U$2*TableMPI[[#This Row],[StdDev]]</f>
        <v>1033.768284</v>
      </c>
      <c r="R242">
        <f>TableMPI[[#This Row],[Avg]]+$U$2*TableMPI[[#This Row],[StdDev]]</f>
        <v>1033.768284</v>
      </c>
      <c r="S242">
        <v>1</v>
      </c>
    </row>
    <row r="243" spans="1:19" x14ac:dyDescent="0.25">
      <c r="A243" t="s">
        <v>15</v>
      </c>
      <c r="B243">
        <v>10000</v>
      </c>
      <c r="C243">
        <v>100</v>
      </c>
      <c r="D243">
        <v>100000</v>
      </c>
      <c r="E243">
        <v>1</v>
      </c>
      <c r="F243">
        <v>1</v>
      </c>
      <c r="G243">
        <v>332.87940600000002</v>
      </c>
      <c r="H243">
        <v>0.36384899999999998</v>
      </c>
      <c r="I243">
        <v>0</v>
      </c>
      <c r="J243">
        <v>0</v>
      </c>
      <c r="K243" t="str">
        <f t="shared" si="9"/>
        <v>0</v>
      </c>
      <c r="L243" t="s">
        <v>50</v>
      </c>
      <c r="M243" t="s">
        <v>51</v>
      </c>
      <c r="N24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</v>
      </c>
      <c r="O243">
        <f>VLOOKUP(TableMPI[[#This Row],[Label]],TableAvg[],2,FALSE)</f>
        <v>2083.919367</v>
      </c>
      <c r="P243">
        <f>VLOOKUP(TableMPI[[#This Row],[Label]],TableAvg[],3,FALSE)</f>
        <v>0</v>
      </c>
      <c r="Q243">
        <f>TableMPI[[#This Row],[Avg]]-$U$2*TableMPI[[#This Row],[StdDev]]</f>
        <v>2083.919367</v>
      </c>
      <c r="R243">
        <f>TableMPI[[#This Row],[Avg]]+$U$2*TableMPI[[#This Row],[StdDev]]</f>
        <v>2083.919367</v>
      </c>
      <c r="S243">
        <v>1</v>
      </c>
    </row>
    <row r="244" spans="1:19" x14ac:dyDescent="0.25">
      <c r="A244" t="s">
        <v>15</v>
      </c>
      <c r="B244">
        <v>10000</v>
      </c>
      <c r="C244">
        <v>100</v>
      </c>
      <c r="D244">
        <v>100000</v>
      </c>
      <c r="E244">
        <v>12</v>
      </c>
      <c r="F244">
        <v>1</v>
      </c>
      <c r="G244">
        <v>28.720770999999999</v>
      </c>
      <c r="H244">
        <v>0.381243</v>
      </c>
      <c r="I244">
        <v>2.4056769999999998</v>
      </c>
      <c r="J244">
        <v>0.218698</v>
      </c>
      <c r="K244" t="str">
        <f t="shared" si="9"/>
        <v>0</v>
      </c>
      <c r="L244" t="s">
        <v>50</v>
      </c>
      <c r="M244" t="s">
        <v>51</v>
      </c>
      <c r="N24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12</v>
      </c>
      <c r="O244">
        <f>VLOOKUP(TableMPI[[#This Row],[Label]],TableAvg[],2,FALSE)</f>
        <v>174.82682649999998</v>
      </c>
      <c r="P244">
        <f>VLOOKUP(TableMPI[[#This Row],[Label]],TableAvg[],3,FALSE)</f>
        <v>5.3027500048680586E-2</v>
      </c>
      <c r="Q244">
        <f>TableMPI[[#This Row],[Avg]]-$U$2*TableMPI[[#This Row],[StdDev]]</f>
        <v>174.72077149990261</v>
      </c>
      <c r="R244">
        <f>TableMPI[[#This Row],[Avg]]+$U$2*TableMPI[[#This Row],[StdDev]]</f>
        <v>174.93288150009735</v>
      </c>
      <c r="S244">
        <v>1</v>
      </c>
    </row>
    <row r="245" spans="1:19" x14ac:dyDescent="0.25">
      <c r="A245" t="s">
        <v>15</v>
      </c>
      <c r="B245">
        <v>10000</v>
      </c>
      <c r="C245">
        <v>100</v>
      </c>
      <c r="D245">
        <v>100000</v>
      </c>
      <c r="E245">
        <v>11</v>
      </c>
      <c r="F245">
        <v>1</v>
      </c>
      <c r="G245">
        <v>31.063171000000001</v>
      </c>
      <c r="H245">
        <v>0.16491900000000001</v>
      </c>
      <c r="I245">
        <v>0.44955499999999998</v>
      </c>
      <c r="J245">
        <v>4.4955000000000002E-2</v>
      </c>
      <c r="K245" t="str">
        <f t="shared" si="9"/>
        <v>0</v>
      </c>
      <c r="L245" t="s">
        <v>50</v>
      </c>
      <c r="M245" t="s">
        <v>51</v>
      </c>
      <c r="N24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11</v>
      </c>
      <c r="O245">
        <f>VLOOKUP(TableMPI[[#This Row],[Label]],TableAvg[],2,FALSE)</f>
        <v>190.876362</v>
      </c>
      <c r="P245">
        <f>VLOOKUP(TableMPI[[#This Row],[Label]],TableAvg[],3,FALSE)</f>
        <v>0.50633999999848645</v>
      </c>
      <c r="Q245">
        <f>TableMPI[[#This Row],[Avg]]-$U$2*TableMPI[[#This Row],[StdDev]]</f>
        <v>189.86368200000302</v>
      </c>
      <c r="R245">
        <f>TableMPI[[#This Row],[Avg]]+$U$2*TableMPI[[#This Row],[StdDev]]</f>
        <v>191.88904199999698</v>
      </c>
      <c r="S245">
        <v>1</v>
      </c>
    </row>
    <row r="246" spans="1:19" x14ac:dyDescent="0.25">
      <c r="A246" t="s">
        <v>15</v>
      </c>
      <c r="B246">
        <v>10000</v>
      </c>
      <c r="C246">
        <v>100</v>
      </c>
      <c r="D246">
        <v>100000</v>
      </c>
      <c r="E246">
        <v>10</v>
      </c>
      <c r="F246">
        <v>1</v>
      </c>
      <c r="G246">
        <v>33.978467000000002</v>
      </c>
      <c r="H246">
        <v>0.15982299999999999</v>
      </c>
      <c r="I246">
        <v>0.28253</v>
      </c>
      <c r="J246">
        <v>3.1392000000000003E-2</v>
      </c>
      <c r="K246" t="str">
        <f t="shared" si="9"/>
        <v>0</v>
      </c>
      <c r="L246" t="s">
        <v>50</v>
      </c>
      <c r="M246" t="s">
        <v>51</v>
      </c>
      <c r="N24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10</v>
      </c>
      <c r="O246">
        <f>VLOOKUP(TableMPI[[#This Row],[Label]],TableAvg[],2,FALSE)</f>
        <v>209.11237700000001</v>
      </c>
      <c r="P246">
        <f>VLOOKUP(TableMPI[[#This Row],[Label]],TableAvg[],3,FALSE)</f>
        <v>0.13501800000346789</v>
      </c>
      <c r="Q246">
        <f>TableMPI[[#This Row],[Avg]]-$U$2*TableMPI[[#This Row],[StdDev]]</f>
        <v>208.84234099999307</v>
      </c>
      <c r="R246">
        <f>TableMPI[[#This Row],[Avg]]+$U$2*TableMPI[[#This Row],[StdDev]]</f>
        <v>209.38241300000695</v>
      </c>
      <c r="S246">
        <v>1</v>
      </c>
    </row>
    <row r="247" spans="1:19" x14ac:dyDescent="0.25">
      <c r="A247" t="s">
        <v>15</v>
      </c>
      <c r="B247">
        <v>10000</v>
      </c>
      <c r="C247">
        <v>100</v>
      </c>
      <c r="D247">
        <v>100000</v>
      </c>
      <c r="E247">
        <v>9</v>
      </c>
      <c r="F247">
        <v>1</v>
      </c>
      <c r="G247">
        <v>37.996242000000002</v>
      </c>
      <c r="H247">
        <v>0.54437999999999998</v>
      </c>
      <c r="I247">
        <v>3.0760429999999999</v>
      </c>
      <c r="J247">
        <v>0.38450499999999999</v>
      </c>
      <c r="K247" t="str">
        <f t="shared" si="9"/>
        <v>0</v>
      </c>
      <c r="L247" t="s">
        <v>50</v>
      </c>
      <c r="M247" t="s">
        <v>51</v>
      </c>
      <c r="N24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9</v>
      </c>
      <c r="O247">
        <f>VLOOKUP(TableMPI[[#This Row],[Label]],TableAvg[],2,FALSE)</f>
        <v>232.02580399999999</v>
      </c>
      <c r="P247">
        <f>VLOOKUP(TableMPI[[#This Row],[Label]],TableAvg[],3,FALSE)</f>
        <v>0</v>
      </c>
      <c r="Q247">
        <f>TableMPI[[#This Row],[Avg]]-$U$2*TableMPI[[#This Row],[StdDev]]</f>
        <v>232.02580399999999</v>
      </c>
      <c r="R247">
        <f>TableMPI[[#This Row],[Avg]]+$U$2*TableMPI[[#This Row],[StdDev]]</f>
        <v>232.02580399999999</v>
      </c>
      <c r="S247">
        <v>1</v>
      </c>
    </row>
    <row r="248" spans="1:19" x14ac:dyDescent="0.25">
      <c r="A248" t="s">
        <v>15</v>
      </c>
      <c r="B248">
        <v>10000</v>
      </c>
      <c r="C248">
        <v>100</v>
      </c>
      <c r="D248">
        <v>100000</v>
      </c>
      <c r="E248">
        <v>8</v>
      </c>
      <c r="F248">
        <v>1</v>
      </c>
      <c r="G248">
        <v>42.323732999999997</v>
      </c>
      <c r="H248">
        <v>0.36995499999999998</v>
      </c>
      <c r="I248">
        <v>1.4401219999999999</v>
      </c>
      <c r="J248">
        <v>0.205732</v>
      </c>
      <c r="K248" t="str">
        <f t="shared" si="9"/>
        <v>0</v>
      </c>
      <c r="L248" t="s">
        <v>50</v>
      </c>
      <c r="M248" t="s">
        <v>51</v>
      </c>
      <c r="N24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8</v>
      </c>
      <c r="O248">
        <f>VLOOKUP(TableMPI[[#This Row],[Label]],TableAvg[],2,FALSE)</f>
        <v>260.09294599999998</v>
      </c>
      <c r="P248">
        <f>VLOOKUP(TableMPI[[#This Row],[Label]],TableAvg[],3,FALSE)</f>
        <v>0</v>
      </c>
      <c r="Q248">
        <f>TableMPI[[#This Row],[Avg]]-$U$2*TableMPI[[#This Row],[StdDev]]</f>
        <v>260.09294599999998</v>
      </c>
      <c r="R248">
        <f>TableMPI[[#This Row],[Avg]]+$U$2*TableMPI[[#This Row],[StdDev]]</f>
        <v>260.09294599999998</v>
      </c>
      <c r="S248">
        <v>1</v>
      </c>
    </row>
    <row r="249" spans="1:19" x14ac:dyDescent="0.25">
      <c r="A249" t="s">
        <v>15</v>
      </c>
      <c r="B249">
        <v>10000</v>
      </c>
      <c r="C249">
        <v>100</v>
      </c>
      <c r="D249">
        <v>100000</v>
      </c>
      <c r="E249">
        <v>7</v>
      </c>
      <c r="F249">
        <v>1</v>
      </c>
      <c r="G249">
        <v>48.175257000000002</v>
      </c>
      <c r="H249">
        <v>0.38969399999999998</v>
      </c>
      <c r="I249">
        <v>1.3219700000000001</v>
      </c>
      <c r="J249">
        <v>0.220328</v>
      </c>
      <c r="K249" t="str">
        <f t="shared" si="9"/>
        <v>0</v>
      </c>
      <c r="L249" t="s">
        <v>50</v>
      </c>
      <c r="M249" t="s">
        <v>51</v>
      </c>
      <c r="N24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7</v>
      </c>
      <c r="O249">
        <f>VLOOKUP(TableMPI[[#This Row],[Label]],TableAvg[],2,FALSE)</f>
        <v>297.04386299999999</v>
      </c>
      <c r="P249">
        <f>VLOOKUP(TableMPI[[#This Row],[Label]],TableAvg[],3,FALSE)</f>
        <v>0</v>
      </c>
      <c r="Q249">
        <f>TableMPI[[#This Row],[Avg]]-$U$2*TableMPI[[#This Row],[StdDev]]</f>
        <v>297.04386299999999</v>
      </c>
      <c r="R249">
        <f>TableMPI[[#This Row],[Avg]]+$U$2*TableMPI[[#This Row],[StdDev]]</f>
        <v>297.04386299999999</v>
      </c>
      <c r="S249">
        <v>1</v>
      </c>
    </row>
    <row r="250" spans="1:19" x14ac:dyDescent="0.25">
      <c r="A250" t="s">
        <v>15</v>
      </c>
      <c r="B250">
        <v>10000</v>
      </c>
      <c r="C250">
        <v>100</v>
      </c>
      <c r="D250">
        <v>100000</v>
      </c>
      <c r="E250">
        <v>6</v>
      </c>
      <c r="F250">
        <v>1</v>
      </c>
      <c r="G250">
        <v>55.972352999999998</v>
      </c>
      <c r="H250">
        <v>0.411825</v>
      </c>
      <c r="I250">
        <v>1.2186650000000001</v>
      </c>
      <c r="J250">
        <v>0.24373300000000001</v>
      </c>
      <c r="K250" t="str">
        <f t="shared" si="9"/>
        <v>0</v>
      </c>
      <c r="L250" t="s">
        <v>50</v>
      </c>
      <c r="M250" t="s">
        <v>51</v>
      </c>
      <c r="N25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</v>
      </c>
      <c r="O250">
        <f>VLOOKUP(TableMPI[[#This Row],[Label]],TableAvg[],2,FALSE)</f>
        <v>346.274833</v>
      </c>
      <c r="P250">
        <f>VLOOKUP(TableMPI[[#This Row],[Label]],TableAvg[],3,FALSE)</f>
        <v>0</v>
      </c>
      <c r="Q250">
        <f>TableMPI[[#This Row],[Avg]]-$U$2*TableMPI[[#This Row],[StdDev]]</f>
        <v>346.274833</v>
      </c>
      <c r="R250">
        <f>TableMPI[[#This Row],[Avg]]+$U$2*TableMPI[[#This Row],[StdDev]]</f>
        <v>346.274833</v>
      </c>
      <c r="S250">
        <v>1</v>
      </c>
    </row>
    <row r="251" spans="1:19" x14ac:dyDescent="0.25">
      <c r="A251" t="s">
        <v>15</v>
      </c>
      <c r="B251">
        <v>10000</v>
      </c>
      <c r="C251">
        <v>100</v>
      </c>
      <c r="D251">
        <v>100000</v>
      </c>
      <c r="E251">
        <v>5</v>
      </c>
      <c r="F251">
        <v>1</v>
      </c>
      <c r="G251">
        <v>67.444866000000005</v>
      </c>
      <c r="H251">
        <v>0.43845800000000001</v>
      </c>
      <c r="I251">
        <v>1.054529</v>
      </c>
      <c r="J251">
        <v>0.26363199999999998</v>
      </c>
      <c r="K251" t="str">
        <f t="shared" si="9"/>
        <v>0</v>
      </c>
      <c r="L251" t="s">
        <v>50</v>
      </c>
      <c r="M251" t="s">
        <v>51</v>
      </c>
      <c r="N25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</v>
      </c>
      <c r="O251">
        <f>VLOOKUP(TableMPI[[#This Row],[Label]],TableAvg[],2,FALSE)</f>
        <v>414.10621800000001</v>
      </c>
      <c r="P251">
        <f>VLOOKUP(TableMPI[[#This Row],[Label]],TableAvg[],3,FALSE)</f>
        <v>0</v>
      </c>
      <c r="Q251">
        <f>TableMPI[[#This Row],[Avg]]-$U$2*TableMPI[[#This Row],[StdDev]]</f>
        <v>414.10621800000001</v>
      </c>
      <c r="R251">
        <f>TableMPI[[#This Row],[Avg]]+$U$2*TableMPI[[#This Row],[StdDev]]</f>
        <v>414.10621800000001</v>
      </c>
      <c r="S251">
        <v>1</v>
      </c>
    </row>
    <row r="252" spans="1:19" x14ac:dyDescent="0.25">
      <c r="A252" t="s">
        <v>15</v>
      </c>
      <c r="B252">
        <v>10000</v>
      </c>
      <c r="C252">
        <v>100</v>
      </c>
      <c r="D252">
        <v>100000</v>
      </c>
      <c r="E252">
        <v>4</v>
      </c>
      <c r="F252">
        <v>1</v>
      </c>
      <c r="G252">
        <v>83.882447999999997</v>
      </c>
      <c r="H252">
        <v>0.43054300000000001</v>
      </c>
      <c r="I252">
        <v>0.74283699999999997</v>
      </c>
      <c r="J252">
        <v>0.247612</v>
      </c>
      <c r="K252" t="str">
        <f t="shared" si="9"/>
        <v>0</v>
      </c>
      <c r="L252" t="s">
        <v>50</v>
      </c>
      <c r="M252" t="s">
        <v>51</v>
      </c>
      <c r="N25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</v>
      </c>
      <c r="O252">
        <f>VLOOKUP(TableMPI[[#This Row],[Label]],TableAvg[],2,FALSE)</f>
        <v>517.03048899999999</v>
      </c>
      <c r="P252">
        <f>VLOOKUP(TableMPI[[#This Row],[Label]],TableAvg[],3,FALSE)</f>
        <v>0</v>
      </c>
      <c r="Q252">
        <f>TableMPI[[#This Row],[Avg]]-$U$2*TableMPI[[#This Row],[StdDev]]</f>
        <v>517.03048899999999</v>
      </c>
      <c r="R252">
        <f>TableMPI[[#This Row],[Avg]]+$U$2*TableMPI[[#This Row],[StdDev]]</f>
        <v>517.03048899999999</v>
      </c>
      <c r="S252">
        <v>1</v>
      </c>
    </row>
    <row r="253" spans="1:19" x14ac:dyDescent="0.25">
      <c r="A253" t="s">
        <v>15</v>
      </c>
      <c r="B253">
        <v>10000</v>
      </c>
      <c r="C253">
        <v>100</v>
      </c>
      <c r="D253">
        <v>100000</v>
      </c>
      <c r="E253">
        <v>3</v>
      </c>
      <c r="F253">
        <v>1</v>
      </c>
      <c r="G253">
        <v>111.362325</v>
      </c>
      <c r="H253">
        <v>0.42005399999999998</v>
      </c>
      <c r="I253">
        <v>0.504687</v>
      </c>
      <c r="J253">
        <v>0.25234400000000001</v>
      </c>
      <c r="K253" t="str">
        <f t="shared" si="9"/>
        <v>0</v>
      </c>
      <c r="L253" t="s">
        <v>50</v>
      </c>
      <c r="M253" t="s">
        <v>51</v>
      </c>
      <c r="N25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</v>
      </c>
      <c r="O253">
        <f>VLOOKUP(TableMPI[[#This Row],[Label]],TableAvg[],2,FALSE)</f>
        <v>689.58723399999997</v>
      </c>
      <c r="P253">
        <f>VLOOKUP(TableMPI[[#This Row],[Label]],TableAvg[],3,FALSE)</f>
        <v>0</v>
      </c>
      <c r="Q253">
        <f>TableMPI[[#This Row],[Avg]]-$U$2*TableMPI[[#This Row],[StdDev]]</f>
        <v>689.58723399999997</v>
      </c>
      <c r="R253">
        <f>TableMPI[[#This Row],[Avg]]+$U$2*TableMPI[[#This Row],[StdDev]]</f>
        <v>689.58723399999997</v>
      </c>
      <c r="S253">
        <v>1</v>
      </c>
    </row>
    <row r="254" spans="1:19" x14ac:dyDescent="0.25">
      <c r="A254" t="s">
        <v>15</v>
      </c>
      <c r="B254">
        <v>10000</v>
      </c>
      <c r="C254">
        <v>100</v>
      </c>
      <c r="D254">
        <v>100000</v>
      </c>
      <c r="E254">
        <v>2</v>
      </c>
      <c r="F254">
        <v>1</v>
      </c>
      <c r="G254">
        <v>166.173867</v>
      </c>
      <c r="H254">
        <v>0.49963800000000003</v>
      </c>
      <c r="I254">
        <v>0.32569500000000001</v>
      </c>
      <c r="J254">
        <v>0.32569500000000001</v>
      </c>
      <c r="K254" t="str">
        <f t="shared" si="9"/>
        <v>0</v>
      </c>
      <c r="L254" t="s">
        <v>50</v>
      </c>
      <c r="M254" t="s">
        <v>51</v>
      </c>
      <c r="N25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</v>
      </c>
      <c r="O254">
        <f>VLOOKUP(TableMPI[[#This Row],[Label]],TableAvg[],2,FALSE)</f>
        <v>1033.768284</v>
      </c>
      <c r="P254">
        <f>VLOOKUP(TableMPI[[#This Row],[Label]],TableAvg[],3,FALSE)</f>
        <v>0</v>
      </c>
      <c r="Q254">
        <f>TableMPI[[#This Row],[Avg]]-$U$2*TableMPI[[#This Row],[StdDev]]</f>
        <v>1033.768284</v>
      </c>
      <c r="R254">
        <f>TableMPI[[#This Row],[Avg]]+$U$2*TableMPI[[#This Row],[StdDev]]</f>
        <v>1033.768284</v>
      </c>
      <c r="S254">
        <v>1</v>
      </c>
    </row>
    <row r="255" spans="1:19" x14ac:dyDescent="0.25">
      <c r="A255" t="s">
        <v>15</v>
      </c>
      <c r="B255">
        <v>30000</v>
      </c>
      <c r="C255">
        <v>100</v>
      </c>
      <c r="D255">
        <v>100000</v>
      </c>
      <c r="E255">
        <v>1</v>
      </c>
      <c r="F255">
        <v>1</v>
      </c>
      <c r="G255">
        <v>3008.7228239999999</v>
      </c>
      <c r="H255">
        <v>2.5085839999999999</v>
      </c>
      <c r="I255">
        <v>0</v>
      </c>
      <c r="J255">
        <v>0</v>
      </c>
      <c r="K255" t="str">
        <f t="shared" ref="K255:K260" si="10">MID(M255,22,1)</f>
        <v>8</v>
      </c>
      <c r="L255" t="s">
        <v>52</v>
      </c>
      <c r="M255" t="s">
        <v>53</v>
      </c>
      <c r="N25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1</v>
      </c>
      <c r="O255" t="e">
        <f>VLOOKUP(TableMPI[[#This Row],[Label]],TableAvg[],2,FALSE)</f>
        <v>#N/A</v>
      </c>
      <c r="P255" t="e">
        <f>VLOOKUP(TableMPI[[#This Row],[Label]],TableAvg[],3,FALSE)</f>
        <v>#N/A</v>
      </c>
      <c r="Q255" t="e">
        <f>TableMPI[[#This Row],[Avg]]-$U$2*TableMPI[[#This Row],[StdDev]]</f>
        <v>#N/A</v>
      </c>
      <c r="R255" t="e">
        <f>TableMPI[[#This Row],[Avg]]+$U$2*TableMPI[[#This Row],[StdDev]]</f>
        <v>#N/A</v>
      </c>
      <c r="S255" t="e">
        <f>IF(AND(TableMPI[[#This Row],[total_time]]&gt;=TableMPI[[#This Row],[Low]], TableMPI[[#This Row],[total_time]]&lt;=TableMPI[[#This Row],[High]]),1,0)</f>
        <v>#N/A</v>
      </c>
    </row>
    <row r="256" spans="1:19" x14ac:dyDescent="0.25">
      <c r="A256" t="s">
        <v>15</v>
      </c>
      <c r="B256">
        <v>30000</v>
      </c>
      <c r="C256">
        <v>100</v>
      </c>
      <c r="D256">
        <v>100000</v>
      </c>
      <c r="E256">
        <v>2</v>
      </c>
      <c r="F256">
        <v>1</v>
      </c>
      <c r="G256">
        <v>1490.0035889999999</v>
      </c>
      <c r="H256">
        <v>2.8398889999999999</v>
      </c>
      <c r="I256">
        <v>1.7276469999999999</v>
      </c>
      <c r="J256">
        <v>1.7276469999999999</v>
      </c>
      <c r="K256" t="str">
        <f t="shared" si="10"/>
        <v>8</v>
      </c>
      <c r="L256" t="s">
        <v>52</v>
      </c>
      <c r="M256" t="s">
        <v>53</v>
      </c>
      <c r="N25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2</v>
      </c>
      <c r="O256" t="e">
        <f>VLOOKUP(TableMPI[[#This Row],[Label]],TableAvg[],2,FALSE)</f>
        <v>#N/A</v>
      </c>
      <c r="P256" t="e">
        <f>VLOOKUP(TableMPI[[#This Row],[Label]],TableAvg[],3,FALSE)</f>
        <v>#N/A</v>
      </c>
      <c r="Q256" t="e">
        <f>TableMPI[[#This Row],[Avg]]-$U$2*TableMPI[[#This Row],[StdDev]]</f>
        <v>#N/A</v>
      </c>
      <c r="R256" t="e">
        <f>TableMPI[[#This Row],[Avg]]+$U$2*TableMPI[[#This Row],[StdDev]]</f>
        <v>#N/A</v>
      </c>
      <c r="S256" t="e">
        <f>IF(AND(TableMPI[[#This Row],[total_time]]&gt;=TableMPI[[#This Row],[Low]], TableMPI[[#This Row],[total_time]]&lt;=TableMPI[[#This Row],[High]]),1,0)</f>
        <v>#N/A</v>
      </c>
    </row>
    <row r="257" spans="1:19" x14ac:dyDescent="0.25">
      <c r="A257" t="s">
        <v>15</v>
      </c>
      <c r="B257">
        <v>30000</v>
      </c>
      <c r="C257">
        <v>100</v>
      </c>
      <c r="D257">
        <v>100000</v>
      </c>
      <c r="E257">
        <v>3</v>
      </c>
      <c r="F257">
        <v>1</v>
      </c>
      <c r="G257">
        <v>991.55658900000003</v>
      </c>
      <c r="H257">
        <v>2.3954680000000002</v>
      </c>
      <c r="I257">
        <v>2.6278299999999999</v>
      </c>
      <c r="J257">
        <v>1.3139149999999999</v>
      </c>
      <c r="K257" t="str">
        <f t="shared" si="10"/>
        <v>8</v>
      </c>
      <c r="L257" t="s">
        <v>52</v>
      </c>
      <c r="M257" t="s">
        <v>53</v>
      </c>
      <c r="N25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3</v>
      </c>
      <c r="O257" t="e">
        <f>VLOOKUP(TableMPI[[#This Row],[Label]],TableAvg[],2,FALSE)</f>
        <v>#N/A</v>
      </c>
      <c r="P257" t="e">
        <f>VLOOKUP(TableMPI[[#This Row],[Label]],TableAvg[],3,FALSE)</f>
        <v>#N/A</v>
      </c>
      <c r="Q257" t="e">
        <f>TableMPI[[#This Row],[Avg]]-$U$2*TableMPI[[#This Row],[StdDev]]</f>
        <v>#N/A</v>
      </c>
      <c r="R257" t="e">
        <f>TableMPI[[#This Row],[Avg]]+$U$2*TableMPI[[#This Row],[StdDev]]</f>
        <v>#N/A</v>
      </c>
      <c r="S257" t="e">
        <f>IF(AND(TableMPI[[#This Row],[total_time]]&gt;=TableMPI[[#This Row],[Low]], TableMPI[[#This Row],[total_time]]&lt;=TableMPI[[#This Row],[High]]),1,0)</f>
        <v>#N/A</v>
      </c>
    </row>
    <row r="258" spans="1:19" x14ac:dyDescent="0.25">
      <c r="A258" t="s">
        <v>15</v>
      </c>
      <c r="B258">
        <v>30000</v>
      </c>
      <c r="C258">
        <v>100</v>
      </c>
      <c r="D258">
        <v>100000</v>
      </c>
      <c r="E258">
        <v>4</v>
      </c>
      <c r="F258">
        <v>1</v>
      </c>
      <c r="G258">
        <v>744.98545200000001</v>
      </c>
      <c r="H258">
        <v>2.350476</v>
      </c>
      <c r="I258">
        <v>3.7729550000000001</v>
      </c>
      <c r="J258">
        <v>1.257652</v>
      </c>
      <c r="K258" t="str">
        <f t="shared" si="10"/>
        <v>8</v>
      </c>
      <c r="L258" t="s">
        <v>52</v>
      </c>
      <c r="M258" t="s">
        <v>53</v>
      </c>
      <c r="N25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4</v>
      </c>
      <c r="O258" t="e">
        <f>VLOOKUP(TableMPI[[#This Row],[Label]],TableAvg[],2,FALSE)</f>
        <v>#N/A</v>
      </c>
      <c r="P258" t="e">
        <f>VLOOKUP(TableMPI[[#This Row],[Label]],TableAvg[],3,FALSE)</f>
        <v>#N/A</v>
      </c>
      <c r="Q258" t="e">
        <f>TableMPI[[#This Row],[Avg]]-$U$2*TableMPI[[#This Row],[StdDev]]</f>
        <v>#N/A</v>
      </c>
      <c r="R258" t="e">
        <f>TableMPI[[#This Row],[Avg]]+$U$2*TableMPI[[#This Row],[StdDev]]</f>
        <v>#N/A</v>
      </c>
      <c r="S258" t="e">
        <f>IF(AND(TableMPI[[#This Row],[total_time]]&gt;=TableMPI[[#This Row],[Low]], TableMPI[[#This Row],[total_time]]&lt;=TableMPI[[#This Row],[High]]),1,0)</f>
        <v>#N/A</v>
      </c>
    </row>
    <row r="259" spans="1:19" x14ac:dyDescent="0.25">
      <c r="A259" t="s">
        <v>15</v>
      </c>
      <c r="B259">
        <v>30000</v>
      </c>
      <c r="C259">
        <v>100</v>
      </c>
      <c r="D259">
        <v>100000</v>
      </c>
      <c r="E259">
        <v>5</v>
      </c>
      <c r="F259">
        <v>1</v>
      </c>
      <c r="G259">
        <v>596.23422500000004</v>
      </c>
      <c r="H259">
        <v>2.3014809999999999</v>
      </c>
      <c r="I259">
        <v>4.8716780000000002</v>
      </c>
      <c r="J259">
        <v>1.2179199999999999</v>
      </c>
      <c r="K259" t="str">
        <f t="shared" si="10"/>
        <v>8</v>
      </c>
      <c r="L259" t="s">
        <v>52</v>
      </c>
      <c r="M259" t="s">
        <v>53</v>
      </c>
      <c r="N25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5</v>
      </c>
      <c r="O259" t="e">
        <f>VLOOKUP(TableMPI[[#This Row],[Label]],TableAvg[],2,FALSE)</f>
        <v>#N/A</v>
      </c>
      <c r="P259" t="e">
        <f>VLOOKUP(TableMPI[[#This Row],[Label]],TableAvg[],3,FALSE)</f>
        <v>#N/A</v>
      </c>
      <c r="Q259" t="e">
        <f>TableMPI[[#This Row],[Avg]]-$U$2*TableMPI[[#This Row],[StdDev]]</f>
        <v>#N/A</v>
      </c>
      <c r="R259" t="e">
        <f>TableMPI[[#This Row],[Avg]]+$U$2*TableMPI[[#This Row],[StdDev]]</f>
        <v>#N/A</v>
      </c>
      <c r="S259" t="e">
        <f>IF(AND(TableMPI[[#This Row],[total_time]]&gt;=TableMPI[[#This Row],[Low]], TableMPI[[#This Row],[total_time]]&lt;=TableMPI[[#This Row],[High]]),1,0)</f>
        <v>#N/A</v>
      </c>
    </row>
    <row r="260" spans="1:19" x14ac:dyDescent="0.25">
      <c r="A260" t="s">
        <v>15</v>
      </c>
      <c r="B260">
        <v>30000</v>
      </c>
      <c r="C260">
        <v>100</v>
      </c>
      <c r="D260">
        <v>100000</v>
      </c>
      <c r="E260">
        <v>72</v>
      </c>
      <c r="F260">
        <v>1</v>
      </c>
      <c r="G260">
        <v>70.451221000000004</v>
      </c>
      <c r="H260">
        <v>28.208155999999999</v>
      </c>
      <c r="I260">
        <v>80.981870999999998</v>
      </c>
      <c r="J260">
        <v>1.14059</v>
      </c>
      <c r="K260" t="str">
        <f t="shared" si="10"/>
        <v>7</v>
      </c>
      <c r="L260" t="s">
        <v>60</v>
      </c>
      <c r="M260" t="s">
        <v>61</v>
      </c>
      <c r="N26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72</v>
      </c>
      <c r="O260" t="e">
        <f>VLOOKUP(TableMPI[[#This Row],[Label]],TableAvg[],2,FALSE)</f>
        <v>#N/A</v>
      </c>
      <c r="P260" t="e">
        <f>VLOOKUP(TableMPI[[#This Row],[Label]],TableAvg[],3,FALSE)</f>
        <v>#N/A</v>
      </c>
      <c r="Q260" t="e">
        <f>TableMPI[[#This Row],[Avg]]-$U$2*TableMPI[[#This Row],[StdDev]]</f>
        <v>#N/A</v>
      </c>
      <c r="R260" t="e">
        <f>TableMPI[[#This Row],[Avg]]+$U$2*TableMPI[[#This Row],[StdDev]]</f>
        <v>#N/A</v>
      </c>
      <c r="S260" t="e">
        <f>IF(AND(TableMPI[[#This Row],[total_time]]&gt;=TableMPI[[#This Row],[Low]], TableMPI[[#This Row],[total_time]]&lt;=TableMPI[[#This Row],[High]]),1,0)</f>
        <v>#N/A</v>
      </c>
    </row>
    <row r="261" spans="1:19" x14ac:dyDescent="0.25">
      <c r="A261" t="s">
        <v>15</v>
      </c>
      <c r="B261">
        <v>30000</v>
      </c>
      <c r="C261">
        <v>100</v>
      </c>
      <c r="D261">
        <v>100000</v>
      </c>
      <c r="E261">
        <v>71</v>
      </c>
      <c r="F261">
        <v>1</v>
      </c>
      <c r="G261">
        <v>69.180012000000005</v>
      </c>
      <c r="H261">
        <v>26.104265999999999</v>
      </c>
      <c r="I261">
        <v>87.637662000000006</v>
      </c>
      <c r="J261">
        <v>1.2519670000000001</v>
      </c>
      <c r="K261" t="str">
        <f t="shared" ref="K261:K292" si="11">MID(M261,22,1)</f>
        <v>7</v>
      </c>
      <c r="L261" t="s">
        <v>60</v>
      </c>
      <c r="M261" t="s">
        <v>61</v>
      </c>
      <c r="N26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71</v>
      </c>
      <c r="O261" t="e">
        <f>VLOOKUP(TableMPI[[#This Row],[Label]],TableAvg[],2,FALSE)</f>
        <v>#N/A</v>
      </c>
      <c r="P261" t="e">
        <f>VLOOKUP(TableMPI[[#This Row],[Label]],TableAvg[],3,FALSE)</f>
        <v>#N/A</v>
      </c>
      <c r="Q261" t="e">
        <f>TableMPI[[#This Row],[Avg]]-$U$2*TableMPI[[#This Row],[StdDev]]</f>
        <v>#N/A</v>
      </c>
      <c r="R261" t="e">
        <f>TableMPI[[#This Row],[Avg]]+$U$2*TableMPI[[#This Row],[StdDev]]</f>
        <v>#N/A</v>
      </c>
      <c r="S261" t="e">
        <f>IF(AND(TableMPI[[#This Row],[total_time]]&gt;=TableMPI[[#This Row],[Low]], TableMPI[[#This Row],[total_time]]&lt;=TableMPI[[#This Row],[High]]),1,0)</f>
        <v>#N/A</v>
      </c>
    </row>
    <row r="262" spans="1:19" x14ac:dyDescent="0.25">
      <c r="A262" t="s">
        <v>15</v>
      </c>
      <c r="B262">
        <v>30000</v>
      </c>
      <c r="C262">
        <v>100</v>
      </c>
      <c r="D262">
        <v>100000</v>
      </c>
      <c r="E262">
        <v>70</v>
      </c>
      <c r="F262">
        <v>1</v>
      </c>
      <c r="G262">
        <v>69.772124000000005</v>
      </c>
      <c r="H262">
        <v>25.955210999999998</v>
      </c>
      <c r="I262">
        <v>75.485669999999999</v>
      </c>
      <c r="J262">
        <v>1.0939950000000001</v>
      </c>
      <c r="K262" t="str">
        <f t="shared" si="11"/>
        <v>7</v>
      </c>
      <c r="L262" t="s">
        <v>60</v>
      </c>
      <c r="M262" t="s">
        <v>61</v>
      </c>
      <c r="N26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70</v>
      </c>
      <c r="O262" t="e">
        <f>VLOOKUP(TableMPI[[#This Row],[Label]],TableAvg[],2,FALSE)</f>
        <v>#N/A</v>
      </c>
      <c r="P262" t="e">
        <f>VLOOKUP(TableMPI[[#This Row],[Label]],TableAvg[],3,FALSE)</f>
        <v>#N/A</v>
      </c>
      <c r="Q262" t="e">
        <f>TableMPI[[#This Row],[Avg]]-$U$2*TableMPI[[#This Row],[StdDev]]</f>
        <v>#N/A</v>
      </c>
      <c r="R262" t="e">
        <f>TableMPI[[#This Row],[Avg]]+$U$2*TableMPI[[#This Row],[StdDev]]</f>
        <v>#N/A</v>
      </c>
      <c r="S262" t="e">
        <f>IF(AND(TableMPI[[#This Row],[total_time]]&gt;=TableMPI[[#This Row],[Low]], TableMPI[[#This Row],[total_time]]&lt;=TableMPI[[#This Row],[High]]),1,0)</f>
        <v>#N/A</v>
      </c>
    </row>
    <row r="263" spans="1:19" x14ac:dyDescent="0.25">
      <c r="A263" t="s">
        <v>15</v>
      </c>
      <c r="B263">
        <v>30000</v>
      </c>
      <c r="C263">
        <v>100</v>
      </c>
      <c r="D263">
        <v>100000</v>
      </c>
      <c r="E263">
        <v>69</v>
      </c>
      <c r="F263">
        <v>1</v>
      </c>
      <c r="G263">
        <v>69.250805</v>
      </c>
      <c r="H263">
        <v>24.810896</v>
      </c>
      <c r="I263">
        <v>72.443685000000002</v>
      </c>
      <c r="J263">
        <v>1.065348</v>
      </c>
      <c r="K263" t="str">
        <f t="shared" si="11"/>
        <v>7</v>
      </c>
      <c r="L263" t="s">
        <v>60</v>
      </c>
      <c r="M263" t="s">
        <v>61</v>
      </c>
      <c r="N26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69</v>
      </c>
      <c r="O263" t="e">
        <f>VLOOKUP(TableMPI[[#This Row],[Label]],TableAvg[],2,FALSE)</f>
        <v>#N/A</v>
      </c>
      <c r="P263" t="e">
        <f>VLOOKUP(TableMPI[[#This Row],[Label]],TableAvg[],3,FALSE)</f>
        <v>#N/A</v>
      </c>
      <c r="Q263" t="e">
        <f>TableMPI[[#This Row],[Avg]]-$U$2*TableMPI[[#This Row],[StdDev]]</f>
        <v>#N/A</v>
      </c>
      <c r="R263" t="e">
        <f>TableMPI[[#This Row],[Avg]]+$U$2*TableMPI[[#This Row],[StdDev]]</f>
        <v>#N/A</v>
      </c>
      <c r="S263" t="e">
        <f>IF(AND(TableMPI[[#This Row],[total_time]]&gt;=TableMPI[[#This Row],[Low]], TableMPI[[#This Row],[total_time]]&lt;=TableMPI[[#This Row],[High]]),1,0)</f>
        <v>#N/A</v>
      </c>
    </row>
    <row r="264" spans="1:19" x14ac:dyDescent="0.25">
      <c r="A264" t="s">
        <v>15</v>
      </c>
      <c r="B264">
        <v>30000</v>
      </c>
      <c r="C264">
        <v>100</v>
      </c>
      <c r="D264">
        <v>100000</v>
      </c>
      <c r="E264">
        <v>68</v>
      </c>
      <c r="F264">
        <v>1</v>
      </c>
      <c r="G264">
        <v>63.831386999999999</v>
      </c>
      <c r="H264">
        <v>18.943463000000001</v>
      </c>
      <c r="I264">
        <v>68.995321000000004</v>
      </c>
      <c r="J264">
        <v>1.0297810000000001</v>
      </c>
      <c r="K264" t="str">
        <f t="shared" si="11"/>
        <v>7</v>
      </c>
      <c r="L264" t="s">
        <v>60</v>
      </c>
      <c r="M264" t="s">
        <v>61</v>
      </c>
      <c r="N26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68</v>
      </c>
      <c r="O264" t="e">
        <f>VLOOKUP(TableMPI[[#This Row],[Label]],TableAvg[],2,FALSE)</f>
        <v>#N/A</v>
      </c>
      <c r="P264" t="e">
        <f>VLOOKUP(TableMPI[[#This Row],[Label]],TableAvg[],3,FALSE)</f>
        <v>#N/A</v>
      </c>
      <c r="Q264" t="e">
        <f>TableMPI[[#This Row],[Avg]]-$U$2*TableMPI[[#This Row],[StdDev]]</f>
        <v>#N/A</v>
      </c>
      <c r="R264" t="e">
        <f>TableMPI[[#This Row],[Avg]]+$U$2*TableMPI[[#This Row],[StdDev]]</f>
        <v>#N/A</v>
      </c>
      <c r="S264" t="e">
        <f>IF(AND(TableMPI[[#This Row],[total_time]]&gt;=TableMPI[[#This Row],[Low]], TableMPI[[#This Row],[total_time]]&lt;=TableMPI[[#This Row],[High]]),1,0)</f>
        <v>#N/A</v>
      </c>
    </row>
    <row r="265" spans="1:19" x14ac:dyDescent="0.25">
      <c r="A265" t="s">
        <v>15</v>
      </c>
      <c r="B265">
        <v>30000</v>
      </c>
      <c r="C265">
        <v>100</v>
      </c>
      <c r="D265">
        <v>100000</v>
      </c>
      <c r="E265">
        <v>67</v>
      </c>
      <c r="F265">
        <v>1</v>
      </c>
      <c r="G265">
        <v>62.991456999999997</v>
      </c>
      <c r="H265">
        <v>17.53031</v>
      </c>
      <c r="I265">
        <v>76.054792000000006</v>
      </c>
      <c r="J265">
        <v>1.152345</v>
      </c>
      <c r="K265" t="str">
        <f t="shared" si="11"/>
        <v>7</v>
      </c>
      <c r="L265" t="s">
        <v>60</v>
      </c>
      <c r="M265" t="s">
        <v>61</v>
      </c>
      <c r="N26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67</v>
      </c>
      <c r="O265" t="e">
        <f>VLOOKUP(TableMPI[[#This Row],[Label]],TableAvg[],2,FALSE)</f>
        <v>#N/A</v>
      </c>
      <c r="P265" t="e">
        <f>VLOOKUP(TableMPI[[#This Row],[Label]],TableAvg[],3,FALSE)</f>
        <v>#N/A</v>
      </c>
      <c r="Q265" t="e">
        <f>TableMPI[[#This Row],[Avg]]-$U$2*TableMPI[[#This Row],[StdDev]]</f>
        <v>#N/A</v>
      </c>
      <c r="R265" t="e">
        <f>TableMPI[[#This Row],[Avg]]+$U$2*TableMPI[[#This Row],[StdDev]]</f>
        <v>#N/A</v>
      </c>
      <c r="S265" t="e">
        <f>IF(AND(TableMPI[[#This Row],[total_time]]&gt;=TableMPI[[#This Row],[Low]], TableMPI[[#This Row],[total_time]]&lt;=TableMPI[[#This Row],[High]]),1,0)</f>
        <v>#N/A</v>
      </c>
    </row>
    <row r="266" spans="1:19" x14ac:dyDescent="0.25">
      <c r="A266" t="s">
        <v>15</v>
      </c>
      <c r="B266">
        <v>30000</v>
      </c>
      <c r="C266">
        <v>100</v>
      </c>
      <c r="D266">
        <v>100000</v>
      </c>
      <c r="E266">
        <v>66</v>
      </c>
      <c r="F266">
        <v>1</v>
      </c>
      <c r="G266">
        <v>60.286313</v>
      </c>
      <c r="H266">
        <v>13.975094</v>
      </c>
      <c r="I266">
        <v>76.846536999999998</v>
      </c>
      <c r="J266">
        <v>1.1822539999999999</v>
      </c>
      <c r="K266" t="str">
        <f t="shared" si="11"/>
        <v>7</v>
      </c>
      <c r="L266" t="s">
        <v>60</v>
      </c>
      <c r="M266" t="s">
        <v>61</v>
      </c>
      <c r="N26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66</v>
      </c>
      <c r="O266" t="e">
        <f>VLOOKUP(TableMPI[[#This Row],[Label]],TableAvg[],2,FALSE)</f>
        <v>#N/A</v>
      </c>
      <c r="P266" t="e">
        <f>VLOOKUP(TableMPI[[#This Row],[Label]],TableAvg[],3,FALSE)</f>
        <v>#N/A</v>
      </c>
      <c r="Q266" t="e">
        <f>TableMPI[[#This Row],[Avg]]-$U$2*TableMPI[[#This Row],[StdDev]]</f>
        <v>#N/A</v>
      </c>
      <c r="R266" t="e">
        <f>TableMPI[[#This Row],[Avg]]+$U$2*TableMPI[[#This Row],[StdDev]]</f>
        <v>#N/A</v>
      </c>
      <c r="S266" t="e">
        <f>IF(AND(TableMPI[[#This Row],[total_time]]&gt;=TableMPI[[#This Row],[Low]], TableMPI[[#This Row],[total_time]]&lt;=TableMPI[[#This Row],[High]]),1,0)</f>
        <v>#N/A</v>
      </c>
    </row>
    <row r="267" spans="1:19" x14ac:dyDescent="0.25">
      <c r="A267" t="s">
        <v>15</v>
      </c>
      <c r="B267">
        <v>30000</v>
      </c>
      <c r="C267">
        <v>100</v>
      </c>
      <c r="D267">
        <v>100000</v>
      </c>
      <c r="E267">
        <v>65</v>
      </c>
      <c r="F267">
        <v>1</v>
      </c>
      <c r="G267">
        <v>75.382459999999995</v>
      </c>
      <c r="H267">
        <v>28.22026</v>
      </c>
      <c r="I267">
        <v>67.592687999999995</v>
      </c>
      <c r="J267">
        <v>1.056136</v>
      </c>
      <c r="K267" t="str">
        <f t="shared" si="11"/>
        <v>7</v>
      </c>
      <c r="L267" t="s">
        <v>60</v>
      </c>
      <c r="M267" t="s">
        <v>61</v>
      </c>
      <c r="N26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65</v>
      </c>
      <c r="O267" t="e">
        <f>VLOOKUP(TableMPI[[#This Row],[Label]],TableAvg[],2,FALSE)</f>
        <v>#N/A</v>
      </c>
      <c r="P267" t="e">
        <f>VLOOKUP(TableMPI[[#This Row],[Label]],TableAvg[],3,FALSE)</f>
        <v>#N/A</v>
      </c>
      <c r="Q267" t="e">
        <f>TableMPI[[#This Row],[Avg]]-$U$2*TableMPI[[#This Row],[StdDev]]</f>
        <v>#N/A</v>
      </c>
      <c r="R267" t="e">
        <f>TableMPI[[#This Row],[Avg]]+$U$2*TableMPI[[#This Row],[StdDev]]</f>
        <v>#N/A</v>
      </c>
      <c r="S267" t="e">
        <f>IF(AND(TableMPI[[#This Row],[total_time]]&gt;=TableMPI[[#This Row],[Low]], TableMPI[[#This Row],[total_time]]&lt;=TableMPI[[#This Row],[High]]),1,0)</f>
        <v>#N/A</v>
      </c>
    </row>
    <row r="268" spans="1:19" x14ac:dyDescent="0.25">
      <c r="A268" t="s">
        <v>15</v>
      </c>
      <c r="B268">
        <v>30000</v>
      </c>
      <c r="C268">
        <v>100</v>
      </c>
      <c r="D268">
        <v>100000</v>
      </c>
      <c r="E268">
        <v>64</v>
      </c>
      <c r="F268">
        <v>1</v>
      </c>
      <c r="G268">
        <v>71.296051000000006</v>
      </c>
      <c r="H268">
        <v>23.326339000000001</v>
      </c>
      <c r="I268">
        <v>114.980789</v>
      </c>
      <c r="J268">
        <v>1.8250919999999999</v>
      </c>
      <c r="K268" t="str">
        <f t="shared" si="11"/>
        <v>7</v>
      </c>
      <c r="L268" t="s">
        <v>60</v>
      </c>
      <c r="M268" t="s">
        <v>61</v>
      </c>
      <c r="N26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64</v>
      </c>
      <c r="O268" t="e">
        <f>VLOOKUP(TableMPI[[#This Row],[Label]],TableAvg[],2,FALSE)</f>
        <v>#N/A</v>
      </c>
      <c r="P268" t="e">
        <f>VLOOKUP(TableMPI[[#This Row],[Label]],TableAvg[],3,FALSE)</f>
        <v>#N/A</v>
      </c>
      <c r="Q268" t="e">
        <f>TableMPI[[#This Row],[Avg]]-$U$2*TableMPI[[#This Row],[StdDev]]</f>
        <v>#N/A</v>
      </c>
      <c r="R268" t="e">
        <f>TableMPI[[#This Row],[Avg]]+$U$2*TableMPI[[#This Row],[StdDev]]</f>
        <v>#N/A</v>
      </c>
      <c r="S268" t="e">
        <f>IF(AND(TableMPI[[#This Row],[total_time]]&gt;=TableMPI[[#This Row],[Low]], TableMPI[[#This Row],[total_time]]&lt;=TableMPI[[#This Row],[High]]),1,0)</f>
        <v>#N/A</v>
      </c>
    </row>
    <row r="269" spans="1:19" x14ac:dyDescent="0.25">
      <c r="A269" t="s">
        <v>15</v>
      </c>
      <c r="B269">
        <v>30000</v>
      </c>
      <c r="C269">
        <v>100</v>
      </c>
      <c r="D269">
        <v>100000</v>
      </c>
      <c r="E269">
        <v>63</v>
      </c>
      <c r="F269">
        <v>1</v>
      </c>
      <c r="G269">
        <v>66.603048999999999</v>
      </c>
      <c r="H269">
        <v>18.067235</v>
      </c>
      <c r="I269">
        <v>68.164911000000004</v>
      </c>
      <c r="J269">
        <v>1.099434</v>
      </c>
      <c r="K269" t="str">
        <f t="shared" si="11"/>
        <v>7</v>
      </c>
      <c r="L269" t="s">
        <v>60</v>
      </c>
      <c r="M269" t="s">
        <v>61</v>
      </c>
      <c r="N26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63</v>
      </c>
      <c r="O269" t="e">
        <f>VLOOKUP(TableMPI[[#This Row],[Label]],TableAvg[],2,FALSE)</f>
        <v>#N/A</v>
      </c>
      <c r="P269" t="e">
        <f>VLOOKUP(TableMPI[[#This Row],[Label]],TableAvg[],3,FALSE)</f>
        <v>#N/A</v>
      </c>
      <c r="Q269" t="e">
        <f>TableMPI[[#This Row],[Avg]]-$U$2*TableMPI[[#This Row],[StdDev]]</f>
        <v>#N/A</v>
      </c>
      <c r="R269" t="e">
        <f>TableMPI[[#This Row],[Avg]]+$U$2*TableMPI[[#This Row],[StdDev]]</f>
        <v>#N/A</v>
      </c>
      <c r="S269" t="e">
        <f>IF(AND(TableMPI[[#This Row],[total_time]]&gt;=TableMPI[[#This Row],[Low]], TableMPI[[#This Row],[total_time]]&lt;=TableMPI[[#This Row],[High]]),1,0)</f>
        <v>#N/A</v>
      </c>
    </row>
    <row r="270" spans="1:19" x14ac:dyDescent="0.25">
      <c r="A270" t="s">
        <v>15</v>
      </c>
      <c r="B270">
        <v>30000</v>
      </c>
      <c r="C270">
        <v>100</v>
      </c>
      <c r="D270">
        <v>100000</v>
      </c>
      <c r="E270">
        <v>62</v>
      </c>
      <c r="F270">
        <v>1</v>
      </c>
      <c r="G270">
        <v>77.989759000000006</v>
      </c>
      <c r="H270">
        <v>28.824221999999999</v>
      </c>
      <c r="I270">
        <v>62.911095000000003</v>
      </c>
      <c r="J270">
        <v>1.0313289999999999</v>
      </c>
      <c r="K270" t="str">
        <f t="shared" si="11"/>
        <v>7</v>
      </c>
      <c r="L270" t="s">
        <v>60</v>
      </c>
      <c r="M270" t="s">
        <v>61</v>
      </c>
      <c r="N27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62</v>
      </c>
      <c r="O270" t="e">
        <f>VLOOKUP(TableMPI[[#This Row],[Label]],TableAvg[],2,FALSE)</f>
        <v>#N/A</v>
      </c>
      <c r="P270" t="e">
        <f>VLOOKUP(TableMPI[[#This Row],[Label]],TableAvg[],3,FALSE)</f>
        <v>#N/A</v>
      </c>
      <c r="Q270" t="e">
        <f>TableMPI[[#This Row],[Avg]]-$U$2*TableMPI[[#This Row],[StdDev]]</f>
        <v>#N/A</v>
      </c>
      <c r="R270" t="e">
        <f>TableMPI[[#This Row],[Avg]]+$U$2*TableMPI[[#This Row],[StdDev]]</f>
        <v>#N/A</v>
      </c>
      <c r="S270" t="e">
        <f>IF(AND(TableMPI[[#This Row],[total_time]]&gt;=TableMPI[[#This Row],[Low]], TableMPI[[#This Row],[total_time]]&lt;=TableMPI[[#This Row],[High]]),1,0)</f>
        <v>#N/A</v>
      </c>
    </row>
    <row r="271" spans="1:19" x14ac:dyDescent="0.25">
      <c r="A271" t="s">
        <v>15</v>
      </c>
      <c r="B271">
        <v>30000</v>
      </c>
      <c r="C271">
        <v>100</v>
      </c>
      <c r="D271">
        <v>100000</v>
      </c>
      <c r="E271">
        <v>61</v>
      </c>
      <c r="F271">
        <v>1</v>
      </c>
      <c r="G271">
        <v>72.263093999999995</v>
      </c>
      <c r="H271">
        <v>22.256115999999999</v>
      </c>
      <c r="I271">
        <v>87.393630999999999</v>
      </c>
      <c r="J271">
        <v>1.456561</v>
      </c>
      <c r="K271" t="str">
        <f t="shared" si="11"/>
        <v>7</v>
      </c>
      <c r="L271" t="s">
        <v>60</v>
      </c>
      <c r="M271" t="s">
        <v>61</v>
      </c>
      <c r="N27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61</v>
      </c>
      <c r="O271" t="e">
        <f>VLOOKUP(TableMPI[[#This Row],[Label]],TableAvg[],2,FALSE)</f>
        <v>#N/A</v>
      </c>
      <c r="P271" t="e">
        <f>VLOOKUP(TableMPI[[#This Row],[Label]],TableAvg[],3,FALSE)</f>
        <v>#N/A</v>
      </c>
      <c r="Q271" t="e">
        <f>TableMPI[[#This Row],[Avg]]-$U$2*TableMPI[[#This Row],[StdDev]]</f>
        <v>#N/A</v>
      </c>
      <c r="R271" t="e">
        <f>TableMPI[[#This Row],[Avg]]+$U$2*TableMPI[[#This Row],[StdDev]]</f>
        <v>#N/A</v>
      </c>
      <c r="S271" t="e">
        <f>IF(AND(TableMPI[[#This Row],[total_time]]&gt;=TableMPI[[#This Row],[Low]], TableMPI[[#This Row],[total_time]]&lt;=TableMPI[[#This Row],[High]]),1,0)</f>
        <v>#N/A</v>
      </c>
    </row>
    <row r="272" spans="1:19" x14ac:dyDescent="0.25">
      <c r="A272" t="s">
        <v>15</v>
      </c>
      <c r="B272">
        <v>30000</v>
      </c>
      <c r="C272">
        <v>100</v>
      </c>
      <c r="D272">
        <v>100000</v>
      </c>
      <c r="E272">
        <v>60</v>
      </c>
      <c r="F272">
        <v>1</v>
      </c>
      <c r="G272">
        <v>79.713228000000001</v>
      </c>
      <c r="H272">
        <v>28.669941000000001</v>
      </c>
      <c r="I272">
        <v>66.507671000000002</v>
      </c>
      <c r="J272">
        <v>1.1272489999999999</v>
      </c>
      <c r="K272" t="str">
        <f t="shared" si="11"/>
        <v>7</v>
      </c>
      <c r="L272" t="s">
        <v>60</v>
      </c>
      <c r="M272" t="s">
        <v>61</v>
      </c>
      <c r="N27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60</v>
      </c>
      <c r="O272" t="e">
        <f>VLOOKUP(TableMPI[[#This Row],[Label]],TableAvg[],2,FALSE)</f>
        <v>#N/A</v>
      </c>
      <c r="P272" t="e">
        <f>VLOOKUP(TableMPI[[#This Row],[Label]],TableAvg[],3,FALSE)</f>
        <v>#N/A</v>
      </c>
      <c r="Q272" t="e">
        <f>TableMPI[[#This Row],[Avg]]-$U$2*TableMPI[[#This Row],[StdDev]]</f>
        <v>#N/A</v>
      </c>
      <c r="R272" t="e">
        <f>TableMPI[[#This Row],[Avg]]+$U$2*TableMPI[[#This Row],[StdDev]]</f>
        <v>#N/A</v>
      </c>
      <c r="S272" t="e">
        <f>IF(AND(TableMPI[[#This Row],[total_time]]&gt;=TableMPI[[#This Row],[Low]], TableMPI[[#This Row],[total_time]]&lt;=TableMPI[[#This Row],[High]]),1,0)</f>
        <v>#N/A</v>
      </c>
    </row>
    <row r="273" spans="1:19" x14ac:dyDescent="0.25">
      <c r="A273" t="s">
        <v>15</v>
      </c>
      <c r="B273">
        <v>30000</v>
      </c>
      <c r="C273">
        <v>100</v>
      </c>
      <c r="D273">
        <v>100000</v>
      </c>
      <c r="E273">
        <v>59</v>
      </c>
      <c r="F273">
        <v>1</v>
      </c>
      <c r="G273">
        <v>80.550257999999999</v>
      </c>
      <c r="H273">
        <v>28.444102000000001</v>
      </c>
      <c r="I273">
        <v>95.359883999999994</v>
      </c>
      <c r="J273">
        <v>1.644136</v>
      </c>
      <c r="K273" t="str">
        <f t="shared" si="11"/>
        <v>7</v>
      </c>
      <c r="L273" t="s">
        <v>60</v>
      </c>
      <c r="M273" t="s">
        <v>61</v>
      </c>
      <c r="N27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59</v>
      </c>
      <c r="O273" t="e">
        <f>VLOOKUP(TableMPI[[#This Row],[Label]],TableAvg[],2,FALSE)</f>
        <v>#N/A</v>
      </c>
      <c r="P273" t="e">
        <f>VLOOKUP(TableMPI[[#This Row],[Label]],TableAvg[],3,FALSE)</f>
        <v>#N/A</v>
      </c>
      <c r="Q273" t="e">
        <f>TableMPI[[#This Row],[Avg]]-$U$2*TableMPI[[#This Row],[StdDev]]</f>
        <v>#N/A</v>
      </c>
      <c r="R273" t="e">
        <f>TableMPI[[#This Row],[Avg]]+$U$2*TableMPI[[#This Row],[StdDev]]</f>
        <v>#N/A</v>
      </c>
      <c r="S273" t="e">
        <f>IF(AND(TableMPI[[#This Row],[total_time]]&gt;=TableMPI[[#This Row],[Low]], TableMPI[[#This Row],[total_time]]&lt;=TableMPI[[#This Row],[High]]),1,0)</f>
        <v>#N/A</v>
      </c>
    </row>
    <row r="274" spans="1:19" x14ac:dyDescent="0.25">
      <c r="A274" t="s">
        <v>15</v>
      </c>
      <c r="B274">
        <v>30000</v>
      </c>
      <c r="C274">
        <v>100</v>
      </c>
      <c r="D274">
        <v>100000</v>
      </c>
      <c r="E274">
        <v>58</v>
      </c>
      <c r="F274">
        <v>1</v>
      </c>
      <c r="G274">
        <v>81.383899999999997</v>
      </c>
      <c r="H274">
        <v>28.345506</v>
      </c>
      <c r="I274">
        <v>63.184095999999997</v>
      </c>
      <c r="J274">
        <v>1.108493</v>
      </c>
      <c r="K274" t="str">
        <f t="shared" si="11"/>
        <v>7</v>
      </c>
      <c r="L274" t="s">
        <v>60</v>
      </c>
      <c r="M274" t="s">
        <v>61</v>
      </c>
      <c r="N27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58</v>
      </c>
      <c r="O274" t="e">
        <f>VLOOKUP(TableMPI[[#This Row],[Label]],TableAvg[],2,FALSE)</f>
        <v>#N/A</v>
      </c>
      <c r="P274" t="e">
        <f>VLOOKUP(TableMPI[[#This Row],[Label]],TableAvg[],3,FALSE)</f>
        <v>#N/A</v>
      </c>
      <c r="Q274" t="e">
        <f>TableMPI[[#This Row],[Avg]]-$U$2*TableMPI[[#This Row],[StdDev]]</f>
        <v>#N/A</v>
      </c>
      <c r="R274" t="e">
        <f>TableMPI[[#This Row],[Avg]]+$U$2*TableMPI[[#This Row],[StdDev]]</f>
        <v>#N/A</v>
      </c>
      <c r="S274" t="e">
        <f>IF(AND(TableMPI[[#This Row],[total_time]]&gt;=TableMPI[[#This Row],[Low]], TableMPI[[#This Row],[total_time]]&lt;=TableMPI[[#This Row],[High]]),1,0)</f>
        <v>#N/A</v>
      </c>
    </row>
    <row r="275" spans="1:19" x14ac:dyDescent="0.25">
      <c r="A275" t="s">
        <v>15</v>
      </c>
      <c r="B275">
        <v>30000</v>
      </c>
      <c r="C275">
        <v>100</v>
      </c>
      <c r="D275">
        <v>100000</v>
      </c>
      <c r="E275">
        <v>57</v>
      </c>
      <c r="F275">
        <v>1</v>
      </c>
      <c r="G275">
        <v>83.407174999999995</v>
      </c>
      <c r="H275">
        <v>29.947890000000001</v>
      </c>
      <c r="I275">
        <v>79.944214000000002</v>
      </c>
      <c r="J275">
        <v>1.427575</v>
      </c>
      <c r="K275" t="str">
        <f t="shared" si="11"/>
        <v>7</v>
      </c>
      <c r="L275" t="s">
        <v>60</v>
      </c>
      <c r="M275" t="s">
        <v>61</v>
      </c>
      <c r="N27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57</v>
      </c>
      <c r="O275" t="e">
        <f>VLOOKUP(TableMPI[[#This Row],[Label]],TableAvg[],2,FALSE)</f>
        <v>#N/A</v>
      </c>
      <c r="P275" t="e">
        <f>VLOOKUP(TableMPI[[#This Row],[Label]],TableAvg[],3,FALSE)</f>
        <v>#N/A</v>
      </c>
      <c r="Q275" t="e">
        <f>TableMPI[[#This Row],[Avg]]-$U$2*TableMPI[[#This Row],[StdDev]]</f>
        <v>#N/A</v>
      </c>
      <c r="R275" t="e">
        <f>TableMPI[[#This Row],[Avg]]+$U$2*TableMPI[[#This Row],[StdDev]]</f>
        <v>#N/A</v>
      </c>
      <c r="S275" t="e">
        <f>IF(AND(TableMPI[[#This Row],[total_time]]&gt;=TableMPI[[#This Row],[Low]], TableMPI[[#This Row],[total_time]]&lt;=TableMPI[[#This Row],[High]]),1,0)</f>
        <v>#N/A</v>
      </c>
    </row>
    <row r="276" spans="1:19" x14ac:dyDescent="0.25">
      <c r="A276" t="s">
        <v>15</v>
      </c>
      <c r="B276">
        <v>30000</v>
      </c>
      <c r="C276">
        <v>100</v>
      </c>
      <c r="D276">
        <v>100000</v>
      </c>
      <c r="E276">
        <v>56</v>
      </c>
      <c r="F276">
        <v>1</v>
      </c>
      <c r="G276">
        <v>83.925219999999996</v>
      </c>
      <c r="H276">
        <v>28.942063000000001</v>
      </c>
      <c r="I276">
        <v>60.662731999999998</v>
      </c>
      <c r="J276">
        <v>1.102959</v>
      </c>
      <c r="K276" t="str">
        <f t="shared" si="11"/>
        <v>7</v>
      </c>
      <c r="L276" t="s">
        <v>60</v>
      </c>
      <c r="M276" t="s">
        <v>61</v>
      </c>
      <c r="N27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56</v>
      </c>
      <c r="O276" t="e">
        <f>VLOOKUP(TableMPI[[#This Row],[Label]],TableAvg[],2,FALSE)</f>
        <v>#N/A</v>
      </c>
      <c r="P276" t="e">
        <f>VLOOKUP(TableMPI[[#This Row],[Label]],TableAvg[],3,FALSE)</f>
        <v>#N/A</v>
      </c>
      <c r="Q276" t="e">
        <f>TableMPI[[#This Row],[Avg]]-$U$2*TableMPI[[#This Row],[StdDev]]</f>
        <v>#N/A</v>
      </c>
      <c r="R276" t="e">
        <f>TableMPI[[#This Row],[Avg]]+$U$2*TableMPI[[#This Row],[StdDev]]</f>
        <v>#N/A</v>
      </c>
      <c r="S276" t="e">
        <f>IF(AND(TableMPI[[#This Row],[total_time]]&gt;=TableMPI[[#This Row],[Low]], TableMPI[[#This Row],[total_time]]&lt;=TableMPI[[#This Row],[High]]),1,0)</f>
        <v>#N/A</v>
      </c>
    </row>
    <row r="277" spans="1:19" x14ac:dyDescent="0.25">
      <c r="A277" t="s">
        <v>15</v>
      </c>
      <c r="B277">
        <v>30000</v>
      </c>
      <c r="C277">
        <v>100</v>
      </c>
      <c r="D277">
        <v>100000</v>
      </c>
      <c r="E277">
        <v>55</v>
      </c>
      <c r="F277">
        <v>1</v>
      </c>
      <c r="G277">
        <v>84.429963000000001</v>
      </c>
      <c r="H277">
        <v>28.569099000000001</v>
      </c>
      <c r="I277">
        <v>71.097070000000002</v>
      </c>
      <c r="J277">
        <v>1.3166119999999999</v>
      </c>
      <c r="K277" t="str">
        <f t="shared" si="11"/>
        <v>7</v>
      </c>
      <c r="L277" t="s">
        <v>60</v>
      </c>
      <c r="M277" t="s">
        <v>61</v>
      </c>
      <c r="N27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55</v>
      </c>
      <c r="O277" t="e">
        <f>VLOOKUP(TableMPI[[#This Row],[Label]],TableAvg[],2,FALSE)</f>
        <v>#N/A</v>
      </c>
      <c r="P277" t="e">
        <f>VLOOKUP(TableMPI[[#This Row],[Label]],TableAvg[],3,FALSE)</f>
        <v>#N/A</v>
      </c>
      <c r="Q277" t="e">
        <f>TableMPI[[#This Row],[Avg]]-$U$2*TableMPI[[#This Row],[StdDev]]</f>
        <v>#N/A</v>
      </c>
      <c r="R277" t="e">
        <f>TableMPI[[#This Row],[Avg]]+$U$2*TableMPI[[#This Row],[StdDev]]</f>
        <v>#N/A</v>
      </c>
      <c r="S277" t="e">
        <f>IF(AND(TableMPI[[#This Row],[total_time]]&gt;=TableMPI[[#This Row],[Low]], TableMPI[[#This Row],[total_time]]&lt;=TableMPI[[#This Row],[High]]),1,0)</f>
        <v>#N/A</v>
      </c>
    </row>
    <row r="278" spans="1:19" x14ac:dyDescent="0.25">
      <c r="A278" t="s">
        <v>15</v>
      </c>
      <c r="B278">
        <v>30000</v>
      </c>
      <c r="C278">
        <v>100</v>
      </c>
      <c r="D278">
        <v>100000</v>
      </c>
      <c r="E278">
        <v>54</v>
      </c>
      <c r="F278">
        <v>1</v>
      </c>
      <c r="G278">
        <v>81.472426999999996</v>
      </c>
      <c r="H278">
        <v>24.627690000000001</v>
      </c>
      <c r="I278">
        <v>92.956585000000004</v>
      </c>
      <c r="J278">
        <v>1.753898</v>
      </c>
      <c r="K278" t="str">
        <f t="shared" si="11"/>
        <v>7</v>
      </c>
      <c r="L278" t="s">
        <v>60</v>
      </c>
      <c r="M278" t="s">
        <v>61</v>
      </c>
      <c r="N27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54</v>
      </c>
      <c r="O278" t="e">
        <f>VLOOKUP(TableMPI[[#This Row],[Label]],TableAvg[],2,FALSE)</f>
        <v>#N/A</v>
      </c>
      <c r="P278" t="e">
        <f>VLOOKUP(TableMPI[[#This Row],[Label]],TableAvg[],3,FALSE)</f>
        <v>#N/A</v>
      </c>
      <c r="Q278" t="e">
        <f>TableMPI[[#This Row],[Avg]]-$U$2*TableMPI[[#This Row],[StdDev]]</f>
        <v>#N/A</v>
      </c>
      <c r="R278" t="e">
        <f>TableMPI[[#This Row],[Avg]]+$U$2*TableMPI[[#This Row],[StdDev]]</f>
        <v>#N/A</v>
      </c>
      <c r="S278" t="e">
        <f>IF(AND(TableMPI[[#This Row],[total_time]]&gt;=TableMPI[[#This Row],[Low]], TableMPI[[#This Row],[total_time]]&lt;=TableMPI[[#This Row],[High]]),1,0)</f>
        <v>#N/A</v>
      </c>
    </row>
    <row r="279" spans="1:19" x14ac:dyDescent="0.25">
      <c r="A279" t="s">
        <v>15</v>
      </c>
      <c r="B279">
        <v>30000</v>
      </c>
      <c r="C279">
        <v>100</v>
      </c>
      <c r="D279">
        <v>100000</v>
      </c>
      <c r="E279">
        <v>53</v>
      </c>
      <c r="F279">
        <v>1</v>
      </c>
      <c r="G279">
        <v>89.07423</v>
      </c>
      <c r="H279">
        <v>31.223673999999999</v>
      </c>
      <c r="I279">
        <v>62.010005</v>
      </c>
      <c r="J279">
        <v>1.1924999999999999</v>
      </c>
      <c r="K279" t="str">
        <f t="shared" si="11"/>
        <v>7</v>
      </c>
      <c r="L279" t="s">
        <v>60</v>
      </c>
      <c r="M279" t="s">
        <v>61</v>
      </c>
      <c r="N27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53</v>
      </c>
      <c r="O279" t="e">
        <f>VLOOKUP(TableMPI[[#This Row],[Label]],TableAvg[],2,FALSE)</f>
        <v>#N/A</v>
      </c>
      <c r="P279" t="e">
        <f>VLOOKUP(TableMPI[[#This Row],[Label]],TableAvg[],3,FALSE)</f>
        <v>#N/A</v>
      </c>
      <c r="Q279" t="e">
        <f>TableMPI[[#This Row],[Avg]]-$U$2*TableMPI[[#This Row],[StdDev]]</f>
        <v>#N/A</v>
      </c>
      <c r="R279" t="e">
        <f>TableMPI[[#This Row],[Avg]]+$U$2*TableMPI[[#This Row],[StdDev]]</f>
        <v>#N/A</v>
      </c>
      <c r="S279" t="e">
        <f>IF(AND(TableMPI[[#This Row],[total_time]]&gt;=TableMPI[[#This Row],[Low]], TableMPI[[#This Row],[total_time]]&lt;=TableMPI[[#This Row],[High]]),1,0)</f>
        <v>#N/A</v>
      </c>
    </row>
    <row r="280" spans="1:19" x14ac:dyDescent="0.25">
      <c r="A280" t="s">
        <v>15</v>
      </c>
      <c r="B280">
        <v>30000</v>
      </c>
      <c r="C280">
        <v>100</v>
      </c>
      <c r="D280">
        <v>100000</v>
      </c>
      <c r="E280">
        <v>52</v>
      </c>
      <c r="F280">
        <v>1</v>
      </c>
      <c r="G280">
        <v>92.73075</v>
      </c>
      <c r="H280">
        <v>33.351900000000001</v>
      </c>
      <c r="I280">
        <v>58.427829000000003</v>
      </c>
      <c r="J280">
        <v>1.1456440000000001</v>
      </c>
      <c r="K280" t="str">
        <f t="shared" si="11"/>
        <v>7</v>
      </c>
      <c r="L280" t="s">
        <v>60</v>
      </c>
      <c r="M280" t="s">
        <v>61</v>
      </c>
      <c r="N28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52</v>
      </c>
      <c r="O280" t="e">
        <f>VLOOKUP(TableMPI[[#This Row],[Label]],TableAvg[],2,FALSE)</f>
        <v>#N/A</v>
      </c>
      <c r="P280" t="e">
        <f>VLOOKUP(TableMPI[[#This Row],[Label]],TableAvg[],3,FALSE)</f>
        <v>#N/A</v>
      </c>
      <c r="Q280" t="e">
        <f>TableMPI[[#This Row],[Avg]]-$U$2*TableMPI[[#This Row],[StdDev]]</f>
        <v>#N/A</v>
      </c>
      <c r="R280" t="e">
        <f>TableMPI[[#This Row],[Avg]]+$U$2*TableMPI[[#This Row],[StdDev]]</f>
        <v>#N/A</v>
      </c>
      <c r="S280" t="e">
        <f>IF(AND(TableMPI[[#This Row],[total_time]]&gt;=TableMPI[[#This Row],[Low]], TableMPI[[#This Row],[total_time]]&lt;=TableMPI[[#This Row],[High]]),1,0)</f>
        <v>#N/A</v>
      </c>
    </row>
    <row r="281" spans="1:19" x14ac:dyDescent="0.25">
      <c r="A281" t="s">
        <v>15</v>
      </c>
      <c r="B281">
        <v>30000</v>
      </c>
      <c r="C281">
        <v>100</v>
      </c>
      <c r="D281">
        <v>100000</v>
      </c>
      <c r="E281">
        <v>51</v>
      </c>
      <c r="F281">
        <v>1</v>
      </c>
      <c r="G281">
        <v>92.762094000000005</v>
      </c>
      <c r="H281">
        <v>32.878154000000002</v>
      </c>
      <c r="I281">
        <v>58.184517</v>
      </c>
      <c r="J281">
        <v>1.1636899999999999</v>
      </c>
      <c r="K281" t="str">
        <f t="shared" si="11"/>
        <v>7</v>
      </c>
      <c r="L281" t="s">
        <v>60</v>
      </c>
      <c r="M281" t="s">
        <v>61</v>
      </c>
      <c r="N28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51</v>
      </c>
      <c r="O281" t="e">
        <f>VLOOKUP(TableMPI[[#This Row],[Label]],TableAvg[],2,FALSE)</f>
        <v>#N/A</v>
      </c>
      <c r="P281" t="e">
        <f>VLOOKUP(TableMPI[[#This Row],[Label]],TableAvg[],3,FALSE)</f>
        <v>#N/A</v>
      </c>
      <c r="Q281" t="e">
        <f>TableMPI[[#This Row],[Avg]]-$U$2*TableMPI[[#This Row],[StdDev]]</f>
        <v>#N/A</v>
      </c>
      <c r="R281" t="e">
        <f>TableMPI[[#This Row],[Avg]]+$U$2*TableMPI[[#This Row],[StdDev]]</f>
        <v>#N/A</v>
      </c>
      <c r="S281" t="e">
        <f>IF(AND(TableMPI[[#This Row],[total_time]]&gt;=TableMPI[[#This Row],[Low]], TableMPI[[#This Row],[total_time]]&lt;=TableMPI[[#This Row],[High]]),1,0)</f>
        <v>#N/A</v>
      </c>
    </row>
    <row r="282" spans="1:19" x14ac:dyDescent="0.25">
      <c r="A282" t="s">
        <v>15</v>
      </c>
      <c r="B282">
        <v>30000</v>
      </c>
      <c r="C282">
        <v>100</v>
      </c>
      <c r="D282">
        <v>100000</v>
      </c>
      <c r="E282">
        <v>50</v>
      </c>
      <c r="F282">
        <v>1</v>
      </c>
      <c r="G282">
        <v>82.374166000000002</v>
      </c>
      <c r="H282">
        <v>20.824902000000002</v>
      </c>
      <c r="I282">
        <v>51.349469999999997</v>
      </c>
      <c r="J282">
        <v>1.0479480000000001</v>
      </c>
      <c r="K282" t="str">
        <f t="shared" si="11"/>
        <v>7</v>
      </c>
      <c r="L282" t="s">
        <v>60</v>
      </c>
      <c r="M282" t="s">
        <v>61</v>
      </c>
      <c r="N28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50</v>
      </c>
      <c r="O282" t="e">
        <f>VLOOKUP(TableMPI[[#This Row],[Label]],TableAvg[],2,FALSE)</f>
        <v>#N/A</v>
      </c>
      <c r="P282" t="e">
        <f>VLOOKUP(TableMPI[[#This Row],[Label]],TableAvg[],3,FALSE)</f>
        <v>#N/A</v>
      </c>
      <c r="Q282" t="e">
        <f>TableMPI[[#This Row],[Avg]]-$U$2*TableMPI[[#This Row],[StdDev]]</f>
        <v>#N/A</v>
      </c>
      <c r="R282" t="e">
        <f>TableMPI[[#This Row],[Avg]]+$U$2*TableMPI[[#This Row],[StdDev]]</f>
        <v>#N/A</v>
      </c>
      <c r="S282" t="e">
        <f>IF(AND(TableMPI[[#This Row],[total_time]]&gt;=TableMPI[[#This Row],[Low]], TableMPI[[#This Row],[total_time]]&lt;=TableMPI[[#This Row],[High]]),1,0)</f>
        <v>#N/A</v>
      </c>
    </row>
    <row r="283" spans="1:19" x14ac:dyDescent="0.25">
      <c r="A283" t="s">
        <v>15</v>
      </c>
      <c r="B283">
        <v>30000</v>
      </c>
      <c r="C283">
        <v>100</v>
      </c>
      <c r="D283">
        <v>100000</v>
      </c>
      <c r="E283">
        <v>49</v>
      </c>
      <c r="F283">
        <v>1</v>
      </c>
      <c r="G283">
        <v>87.428740000000005</v>
      </c>
      <c r="H283">
        <v>24.260733999999999</v>
      </c>
      <c r="I283">
        <v>49.990112000000003</v>
      </c>
      <c r="J283">
        <v>1.041461</v>
      </c>
      <c r="K283" t="str">
        <f t="shared" si="11"/>
        <v>7</v>
      </c>
      <c r="L283" t="s">
        <v>60</v>
      </c>
      <c r="M283" t="s">
        <v>61</v>
      </c>
      <c r="N28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49</v>
      </c>
      <c r="O283" t="e">
        <f>VLOOKUP(TableMPI[[#This Row],[Label]],TableAvg[],2,FALSE)</f>
        <v>#N/A</v>
      </c>
      <c r="P283" t="e">
        <f>VLOOKUP(TableMPI[[#This Row],[Label]],TableAvg[],3,FALSE)</f>
        <v>#N/A</v>
      </c>
      <c r="Q283" t="e">
        <f>TableMPI[[#This Row],[Avg]]-$U$2*TableMPI[[#This Row],[StdDev]]</f>
        <v>#N/A</v>
      </c>
      <c r="R283" t="e">
        <f>TableMPI[[#This Row],[Avg]]+$U$2*TableMPI[[#This Row],[StdDev]]</f>
        <v>#N/A</v>
      </c>
      <c r="S283" t="e">
        <f>IF(AND(TableMPI[[#This Row],[total_time]]&gt;=TableMPI[[#This Row],[Low]], TableMPI[[#This Row],[total_time]]&lt;=TableMPI[[#This Row],[High]]),1,0)</f>
        <v>#N/A</v>
      </c>
    </row>
    <row r="284" spans="1:19" x14ac:dyDescent="0.25">
      <c r="A284" t="s">
        <v>15</v>
      </c>
      <c r="B284">
        <v>30000</v>
      </c>
      <c r="C284">
        <v>100</v>
      </c>
      <c r="D284">
        <v>100000</v>
      </c>
      <c r="E284">
        <v>48</v>
      </c>
      <c r="F284">
        <v>1</v>
      </c>
      <c r="G284">
        <v>88.434338999999994</v>
      </c>
      <c r="H284">
        <v>24.094467999999999</v>
      </c>
      <c r="I284">
        <v>52.419417000000003</v>
      </c>
      <c r="J284">
        <v>1.115307</v>
      </c>
      <c r="K284" t="str">
        <f t="shared" si="11"/>
        <v>7</v>
      </c>
      <c r="L284" t="s">
        <v>60</v>
      </c>
      <c r="M284" t="s">
        <v>61</v>
      </c>
      <c r="N28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48</v>
      </c>
      <c r="O284" t="e">
        <f>VLOOKUP(TableMPI[[#This Row],[Label]],TableAvg[],2,FALSE)</f>
        <v>#N/A</v>
      </c>
      <c r="P284" t="e">
        <f>VLOOKUP(TableMPI[[#This Row],[Label]],TableAvg[],3,FALSE)</f>
        <v>#N/A</v>
      </c>
      <c r="Q284" t="e">
        <f>TableMPI[[#This Row],[Avg]]-$U$2*TableMPI[[#This Row],[StdDev]]</f>
        <v>#N/A</v>
      </c>
      <c r="R284" t="e">
        <f>TableMPI[[#This Row],[Avg]]+$U$2*TableMPI[[#This Row],[StdDev]]</f>
        <v>#N/A</v>
      </c>
      <c r="S284" t="e">
        <f>IF(AND(TableMPI[[#This Row],[total_time]]&gt;=TableMPI[[#This Row],[Low]], TableMPI[[#This Row],[total_time]]&lt;=TableMPI[[#This Row],[High]]),1,0)</f>
        <v>#N/A</v>
      </c>
    </row>
    <row r="285" spans="1:19" x14ac:dyDescent="0.25">
      <c r="A285" t="s">
        <v>15</v>
      </c>
      <c r="B285">
        <v>30000</v>
      </c>
      <c r="C285">
        <v>100</v>
      </c>
      <c r="D285">
        <v>100000</v>
      </c>
      <c r="E285">
        <v>47</v>
      </c>
      <c r="F285">
        <v>1</v>
      </c>
      <c r="G285">
        <v>84.768797000000006</v>
      </c>
      <c r="H285">
        <v>19.142453</v>
      </c>
      <c r="I285">
        <v>56.127777000000002</v>
      </c>
      <c r="J285">
        <v>1.2201690000000001</v>
      </c>
      <c r="K285" t="str">
        <f t="shared" si="11"/>
        <v>7</v>
      </c>
      <c r="L285" t="s">
        <v>60</v>
      </c>
      <c r="M285" t="s">
        <v>61</v>
      </c>
      <c r="N28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47</v>
      </c>
      <c r="O285" t="e">
        <f>VLOOKUP(TableMPI[[#This Row],[Label]],TableAvg[],2,FALSE)</f>
        <v>#N/A</v>
      </c>
      <c r="P285" t="e">
        <f>VLOOKUP(TableMPI[[#This Row],[Label]],TableAvg[],3,FALSE)</f>
        <v>#N/A</v>
      </c>
      <c r="Q285" t="e">
        <f>TableMPI[[#This Row],[Avg]]-$U$2*TableMPI[[#This Row],[StdDev]]</f>
        <v>#N/A</v>
      </c>
      <c r="R285" t="e">
        <f>TableMPI[[#This Row],[Avg]]+$U$2*TableMPI[[#This Row],[StdDev]]</f>
        <v>#N/A</v>
      </c>
      <c r="S285" t="e">
        <f>IF(AND(TableMPI[[#This Row],[total_time]]&gt;=TableMPI[[#This Row],[Low]], TableMPI[[#This Row],[total_time]]&lt;=TableMPI[[#This Row],[High]]),1,0)</f>
        <v>#N/A</v>
      </c>
    </row>
    <row r="286" spans="1:19" x14ac:dyDescent="0.25">
      <c r="A286" t="s">
        <v>15</v>
      </c>
      <c r="B286">
        <v>30000</v>
      </c>
      <c r="C286">
        <v>100</v>
      </c>
      <c r="D286">
        <v>100000</v>
      </c>
      <c r="E286">
        <v>46</v>
      </c>
      <c r="F286">
        <v>1</v>
      </c>
      <c r="G286">
        <v>96.847545999999994</v>
      </c>
      <c r="H286">
        <v>29.519556999999999</v>
      </c>
      <c r="I286">
        <v>48.52469</v>
      </c>
      <c r="J286">
        <v>1.0783259999999999</v>
      </c>
      <c r="K286" t="str">
        <f t="shared" si="11"/>
        <v>7</v>
      </c>
      <c r="L286" t="s">
        <v>60</v>
      </c>
      <c r="M286" t="s">
        <v>61</v>
      </c>
      <c r="N28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46</v>
      </c>
      <c r="O286" t="e">
        <f>VLOOKUP(TableMPI[[#This Row],[Label]],TableAvg[],2,FALSE)</f>
        <v>#N/A</v>
      </c>
      <c r="P286" t="e">
        <f>VLOOKUP(TableMPI[[#This Row],[Label]],TableAvg[],3,FALSE)</f>
        <v>#N/A</v>
      </c>
      <c r="Q286" t="e">
        <f>TableMPI[[#This Row],[Avg]]-$U$2*TableMPI[[#This Row],[StdDev]]</f>
        <v>#N/A</v>
      </c>
      <c r="R286" t="e">
        <f>TableMPI[[#This Row],[Avg]]+$U$2*TableMPI[[#This Row],[StdDev]]</f>
        <v>#N/A</v>
      </c>
      <c r="S286" t="e">
        <f>IF(AND(TableMPI[[#This Row],[total_time]]&gt;=TableMPI[[#This Row],[Low]], TableMPI[[#This Row],[total_time]]&lt;=TableMPI[[#This Row],[High]]),1,0)</f>
        <v>#N/A</v>
      </c>
    </row>
    <row r="287" spans="1:19" x14ac:dyDescent="0.25">
      <c r="A287" t="s">
        <v>15</v>
      </c>
      <c r="B287">
        <v>30000</v>
      </c>
      <c r="C287">
        <v>100</v>
      </c>
      <c r="D287">
        <v>100000</v>
      </c>
      <c r="E287">
        <v>45</v>
      </c>
      <c r="F287">
        <v>1</v>
      </c>
      <c r="G287">
        <v>95.871381</v>
      </c>
      <c r="H287">
        <v>27.171946999999999</v>
      </c>
      <c r="I287">
        <v>50.118315000000003</v>
      </c>
      <c r="J287">
        <v>1.1390530000000001</v>
      </c>
      <c r="K287" t="str">
        <f t="shared" si="11"/>
        <v>7</v>
      </c>
      <c r="L287" t="s">
        <v>60</v>
      </c>
      <c r="M287" t="s">
        <v>61</v>
      </c>
      <c r="N28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45</v>
      </c>
      <c r="O287" t="e">
        <f>VLOOKUP(TableMPI[[#This Row],[Label]],TableAvg[],2,FALSE)</f>
        <v>#N/A</v>
      </c>
      <c r="P287" t="e">
        <f>VLOOKUP(TableMPI[[#This Row],[Label]],TableAvg[],3,FALSE)</f>
        <v>#N/A</v>
      </c>
      <c r="Q287" t="e">
        <f>TableMPI[[#This Row],[Avg]]-$U$2*TableMPI[[#This Row],[StdDev]]</f>
        <v>#N/A</v>
      </c>
      <c r="R287" t="e">
        <f>TableMPI[[#This Row],[Avg]]+$U$2*TableMPI[[#This Row],[StdDev]]</f>
        <v>#N/A</v>
      </c>
      <c r="S287" t="e">
        <f>IF(AND(TableMPI[[#This Row],[total_time]]&gt;=TableMPI[[#This Row],[Low]], TableMPI[[#This Row],[total_time]]&lt;=TableMPI[[#This Row],[High]]),1,0)</f>
        <v>#N/A</v>
      </c>
    </row>
    <row r="288" spans="1:19" x14ac:dyDescent="0.25">
      <c r="A288" t="s">
        <v>15</v>
      </c>
      <c r="B288">
        <v>30000</v>
      </c>
      <c r="C288">
        <v>100</v>
      </c>
      <c r="D288">
        <v>100000</v>
      </c>
      <c r="E288">
        <v>44</v>
      </c>
      <c r="F288">
        <v>1</v>
      </c>
      <c r="G288">
        <v>95.922841000000005</v>
      </c>
      <c r="H288">
        <v>26.393892000000001</v>
      </c>
      <c r="I288">
        <v>49.197851999999997</v>
      </c>
      <c r="J288">
        <v>1.144136</v>
      </c>
      <c r="K288" t="str">
        <f t="shared" si="11"/>
        <v>7</v>
      </c>
      <c r="L288" t="s">
        <v>60</v>
      </c>
      <c r="M288" t="s">
        <v>61</v>
      </c>
      <c r="N28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44</v>
      </c>
      <c r="O288" t="e">
        <f>VLOOKUP(TableMPI[[#This Row],[Label]],TableAvg[],2,FALSE)</f>
        <v>#N/A</v>
      </c>
      <c r="P288" t="e">
        <f>VLOOKUP(TableMPI[[#This Row],[Label]],TableAvg[],3,FALSE)</f>
        <v>#N/A</v>
      </c>
      <c r="Q288" t="e">
        <f>TableMPI[[#This Row],[Avg]]-$U$2*TableMPI[[#This Row],[StdDev]]</f>
        <v>#N/A</v>
      </c>
      <c r="R288" t="e">
        <f>TableMPI[[#This Row],[Avg]]+$U$2*TableMPI[[#This Row],[StdDev]]</f>
        <v>#N/A</v>
      </c>
      <c r="S288" t="e">
        <f>IF(AND(TableMPI[[#This Row],[total_time]]&gt;=TableMPI[[#This Row],[Low]], TableMPI[[#This Row],[total_time]]&lt;=TableMPI[[#This Row],[High]]),1,0)</f>
        <v>#N/A</v>
      </c>
    </row>
    <row r="289" spans="1:19" x14ac:dyDescent="0.25">
      <c r="A289" t="s">
        <v>15</v>
      </c>
      <c r="B289">
        <v>30000</v>
      </c>
      <c r="C289">
        <v>100</v>
      </c>
      <c r="D289">
        <v>100000</v>
      </c>
      <c r="E289">
        <v>43</v>
      </c>
      <c r="F289">
        <v>1</v>
      </c>
      <c r="G289">
        <v>88.537946000000005</v>
      </c>
      <c r="H289">
        <v>16.932939999999999</v>
      </c>
      <c r="I289">
        <v>46.616965999999998</v>
      </c>
      <c r="J289">
        <v>1.109928</v>
      </c>
      <c r="K289" t="str">
        <f t="shared" si="11"/>
        <v>7</v>
      </c>
      <c r="L289" t="s">
        <v>60</v>
      </c>
      <c r="M289" t="s">
        <v>61</v>
      </c>
      <c r="N28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43</v>
      </c>
      <c r="O289" t="e">
        <f>VLOOKUP(TableMPI[[#This Row],[Label]],TableAvg[],2,FALSE)</f>
        <v>#N/A</v>
      </c>
      <c r="P289" t="e">
        <f>VLOOKUP(TableMPI[[#This Row],[Label]],TableAvg[],3,FALSE)</f>
        <v>#N/A</v>
      </c>
      <c r="Q289" t="e">
        <f>TableMPI[[#This Row],[Avg]]-$U$2*TableMPI[[#This Row],[StdDev]]</f>
        <v>#N/A</v>
      </c>
      <c r="R289" t="e">
        <f>TableMPI[[#This Row],[Avg]]+$U$2*TableMPI[[#This Row],[StdDev]]</f>
        <v>#N/A</v>
      </c>
      <c r="S289" t="e">
        <f>IF(AND(TableMPI[[#This Row],[total_time]]&gt;=TableMPI[[#This Row],[Low]], TableMPI[[#This Row],[total_time]]&lt;=TableMPI[[#This Row],[High]]),1,0)</f>
        <v>#N/A</v>
      </c>
    </row>
    <row r="290" spans="1:19" x14ac:dyDescent="0.25">
      <c r="A290" t="s">
        <v>15</v>
      </c>
      <c r="B290">
        <v>30000</v>
      </c>
      <c r="C290">
        <v>100</v>
      </c>
      <c r="D290">
        <v>100000</v>
      </c>
      <c r="E290">
        <v>42</v>
      </c>
      <c r="F290">
        <v>1</v>
      </c>
      <c r="G290">
        <v>96.538859000000002</v>
      </c>
      <c r="H290">
        <v>23.955805999999999</v>
      </c>
      <c r="I290">
        <v>47.616101999999998</v>
      </c>
      <c r="J290">
        <v>1.161368</v>
      </c>
      <c r="K290" t="str">
        <f t="shared" si="11"/>
        <v>7</v>
      </c>
      <c r="L290" t="s">
        <v>60</v>
      </c>
      <c r="M290" t="s">
        <v>61</v>
      </c>
      <c r="N29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42</v>
      </c>
      <c r="O290" t="e">
        <f>VLOOKUP(TableMPI[[#This Row],[Label]],TableAvg[],2,FALSE)</f>
        <v>#N/A</v>
      </c>
      <c r="P290" t="e">
        <f>VLOOKUP(TableMPI[[#This Row],[Label]],TableAvg[],3,FALSE)</f>
        <v>#N/A</v>
      </c>
      <c r="Q290" t="e">
        <f>TableMPI[[#This Row],[Avg]]-$U$2*TableMPI[[#This Row],[StdDev]]</f>
        <v>#N/A</v>
      </c>
      <c r="R290" t="e">
        <f>TableMPI[[#This Row],[Avg]]+$U$2*TableMPI[[#This Row],[StdDev]]</f>
        <v>#N/A</v>
      </c>
      <c r="S290" t="e">
        <f>IF(AND(TableMPI[[#This Row],[total_time]]&gt;=TableMPI[[#This Row],[Low]], TableMPI[[#This Row],[total_time]]&lt;=TableMPI[[#This Row],[High]]),1,0)</f>
        <v>#N/A</v>
      </c>
    </row>
    <row r="291" spans="1:19" x14ac:dyDescent="0.25">
      <c r="A291" t="s">
        <v>15</v>
      </c>
      <c r="B291">
        <v>30000</v>
      </c>
      <c r="C291">
        <v>100</v>
      </c>
      <c r="D291">
        <v>100000</v>
      </c>
      <c r="E291">
        <v>41</v>
      </c>
      <c r="F291">
        <v>1</v>
      </c>
      <c r="G291">
        <v>101.81588499999999</v>
      </c>
      <c r="H291">
        <v>26.696147</v>
      </c>
      <c r="I291">
        <v>58.477693000000002</v>
      </c>
      <c r="J291">
        <v>1.4619420000000001</v>
      </c>
      <c r="K291" t="str">
        <f t="shared" si="11"/>
        <v>7</v>
      </c>
      <c r="L291" t="s">
        <v>60</v>
      </c>
      <c r="M291" t="s">
        <v>61</v>
      </c>
      <c r="N29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41</v>
      </c>
      <c r="O291" t="e">
        <f>VLOOKUP(TableMPI[[#This Row],[Label]],TableAvg[],2,FALSE)</f>
        <v>#N/A</v>
      </c>
      <c r="P291" t="e">
        <f>VLOOKUP(TableMPI[[#This Row],[Label]],TableAvg[],3,FALSE)</f>
        <v>#N/A</v>
      </c>
      <c r="Q291" t="e">
        <f>TableMPI[[#This Row],[Avg]]-$U$2*TableMPI[[#This Row],[StdDev]]</f>
        <v>#N/A</v>
      </c>
      <c r="R291" t="e">
        <f>TableMPI[[#This Row],[Avg]]+$U$2*TableMPI[[#This Row],[StdDev]]</f>
        <v>#N/A</v>
      </c>
      <c r="S291" t="e">
        <f>IF(AND(TableMPI[[#This Row],[total_time]]&gt;=TableMPI[[#This Row],[Low]], TableMPI[[#This Row],[total_time]]&lt;=TableMPI[[#This Row],[High]]),1,0)</f>
        <v>#N/A</v>
      </c>
    </row>
    <row r="292" spans="1:19" x14ac:dyDescent="0.25">
      <c r="A292" t="s">
        <v>15</v>
      </c>
      <c r="B292">
        <v>30000</v>
      </c>
      <c r="C292">
        <v>100</v>
      </c>
      <c r="D292">
        <v>100000</v>
      </c>
      <c r="E292">
        <v>40</v>
      </c>
      <c r="F292">
        <v>1</v>
      </c>
      <c r="G292">
        <v>103.221982</v>
      </c>
      <c r="H292">
        <v>26.374374</v>
      </c>
      <c r="I292">
        <v>112.894047</v>
      </c>
      <c r="J292">
        <v>2.8947189999999998</v>
      </c>
      <c r="K292" t="str">
        <f t="shared" si="11"/>
        <v>7</v>
      </c>
      <c r="L292" t="s">
        <v>60</v>
      </c>
      <c r="M292" t="s">
        <v>61</v>
      </c>
      <c r="N29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40</v>
      </c>
      <c r="O292" t="e">
        <f>VLOOKUP(TableMPI[[#This Row],[Label]],TableAvg[],2,FALSE)</f>
        <v>#N/A</v>
      </c>
      <c r="P292" t="e">
        <f>VLOOKUP(TableMPI[[#This Row],[Label]],TableAvg[],3,FALSE)</f>
        <v>#N/A</v>
      </c>
      <c r="Q292" t="e">
        <f>TableMPI[[#This Row],[Avg]]-$U$2*TableMPI[[#This Row],[StdDev]]</f>
        <v>#N/A</v>
      </c>
      <c r="R292" t="e">
        <f>TableMPI[[#This Row],[Avg]]+$U$2*TableMPI[[#This Row],[StdDev]]</f>
        <v>#N/A</v>
      </c>
      <c r="S292" t="e">
        <f>IF(AND(TableMPI[[#This Row],[total_time]]&gt;=TableMPI[[#This Row],[Low]], TableMPI[[#This Row],[total_time]]&lt;=TableMPI[[#This Row],[High]]),1,0)</f>
        <v>#N/A</v>
      </c>
    </row>
    <row r="293" spans="1:19" x14ac:dyDescent="0.25">
      <c r="A293" t="s">
        <v>15</v>
      </c>
      <c r="B293">
        <v>30000</v>
      </c>
      <c r="C293">
        <v>100</v>
      </c>
      <c r="D293">
        <v>100000</v>
      </c>
      <c r="E293">
        <v>39</v>
      </c>
      <c r="F293">
        <v>1</v>
      </c>
      <c r="G293">
        <v>97.312822999999995</v>
      </c>
      <c r="H293">
        <v>18.352733000000001</v>
      </c>
      <c r="I293">
        <v>124.435677</v>
      </c>
      <c r="J293">
        <v>3.2746230000000001</v>
      </c>
      <c r="K293" t="str">
        <f t="shared" ref="K293:K327" si="12">MID(M293,22,1)</f>
        <v>7</v>
      </c>
      <c r="L293" t="s">
        <v>60</v>
      </c>
      <c r="M293" t="s">
        <v>61</v>
      </c>
      <c r="N29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39</v>
      </c>
      <c r="O293" t="e">
        <f>VLOOKUP(TableMPI[[#This Row],[Label]],TableAvg[],2,FALSE)</f>
        <v>#N/A</v>
      </c>
      <c r="P293" t="e">
        <f>VLOOKUP(TableMPI[[#This Row],[Label]],TableAvg[],3,FALSE)</f>
        <v>#N/A</v>
      </c>
      <c r="Q293" t="e">
        <f>TableMPI[[#This Row],[Avg]]-$U$2*TableMPI[[#This Row],[StdDev]]</f>
        <v>#N/A</v>
      </c>
      <c r="R293" t="e">
        <f>TableMPI[[#This Row],[Avg]]+$U$2*TableMPI[[#This Row],[StdDev]]</f>
        <v>#N/A</v>
      </c>
      <c r="S293" t="e">
        <f>IF(AND(TableMPI[[#This Row],[total_time]]&gt;=TableMPI[[#This Row],[Low]], TableMPI[[#This Row],[total_time]]&lt;=TableMPI[[#This Row],[High]]),1,0)</f>
        <v>#N/A</v>
      </c>
    </row>
    <row r="294" spans="1:19" x14ac:dyDescent="0.25">
      <c r="A294" t="s">
        <v>15</v>
      </c>
      <c r="B294">
        <v>30000</v>
      </c>
      <c r="C294">
        <v>100</v>
      </c>
      <c r="D294">
        <v>100000</v>
      </c>
      <c r="E294">
        <v>38</v>
      </c>
      <c r="F294">
        <v>1</v>
      </c>
      <c r="G294">
        <v>97.435497999999995</v>
      </c>
      <c r="H294">
        <v>16.364899000000001</v>
      </c>
      <c r="I294">
        <v>64.077483000000001</v>
      </c>
      <c r="J294">
        <v>1.731824</v>
      </c>
      <c r="K294" t="str">
        <f t="shared" si="12"/>
        <v>7</v>
      </c>
      <c r="L294" t="s">
        <v>60</v>
      </c>
      <c r="M294" t="s">
        <v>61</v>
      </c>
      <c r="N29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38</v>
      </c>
      <c r="O294" t="e">
        <f>VLOOKUP(TableMPI[[#This Row],[Label]],TableAvg[],2,FALSE)</f>
        <v>#N/A</v>
      </c>
      <c r="P294" t="e">
        <f>VLOOKUP(TableMPI[[#This Row],[Label]],TableAvg[],3,FALSE)</f>
        <v>#N/A</v>
      </c>
      <c r="Q294" t="e">
        <f>TableMPI[[#This Row],[Avg]]-$U$2*TableMPI[[#This Row],[StdDev]]</f>
        <v>#N/A</v>
      </c>
      <c r="R294" t="e">
        <f>TableMPI[[#This Row],[Avg]]+$U$2*TableMPI[[#This Row],[StdDev]]</f>
        <v>#N/A</v>
      </c>
      <c r="S294" t="e">
        <f>IF(AND(TableMPI[[#This Row],[total_time]]&gt;=TableMPI[[#This Row],[Low]], TableMPI[[#This Row],[total_time]]&lt;=TableMPI[[#This Row],[High]]),1,0)</f>
        <v>#N/A</v>
      </c>
    </row>
    <row r="295" spans="1:19" x14ac:dyDescent="0.25">
      <c r="A295" t="s">
        <v>15</v>
      </c>
      <c r="B295">
        <v>30000</v>
      </c>
      <c r="C295">
        <v>100</v>
      </c>
      <c r="D295">
        <v>100000</v>
      </c>
      <c r="E295">
        <v>37</v>
      </c>
      <c r="F295">
        <v>1</v>
      </c>
      <c r="G295">
        <v>107.867651</v>
      </c>
      <c r="H295">
        <v>25.573340000000002</v>
      </c>
      <c r="I295">
        <v>48.253388999999999</v>
      </c>
      <c r="J295">
        <v>1.3403719999999999</v>
      </c>
      <c r="K295" t="str">
        <f t="shared" si="12"/>
        <v>7</v>
      </c>
      <c r="L295" t="s">
        <v>60</v>
      </c>
      <c r="M295" t="s">
        <v>61</v>
      </c>
      <c r="N29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37</v>
      </c>
      <c r="O295" t="e">
        <f>VLOOKUP(TableMPI[[#This Row],[Label]],TableAvg[],2,FALSE)</f>
        <v>#N/A</v>
      </c>
      <c r="P295" t="e">
        <f>VLOOKUP(TableMPI[[#This Row],[Label]],TableAvg[],3,FALSE)</f>
        <v>#N/A</v>
      </c>
      <c r="Q295" t="e">
        <f>TableMPI[[#This Row],[Avg]]-$U$2*TableMPI[[#This Row],[StdDev]]</f>
        <v>#N/A</v>
      </c>
      <c r="R295" t="e">
        <f>TableMPI[[#This Row],[Avg]]+$U$2*TableMPI[[#This Row],[StdDev]]</f>
        <v>#N/A</v>
      </c>
      <c r="S295" t="e">
        <f>IF(AND(TableMPI[[#This Row],[total_time]]&gt;=TableMPI[[#This Row],[Low]], TableMPI[[#This Row],[total_time]]&lt;=TableMPI[[#This Row],[High]]),1,0)</f>
        <v>#N/A</v>
      </c>
    </row>
    <row r="296" spans="1:19" x14ac:dyDescent="0.25">
      <c r="A296" t="s">
        <v>15</v>
      </c>
      <c r="B296">
        <v>30000</v>
      </c>
      <c r="C296">
        <v>100</v>
      </c>
      <c r="D296">
        <v>100000</v>
      </c>
      <c r="E296">
        <v>36</v>
      </c>
      <c r="F296">
        <v>1</v>
      </c>
      <c r="G296">
        <v>102.03892999999999</v>
      </c>
      <c r="H296">
        <v>16.864215000000002</v>
      </c>
      <c r="I296">
        <v>56.614485000000002</v>
      </c>
      <c r="J296">
        <v>1.6175569999999999</v>
      </c>
      <c r="K296" t="str">
        <f t="shared" si="12"/>
        <v>7</v>
      </c>
      <c r="L296" t="s">
        <v>60</v>
      </c>
      <c r="M296" t="s">
        <v>61</v>
      </c>
      <c r="N29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36</v>
      </c>
      <c r="O296" t="e">
        <f>VLOOKUP(TableMPI[[#This Row],[Label]],TableAvg[],2,FALSE)</f>
        <v>#N/A</v>
      </c>
      <c r="P296" t="e">
        <f>VLOOKUP(TableMPI[[#This Row],[Label]],TableAvg[],3,FALSE)</f>
        <v>#N/A</v>
      </c>
      <c r="Q296" t="e">
        <f>TableMPI[[#This Row],[Avg]]-$U$2*TableMPI[[#This Row],[StdDev]]</f>
        <v>#N/A</v>
      </c>
      <c r="R296" t="e">
        <f>TableMPI[[#This Row],[Avg]]+$U$2*TableMPI[[#This Row],[StdDev]]</f>
        <v>#N/A</v>
      </c>
      <c r="S296" t="e">
        <f>IF(AND(TableMPI[[#This Row],[total_time]]&gt;=TableMPI[[#This Row],[Low]], TableMPI[[#This Row],[total_time]]&lt;=TableMPI[[#This Row],[High]]),1,0)</f>
        <v>#N/A</v>
      </c>
    </row>
    <row r="297" spans="1:19" x14ac:dyDescent="0.25">
      <c r="A297" t="s">
        <v>15</v>
      </c>
      <c r="B297">
        <v>30000</v>
      </c>
      <c r="C297">
        <v>100</v>
      </c>
      <c r="D297">
        <v>100000</v>
      </c>
      <c r="E297">
        <v>35</v>
      </c>
      <c r="F297">
        <v>1</v>
      </c>
      <c r="G297">
        <v>101.626099</v>
      </c>
      <c r="H297">
        <v>14.667740999999999</v>
      </c>
      <c r="I297">
        <v>38.949179999999998</v>
      </c>
      <c r="J297">
        <v>1.145564</v>
      </c>
      <c r="K297" t="str">
        <f t="shared" si="12"/>
        <v>7</v>
      </c>
      <c r="L297" t="s">
        <v>60</v>
      </c>
      <c r="M297" t="s">
        <v>61</v>
      </c>
      <c r="N29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35</v>
      </c>
      <c r="O297" t="e">
        <f>VLOOKUP(TableMPI[[#This Row],[Label]],TableAvg[],2,FALSE)</f>
        <v>#N/A</v>
      </c>
      <c r="P297" t="e">
        <f>VLOOKUP(TableMPI[[#This Row],[Label]],TableAvg[],3,FALSE)</f>
        <v>#N/A</v>
      </c>
      <c r="Q297" t="e">
        <f>TableMPI[[#This Row],[Avg]]-$U$2*TableMPI[[#This Row],[StdDev]]</f>
        <v>#N/A</v>
      </c>
      <c r="R297" t="e">
        <f>TableMPI[[#This Row],[Avg]]+$U$2*TableMPI[[#This Row],[StdDev]]</f>
        <v>#N/A</v>
      </c>
      <c r="S297" t="e">
        <f>IF(AND(TableMPI[[#This Row],[total_time]]&gt;=TableMPI[[#This Row],[Low]], TableMPI[[#This Row],[total_time]]&lt;=TableMPI[[#This Row],[High]]),1,0)</f>
        <v>#N/A</v>
      </c>
    </row>
    <row r="298" spans="1:19" x14ac:dyDescent="0.25">
      <c r="A298" t="s">
        <v>15</v>
      </c>
      <c r="B298">
        <v>30000</v>
      </c>
      <c r="C298">
        <v>100</v>
      </c>
      <c r="D298">
        <v>100000</v>
      </c>
      <c r="E298">
        <v>34</v>
      </c>
      <c r="F298">
        <v>1</v>
      </c>
      <c r="G298">
        <v>106.755137</v>
      </c>
      <c r="H298">
        <v>16.270883999999999</v>
      </c>
      <c r="I298">
        <v>45.241300000000003</v>
      </c>
      <c r="J298">
        <v>1.3709480000000001</v>
      </c>
      <c r="K298" t="str">
        <f t="shared" si="12"/>
        <v>7</v>
      </c>
      <c r="L298" t="s">
        <v>60</v>
      </c>
      <c r="M298" t="s">
        <v>61</v>
      </c>
      <c r="N29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34</v>
      </c>
      <c r="O298" t="e">
        <f>VLOOKUP(TableMPI[[#This Row],[Label]],TableAvg[],2,FALSE)</f>
        <v>#N/A</v>
      </c>
      <c r="P298" t="e">
        <f>VLOOKUP(TableMPI[[#This Row],[Label]],TableAvg[],3,FALSE)</f>
        <v>#N/A</v>
      </c>
      <c r="Q298" t="e">
        <f>TableMPI[[#This Row],[Avg]]-$U$2*TableMPI[[#This Row],[StdDev]]</f>
        <v>#N/A</v>
      </c>
      <c r="R298" t="e">
        <f>TableMPI[[#This Row],[Avg]]+$U$2*TableMPI[[#This Row],[StdDev]]</f>
        <v>#N/A</v>
      </c>
      <c r="S298" t="e">
        <f>IF(AND(TableMPI[[#This Row],[total_time]]&gt;=TableMPI[[#This Row],[Low]], TableMPI[[#This Row],[total_time]]&lt;=TableMPI[[#This Row],[High]]),1,0)</f>
        <v>#N/A</v>
      </c>
    </row>
    <row r="299" spans="1:19" x14ac:dyDescent="0.25">
      <c r="A299" t="s">
        <v>15</v>
      </c>
      <c r="B299">
        <v>30000</v>
      </c>
      <c r="C299">
        <v>100</v>
      </c>
      <c r="D299">
        <v>100000</v>
      </c>
      <c r="E299">
        <v>33</v>
      </c>
      <c r="F299">
        <v>1</v>
      </c>
      <c r="G299">
        <v>112.66564</v>
      </c>
      <c r="H299">
        <v>20.393578999999999</v>
      </c>
      <c r="I299">
        <v>34.291609000000001</v>
      </c>
      <c r="J299">
        <v>1.0716129999999999</v>
      </c>
      <c r="K299" t="str">
        <f t="shared" si="12"/>
        <v>7</v>
      </c>
      <c r="L299" t="s">
        <v>60</v>
      </c>
      <c r="M299" t="s">
        <v>61</v>
      </c>
      <c r="N29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33</v>
      </c>
      <c r="O299" t="e">
        <f>VLOOKUP(TableMPI[[#This Row],[Label]],TableAvg[],2,FALSE)</f>
        <v>#N/A</v>
      </c>
      <c r="P299" t="e">
        <f>VLOOKUP(TableMPI[[#This Row],[Label]],TableAvg[],3,FALSE)</f>
        <v>#N/A</v>
      </c>
      <c r="Q299" t="e">
        <f>TableMPI[[#This Row],[Avg]]-$U$2*TableMPI[[#This Row],[StdDev]]</f>
        <v>#N/A</v>
      </c>
      <c r="R299" t="e">
        <f>TableMPI[[#This Row],[Avg]]+$U$2*TableMPI[[#This Row],[StdDev]]</f>
        <v>#N/A</v>
      </c>
      <c r="S299" t="e">
        <f>IF(AND(TableMPI[[#This Row],[total_time]]&gt;=TableMPI[[#This Row],[Low]], TableMPI[[#This Row],[total_time]]&lt;=TableMPI[[#This Row],[High]]),1,0)</f>
        <v>#N/A</v>
      </c>
    </row>
    <row r="300" spans="1:19" x14ac:dyDescent="0.25">
      <c r="A300" t="s">
        <v>15</v>
      </c>
      <c r="B300">
        <v>30000</v>
      </c>
      <c r="C300">
        <v>100</v>
      </c>
      <c r="D300">
        <v>100000</v>
      </c>
      <c r="E300">
        <v>32</v>
      </c>
      <c r="F300">
        <v>1</v>
      </c>
      <c r="G300">
        <v>109.55521899999999</v>
      </c>
      <c r="H300">
        <v>14.727119</v>
      </c>
      <c r="I300">
        <v>45.104880999999999</v>
      </c>
      <c r="J300">
        <v>1.454996</v>
      </c>
      <c r="K300" t="str">
        <f t="shared" si="12"/>
        <v>7</v>
      </c>
      <c r="L300" t="s">
        <v>60</v>
      </c>
      <c r="M300" t="s">
        <v>61</v>
      </c>
      <c r="N30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32</v>
      </c>
      <c r="O300" t="e">
        <f>VLOOKUP(TableMPI[[#This Row],[Label]],TableAvg[],2,FALSE)</f>
        <v>#N/A</v>
      </c>
      <c r="P300" t="e">
        <f>VLOOKUP(TableMPI[[#This Row],[Label]],TableAvg[],3,FALSE)</f>
        <v>#N/A</v>
      </c>
      <c r="Q300" t="e">
        <f>TableMPI[[#This Row],[Avg]]-$U$2*TableMPI[[#This Row],[StdDev]]</f>
        <v>#N/A</v>
      </c>
      <c r="R300" t="e">
        <f>TableMPI[[#This Row],[Avg]]+$U$2*TableMPI[[#This Row],[StdDev]]</f>
        <v>#N/A</v>
      </c>
      <c r="S300" t="e">
        <f>IF(AND(TableMPI[[#This Row],[total_time]]&gt;=TableMPI[[#This Row],[Low]], TableMPI[[#This Row],[total_time]]&lt;=TableMPI[[#This Row],[High]]),1,0)</f>
        <v>#N/A</v>
      </c>
    </row>
    <row r="301" spans="1:19" x14ac:dyDescent="0.25">
      <c r="A301" t="s">
        <v>15</v>
      </c>
      <c r="B301">
        <v>30000</v>
      </c>
      <c r="C301">
        <v>100</v>
      </c>
      <c r="D301">
        <v>100000</v>
      </c>
      <c r="E301">
        <v>31</v>
      </c>
      <c r="F301">
        <v>1</v>
      </c>
      <c r="G301">
        <v>113.91307399999999</v>
      </c>
      <c r="H301">
        <v>14.865897</v>
      </c>
      <c r="I301">
        <v>33.717917999999997</v>
      </c>
      <c r="J301">
        <v>1.123931</v>
      </c>
      <c r="K301" t="str">
        <f t="shared" si="12"/>
        <v>7</v>
      </c>
      <c r="L301" t="s">
        <v>60</v>
      </c>
      <c r="M301" t="s">
        <v>61</v>
      </c>
      <c r="N30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31</v>
      </c>
      <c r="O301" t="e">
        <f>VLOOKUP(TableMPI[[#This Row],[Label]],TableAvg[],2,FALSE)</f>
        <v>#N/A</v>
      </c>
      <c r="P301" t="e">
        <f>VLOOKUP(TableMPI[[#This Row],[Label]],TableAvg[],3,FALSE)</f>
        <v>#N/A</v>
      </c>
      <c r="Q301" t="e">
        <f>TableMPI[[#This Row],[Avg]]-$U$2*TableMPI[[#This Row],[StdDev]]</f>
        <v>#N/A</v>
      </c>
      <c r="R301" t="e">
        <f>TableMPI[[#This Row],[Avg]]+$U$2*TableMPI[[#This Row],[StdDev]]</f>
        <v>#N/A</v>
      </c>
      <c r="S301" t="e">
        <f>IF(AND(TableMPI[[#This Row],[total_time]]&gt;=TableMPI[[#This Row],[Low]], TableMPI[[#This Row],[total_time]]&lt;=TableMPI[[#This Row],[High]]),1,0)</f>
        <v>#N/A</v>
      </c>
    </row>
    <row r="302" spans="1:19" x14ac:dyDescent="0.25">
      <c r="A302" t="s">
        <v>15</v>
      </c>
      <c r="B302">
        <v>30000</v>
      </c>
      <c r="C302">
        <v>100</v>
      </c>
      <c r="D302">
        <v>100000</v>
      </c>
      <c r="E302">
        <v>30</v>
      </c>
      <c r="F302">
        <v>1</v>
      </c>
      <c r="G302">
        <v>118.28467999999999</v>
      </c>
      <c r="H302">
        <v>16.082455</v>
      </c>
      <c r="I302">
        <v>32.623255999999998</v>
      </c>
      <c r="J302">
        <v>1.1249400000000001</v>
      </c>
      <c r="K302" t="str">
        <f t="shared" si="12"/>
        <v>7</v>
      </c>
      <c r="L302" t="s">
        <v>60</v>
      </c>
      <c r="M302" t="s">
        <v>61</v>
      </c>
      <c r="N30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30</v>
      </c>
      <c r="O302" t="e">
        <f>VLOOKUP(TableMPI[[#This Row],[Label]],TableAvg[],2,FALSE)</f>
        <v>#N/A</v>
      </c>
      <c r="P302" t="e">
        <f>VLOOKUP(TableMPI[[#This Row],[Label]],TableAvg[],3,FALSE)</f>
        <v>#N/A</v>
      </c>
      <c r="Q302" t="e">
        <f>TableMPI[[#This Row],[Avg]]-$U$2*TableMPI[[#This Row],[StdDev]]</f>
        <v>#N/A</v>
      </c>
      <c r="R302" t="e">
        <f>TableMPI[[#This Row],[Avg]]+$U$2*TableMPI[[#This Row],[StdDev]]</f>
        <v>#N/A</v>
      </c>
      <c r="S302" t="e">
        <f>IF(AND(TableMPI[[#This Row],[total_time]]&gt;=TableMPI[[#This Row],[Low]], TableMPI[[#This Row],[total_time]]&lt;=TableMPI[[#This Row],[High]]),1,0)</f>
        <v>#N/A</v>
      </c>
    </row>
    <row r="303" spans="1:19" x14ac:dyDescent="0.25">
      <c r="A303" t="s">
        <v>15</v>
      </c>
      <c r="B303">
        <v>30000</v>
      </c>
      <c r="C303">
        <v>100</v>
      </c>
      <c r="D303">
        <v>100000</v>
      </c>
      <c r="E303">
        <v>29</v>
      </c>
      <c r="F303">
        <v>1</v>
      </c>
      <c r="G303">
        <v>121.80685099999999</v>
      </c>
      <c r="H303">
        <v>15.986359999999999</v>
      </c>
      <c r="I303">
        <v>31.699853999999998</v>
      </c>
      <c r="J303">
        <v>1.1321380000000001</v>
      </c>
      <c r="K303" t="str">
        <f t="shared" si="12"/>
        <v>7</v>
      </c>
      <c r="L303" t="s">
        <v>60</v>
      </c>
      <c r="M303" t="s">
        <v>61</v>
      </c>
      <c r="N30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29</v>
      </c>
      <c r="O303" t="e">
        <f>VLOOKUP(TableMPI[[#This Row],[Label]],TableAvg[],2,FALSE)</f>
        <v>#N/A</v>
      </c>
      <c r="P303" t="e">
        <f>VLOOKUP(TableMPI[[#This Row],[Label]],TableAvg[],3,FALSE)</f>
        <v>#N/A</v>
      </c>
      <c r="Q303" t="e">
        <f>TableMPI[[#This Row],[Avg]]-$U$2*TableMPI[[#This Row],[StdDev]]</f>
        <v>#N/A</v>
      </c>
      <c r="R303" t="e">
        <f>TableMPI[[#This Row],[Avg]]+$U$2*TableMPI[[#This Row],[StdDev]]</f>
        <v>#N/A</v>
      </c>
      <c r="S303" t="e">
        <f>IF(AND(TableMPI[[#This Row],[total_time]]&gt;=TableMPI[[#This Row],[Low]], TableMPI[[#This Row],[total_time]]&lt;=TableMPI[[#This Row],[High]]),1,0)</f>
        <v>#N/A</v>
      </c>
    </row>
    <row r="304" spans="1:19" x14ac:dyDescent="0.25">
      <c r="A304" t="s">
        <v>15</v>
      </c>
      <c r="B304">
        <v>30000</v>
      </c>
      <c r="C304">
        <v>100</v>
      </c>
      <c r="D304">
        <v>100000</v>
      </c>
      <c r="E304">
        <v>28</v>
      </c>
      <c r="F304">
        <v>1</v>
      </c>
      <c r="G304">
        <v>117.739696</v>
      </c>
      <c r="H304">
        <v>9.5192320000000006</v>
      </c>
      <c r="I304">
        <v>37.655884999999998</v>
      </c>
      <c r="J304">
        <v>1.3946620000000001</v>
      </c>
      <c r="K304" t="str">
        <f t="shared" si="12"/>
        <v>7</v>
      </c>
      <c r="L304" t="s">
        <v>60</v>
      </c>
      <c r="M304" t="s">
        <v>61</v>
      </c>
      <c r="N30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28</v>
      </c>
      <c r="O304" t="e">
        <f>VLOOKUP(TableMPI[[#This Row],[Label]],TableAvg[],2,FALSE)</f>
        <v>#N/A</v>
      </c>
      <c r="P304" t="e">
        <f>VLOOKUP(TableMPI[[#This Row],[Label]],TableAvg[],3,FALSE)</f>
        <v>#N/A</v>
      </c>
      <c r="Q304" t="e">
        <f>TableMPI[[#This Row],[Avg]]-$U$2*TableMPI[[#This Row],[StdDev]]</f>
        <v>#N/A</v>
      </c>
      <c r="R304" t="e">
        <f>TableMPI[[#This Row],[Avg]]+$U$2*TableMPI[[#This Row],[StdDev]]</f>
        <v>#N/A</v>
      </c>
      <c r="S304" t="e">
        <f>IF(AND(TableMPI[[#This Row],[total_time]]&gt;=TableMPI[[#This Row],[Low]], TableMPI[[#This Row],[total_time]]&lt;=TableMPI[[#This Row],[High]]),1,0)</f>
        <v>#N/A</v>
      </c>
    </row>
    <row r="305" spans="1:19" x14ac:dyDescent="0.25">
      <c r="A305" t="s">
        <v>15</v>
      </c>
      <c r="B305">
        <v>30000</v>
      </c>
      <c r="C305">
        <v>100</v>
      </c>
      <c r="D305">
        <v>100000</v>
      </c>
      <c r="E305">
        <v>27</v>
      </c>
      <c r="F305">
        <v>1</v>
      </c>
      <c r="G305">
        <v>119.69910400000001</v>
      </c>
      <c r="H305">
        <v>6.3084189999999998</v>
      </c>
      <c r="I305">
        <v>26.202117000000001</v>
      </c>
      <c r="J305">
        <v>1.0077739999999999</v>
      </c>
      <c r="K305" t="str">
        <f t="shared" si="12"/>
        <v>7</v>
      </c>
      <c r="L305" t="s">
        <v>60</v>
      </c>
      <c r="M305" t="s">
        <v>61</v>
      </c>
      <c r="N30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27</v>
      </c>
      <c r="O305" t="e">
        <f>VLOOKUP(TableMPI[[#This Row],[Label]],TableAvg[],2,FALSE)</f>
        <v>#N/A</v>
      </c>
      <c r="P305" t="e">
        <f>VLOOKUP(TableMPI[[#This Row],[Label]],TableAvg[],3,FALSE)</f>
        <v>#N/A</v>
      </c>
      <c r="Q305" t="e">
        <f>TableMPI[[#This Row],[Avg]]-$U$2*TableMPI[[#This Row],[StdDev]]</f>
        <v>#N/A</v>
      </c>
      <c r="R305" t="e">
        <f>TableMPI[[#This Row],[Avg]]+$U$2*TableMPI[[#This Row],[StdDev]]</f>
        <v>#N/A</v>
      </c>
      <c r="S305" t="e">
        <f>IF(AND(TableMPI[[#This Row],[total_time]]&gt;=TableMPI[[#This Row],[Low]], TableMPI[[#This Row],[total_time]]&lt;=TableMPI[[#This Row],[High]]),1,0)</f>
        <v>#N/A</v>
      </c>
    </row>
    <row r="306" spans="1:19" x14ac:dyDescent="0.25">
      <c r="A306" t="s">
        <v>15</v>
      </c>
      <c r="B306">
        <v>30000</v>
      </c>
      <c r="C306">
        <v>100</v>
      </c>
      <c r="D306">
        <v>100000</v>
      </c>
      <c r="E306">
        <v>26</v>
      </c>
      <c r="F306">
        <v>1</v>
      </c>
      <c r="G306">
        <v>124.125953</v>
      </c>
      <c r="H306">
        <v>6.2843030000000004</v>
      </c>
      <c r="I306">
        <v>33.046261000000001</v>
      </c>
      <c r="J306">
        <v>1.32185</v>
      </c>
      <c r="K306" t="str">
        <f t="shared" si="12"/>
        <v>7</v>
      </c>
      <c r="L306" t="s">
        <v>60</v>
      </c>
      <c r="M306" t="s">
        <v>61</v>
      </c>
      <c r="N30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26</v>
      </c>
      <c r="O306" t="e">
        <f>VLOOKUP(TableMPI[[#This Row],[Label]],TableAvg[],2,FALSE)</f>
        <v>#N/A</v>
      </c>
      <c r="P306" t="e">
        <f>VLOOKUP(TableMPI[[#This Row],[Label]],TableAvg[],3,FALSE)</f>
        <v>#N/A</v>
      </c>
      <c r="Q306" t="e">
        <f>TableMPI[[#This Row],[Avg]]-$U$2*TableMPI[[#This Row],[StdDev]]</f>
        <v>#N/A</v>
      </c>
      <c r="R306" t="e">
        <f>TableMPI[[#This Row],[Avg]]+$U$2*TableMPI[[#This Row],[StdDev]]</f>
        <v>#N/A</v>
      </c>
      <c r="S306" t="e">
        <f>IF(AND(TableMPI[[#This Row],[total_time]]&gt;=TableMPI[[#This Row],[Low]], TableMPI[[#This Row],[total_time]]&lt;=TableMPI[[#This Row],[High]]),1,0)</f>
        <v>#N/A</v>
      </c>
    </row>
    <row r="307" spans="1:19" x14ac:dyDescent="0.25">
      <c r="A307" t="s">
        <v>15</v>
      </c>
      <c r="B307">
        <v>30000</v>
      </c>
      <c r="C307">
        <v>100</v>
      </c>
      <c r="D307">
        <v>100000</v>
      </c>
      <c r="E307">
        <v>25</v>
      </c>
      <c r="F307">
        <v>1</v>
      </c>
      <c r="G307">
        <v>126.626953</v>
      </c>
      <c r="H307">
        <v>4.2941010000000004</v>
      </c>
      <c r="I307">
        <v>25.288682000000001</v>
      </c>
      <c r="J307">
        <v>1.053695</v>
      </c>
      <c r="K307" t="str">
        <f t="shared" si="12"/>
        <v>7</v>
      </c>
      <c r="L307" t="s">
        <v>60</v>
      </c>
      <c r="M307" t="s">
        <v>61</v>
      </c>
      <c r="N30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25</v>
      </c>
      <c r="O307" t="e">
        <f>VLOOKUP(TableMPI[[#This Row],[Label]],TableAvg[],2,FALSE)</f>
        <v>#N/A</v>
      </c>
      <c r="P307" t="e">
        <f>VLOOKUP(TableMPI[[#This Row],[Label]],TableAvg[],3,FALSE)</f>
        <v>#N/A</v>
      </c>
      <c r="Q307" t="e">
        <f>TableMPI[[#This Row],[Avg]]-$U$2*TableMPI[[#This Row],[StdDev]]</f>
        <v>#N/A</v>
      </c>
      <c r="R307" t="e">
        <f>TableMPI[[#This Row],[Avg]]+$U$2*TableMPI[[#This Row],[StdDev]]</f>
        <v>#N/A</v>
      </c>
      <c r="S307" t="e">
        <f>IF(AND(TableMPI[[#This Row],[total_time]]&gt;=TableMPI[[#This Row],[Low]], TableMPI[[#This Row],[total_time]]&lt;=TableMPI[[#This Row],[High]]),1,0)</f>
        <v>#N/A</v>
      </c>
    </row>
    <row r="308" spans="1:19" x14ac:dyDescent="0.25">
      <c r="A308" t="s">
        <v>15</v>
      </c>
      <c r="B308">
        <v>30000</v>
      </c>
      <c r="C308">
        <v>100</v>
      </c>
      <c r="D308">
        <v>100000</v>
      </c>
      <c r="E308">
        <v>24</v>
      </c>
      <c r="F308">
        <v>1</v>
      </c>
      <c r="G308">
        <v>128.750753</v>
      </c>
      <c r="H308">
        <v>2.5994660000000001</v>
      </c>
      <c r="I308">
        <v>34.277315000000002</v>
      </c>
      <c r="J308">
        <v>1.490318</v>
      </c>
      <c r="K308" t="str">
        <f t="shared" si="12"/>
        <v>7</v>
      </c>
      <c r="L308" t="s">
        <v>60</v>
      </c>
      <c r="M308" t="s">
        <v>61</v>
      </c>
      <c r="N30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24</v>
      </c>
      <c r="O308" t="e">
        <f>VLOOKUP(TableMPI[[#This Row],[Label]],TableAvg[],2,FALSE)</f>
        <v>#N/A</v>
      </c>
      <c r="P308" t="e">
        <f>VLOOKUP(TableMPI[[#This Row],[Label]],TableAvg[],3,FALSE)</f>
        <v>#N/A</v>
      </c>
      <c r="Q308" t="e">
        <f>TableMPI[[#This Row],[Avg]]-$U$2*TableMPI[[#This Row],[StdDev]]</f>
        <v>#N/A</v>
      </c>
      <c r="R308" t="e">
        <f>TableMPI[[#This Row],[Avg]]+$U$2*TableMPI[[#This Row],[StdDev]]</f>
        <v>#N/A</v>
      </c>
      <c r="S308" t="e">
        <f>IF(AND(TableMPI[[#This Row],[total_time]]&gt;=TableMPI[[#This Row],[Low]], TableMPI[[#This Row],[total_time]]&lt;=TableMPI[[#This Row],[High]]),1,0)</f>
        <v>#N/A</v>
      </c>
    </row>
    <row r="309" spans="1:19" x14ac:dyDescent="0.25">
      <c r="A309" t="s">
        <v>15</v>
      </c>
      <c r="B309">
        <v>30000</v>
      </c>
      <c r="C309">
        <v>100</v>
      </c>
      <c r="D309">
        <v>100000</v>
      </c>
      <c r="E309">
        <v>23</v>
      </c>
      <c r="F309">
        <v>1</v>
      </c>
      <c r="G309">
        <v>133.45555899999999</v>
      </c>
      <c r="H309">
        <v>2.3378760000000001</v>
      </c>
      <c r="I309">
        <v>27.224437999999999</v>
      </c>
      <c r="J309">
        <v>1.237474</v>
      </c>
      <c r="K309" t="str">
        <f t="shared" si="12"/>
        <v>7</v>
      </c>
      <c r="L309" t="s">
        <v>60</v>
      </c>
      <c r="M309" t="s">
        <v>61</v>
      </c>
      <c r="N30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23</v>
      </c>
      <c r="O309" t="e">
        <f>VLOOKUP(TableMPI[[#This Row],[Label]],TableAvg[],2,FALSE)</f>
        <v>#N/A</v>
      </c>
      <c r="P309" t="e">
        <f>VLOOKUP(TableMPI[[#This Row],[Label]],TableAvg[],3,FALSE)</f>
        <v>#N/A</v>
      </c>
      <c r="Q309" t="e">
        <f>TableMPI[[#This Row],[Avg]]-$U$2*TableMPI[[#This Row],[StdDev]]</f>
        <v>#N/A</v>
      </c>
      <c r="R309" t="e">
        <f>TableMPI[[#This Row],[Avg]]+$U$2*TableMPI[[#This Row],[StdDev]]</f>
        <v>#N/A</v>
      </c>
      <c r="S309" t="e">
        <f>IF(AND(TableMPI[[#This Row],[total_time]]&gt;=TableMPI[[#This Row],[Low]], TableMPI[[#This Row],[total_time]]&lt;=TableMPI[[#This Row],[High]]),1,0)</f>
        <v>#N/A</v>
      </c>
    </row>
    <row r="310" spans="1:19" x14ac:dyDescent="0.25">
      <c r="A310" t="s">
        <v>15</v>
      </c>
      <c r="B310">
        <v>30000</v>
      </c>
      <c r="C310">
        <v>100</v>
      </c>
      <c r="D310">
        <v>100000</v>
      </c>
      <c r="E310">
        <v>22</v>
      </c>
      <c r="F310">
        <v>1</v>
      </c>
      <c r="G310">
        <v>138.74241599999999</v>
      </c>
      <c r="H310">
        <v>2.2198859999999998</v>
      </c>
      <c r="I310">
        <v>23.20017</v>
      </c>
      <c r="J310">
        <v>1.10477</v>
      </c>
      <c r="K310" t="str">
        <f t="shared" si="12"/>
        <v>7</v>
      </c>
      <c r="L310" t="s">
        <v>60</v>
      </c>
      <c r="M310" t="s">
        <v>61</v>
      </c>
      <c r="N31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22</v>
      </c>
      <c r="O310" t="e">
        <f>VLOOKUP(TableMPI[[#This Row],[Label]],TableAvg[],2,FALSE)</f>
        <v>#N/A</v>
      </c>
      <c r="P310" t="e">
        <f>VLOOKUP(TableMPI[[#This Row],[Label]],TableAvg[],3,FALSE)</f>
        <v>#N/A</v>
      </c>
      <c r="Q310" t="e">
        <f>TableMPI[[#This Row],[Avg]]-$U$2*TableMPI[[#This Row],[StdDev]]</f>
        <v>#N/A</v>
      </c>
      <c r="R310" t="e">
        <f>TableMPI[[#This Row],[Avg]]+$U$2*TableMPI[[#This Row],[StdDev]]</f>
        <v>#N/A</v>
      </c>
      <c r="S310" t="e">
        <f>IF(AND(TableMPI[[#This Row],[total_time]]&gt;=TableMPI[[#This Row],[Low]], TableMPI[[#This Row],[total_time]]&lt;=TableMPI[[#This Row],[High]]),1,0)</f>
        <v>#N/A</v>
      </c>
    </row>
    <row r="311" spans="1:19" x14ac:dyDescent="0.25">
      <c r="A311" t="s">
        <v>15</v>
      </c>
      <c r="B311">
        <v>30000</v>
      </c>
      <c r="C311">
        <v>100</v>
      </c>
      <c r="D311">
        <v>100000</v>
      </c>
      <c r="E311">
        <v>21</v>
      </c>
      <c r="F311">
        <v>1</v>
      </c>
      <c r="G311">
        <v>145.86166800000001</v>
      </c>
      <c r="H311">
        <v>2.3928050000000001</v>
      </c>
      <c r="I311">
        <v>25.623957000000001</v>
      </c>
      <c r="J311">
        <v>1.2811980000000001</v>
      </c>
      <c r="K311" t="str">
        <f t="shared" si="12"/>
        <v>7</v>
      </c>
      <c r="L311" t="s">
        <v>60</v>
      </c>
      <c r="M311" t="s">
        <v>61</v>
      </c>
      <c r="N31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21</v>
      </c>
      <c r="O311" t="e">
        <f>VLOOKUP(TableMPI[[#This Row],[Label]],TableAvg[],2,FALSE)</f>
        <v>#N/A</v>
      </c>
      <c r="P311" t="e">
        <f>VLOOKUP(TableMPI[[#This Row],[Label]],TableAvg[],3,FALSE)</f>
        <v>#N/A</v>
      </c>
      <c r="Q311" t="e">
        <f>TableMPI[[#This Row],[Avg]]-$U$2*TableMPI[[#This Row],[StdDev]]</f>
        <v>#N/A</v>
      </c>
      <c r="R311" t="e">
        <f>TableMPI[[#This Row],[Avg]]+$U$2*TableMPI[[#This Row],[StdDev]]</f>
        <v>#N/A</v>
      </c>
      <c r="S311" t="e">
        <f>IF(AND(TableMPI[[#This Row],[total_time]]&gt;=TableMPI[[#This Row],[Low]], TableMPI[[#This Row],[total_time]]&lt;=TableMPI[[#This Row],[High]]),1,0)</f>
        <v>#N/A</v>
      </c>
    </row>
    <row r="312" spans="1:19" x14ac:dyDescent="0.25">
      <c r="A312" t="s">
        <v>15</v>
      </c>
      <c r="B312">
        <v>30000</v>
      </c>
      <c r="C312">
        <v>100</v>
      </c>
      <c r="D312">
        <v>100000</v>
      </c>
      <c r="E312">
        <v>20</v>
      </c>
      <c r="F312">
        <v>1</v>
      </c>
      <c r="G312">
        <v>152.48086599999999</v>
      </c>
      <c r="H312">
        <v>2.213209</v>
      </c>
      <c r="I312">
        <v>21.043849999999999</v>
      </c>
      <c r="J312">
        <v>1.1075710000000001</v>
      </c>
      <c r="K312" t="str">
        <f t="shared" si="12"/>
        <v>7</v>
      </c>
      <c r="L312" t="s">
        <v>60</v>
      </c>
      <c r="M312" t="s">
        <v>61</v>
      </c>
      <c r="N31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20</v>
      </c>
      <c r="O312" t="e">
        <f>VLOOKUP(TableMPI[[#This Row],[Label]],TableAvg[],2,FALSE)</f>
        <v>#N/A</v>
      </c>
      <c r="P312" t="e">
        <f>VLOOKUP(TableMPI[[#This Row],[Label]],TableAvg[],3,FALSE)</f>
        <v>#N/A</v>
      </c>
      <c r="Q312" t="e">
        <f>TableMPI[[#This Row],[Avg]]-$U$2*TableMPI[[#This Row],[StdDev]]</f>
        <v>#N/A</v>
      </c>
      <c r="R312" t="e">
        <f>TableMPI[[#This Row],[Avg]]+$U$2*TableMPI[[#This Row],[StdDev]]</f>
        <v>#N/A</v>
      </c>
      <c r="S312" t="e">
        <f>IF(AND(TableMPI[[#This Row],[total_time]]&gt;=TableMPI[[#This Row],[Low]], TableMPI[[#This Row],[total_time]]&lt;=TableMPI[[#This Row],[High]]),1,0)</f>
        <v>#N/A</v>
      </c>
    </row>
    <row r="313" spans="1:19" x14ac:dyDescent="0.25">
      <c r="A313" t="s">
        <v>15</v>
      </c>
      <c r="B313">
        <v>30000</v>
      </c>
      <c r="C313">
        <v>100</v>
      </c>
      <c r="D313">
        <v>100000</v>
      </c>
      <c r="E313">
        <v>19</v>
      </c>
      <c r="F313">
        <v>1</v>
      </c>
      <c r="G313">
        <v>160.38318200000001</v>
      </c>
      <c r="H313">
        <v>2.1410200000000001</v>
      </c>
      <c r="I313">
        <v>18.852713000000001</v>
      </c>
      <c r="J313">
        <v>1.0473730000000001</v>
      </c>
      <c r="K313" t="str">
        <f t="shared" si="12"/>
        <v>7</v>
      </c>
      <c r="L313" t="s">
        <v>60</v>
      </c>
      <c r="M313" t="s">
        <v>61</v>
      </c>
      <c r="N3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19</v>
      </c>
      <c r="O313" t="e">
        <f>VLOOKUP(TableMPI[[#This Row],[Label]],TableAvg[],2,FALSE)</f>
        <v>#N/A</v>
      </c>
      <c r="P313" t="e">
        <f>VLOOKUP(TableMPI[[#This Row],[Label]],TableAvg[],3,FALSE)</f>
        <v>#N/A</v>
      </c>
      <c r="Q313" t="e">
        <f>TableMPI[[#This Row],[Avg]]-$U$2*TableMPI[[#This Row],[StdDev]]</f>
        <v>#N/A</v>
      </c>
      <c r="R313" t="e">
        <f>TableMPI[[#This Row],[Avg]]+$U$2*TableMPI[[#This Row],[StdDev]]</f>
        <v>#N/A</v>
      </c>
      <c r="S313" t="e">
        <f>IF(AND(TableMPI[[#This Row],[total_time]]&gt;=TableMPI[[#This Row],[Low]], TableMPI[[#This Row],[total_time]]&lt;=TableMPI[[#This Row],[High]]),1,0)</f>
        <v>#N/A</v>
      </c>
    </row>
    <row r="314" spans="1:19" x14ac:dyDescent="0.25">
      <c r="A314" t="s">
        <v>15</v>
      </c>
      <c r="B314">
        <v>30000</v>
      </c>
      <c r="C314">
        <v>100</v>
      </c>
      <c r="D314">
        <v>100000</v>
      </c>
      <c r="E314">
        <v>18</v>
      </c>
      <c r="F314">
        <v>1</v>
      </c>
      <c r="G314">
        <v>169.036303</v>
      </c>
      <c r="H314">
        <v>2.200774</v>
      </c>
      <c r="I314">
        <v>18.956389999999999</v>
      </c>
      <c r="J314">
        <v>1.1150819999999999</v>
      </c>
      <c r="K314" t="str">
        <f t="shared" si="12"/>
        <v>7</v>
      </c>
      <c r="L314" t="s">
        <v>60</v>
      </c>
      <c r="M314" t="s">
        <v>61</v>
      </c>
      <c r="N31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18</v>
      </c>
      <c r="O314" t="e">
        <f>VLOOKUP(TableMPI[[#This Row],[Label]],TableAvg[],2,FALSE)</f>
        <v>#N/A</v>
      </c>
      <c r="P314" t="e">
        <f>VLOOKUP(TableMPI[[#This Row],[Label]],TableAvg[],3,FALSE)</f>
        <v>#N/A</v>
      </c>
      <c r="Q314" t="e">
        <f>TableMPI[[#This Row],[Avg]]-$U$2*TableMPI[[#This Row],[StdDev]]</f>
        <v>#N/A</v>
      </c>
      <c r="R314" t="e">
        <f>TableMPI[[#This Row],[Avg]]+$U$2*TableMPI[[#This Row],[StdDev]]</f>
        <v>#N/A</v>
      </c>
      <c r="S314" t="e">
        <f>IF(AND(TableMPI[[#This Row],[total_time]]&gt;=TableMPI[[#This Row],[Low]], TableMPI[[#This Row],[total_time]]&lt;=TableMPI[[#This Row],[High]]),1,0)</f>
        <v>#N/A</v>
      </c>
    </row>
    <row r="315" spans="1:19" x14ac:dyDescent="0.25">
      <c r="A315" t="s">
        <v>15</v>
      </c>
      <c r="B315">
        <v>30000</v>
      </c>
      <c r="C315">
        <v>100</v>
      </c>
      <c r="D315">
        <v>100000</v>
      </c>
      <c r="E315">
        <v>17</v>
      </c>
      <c r="F315">
        <v>1</v>
      </c>
      <c r="G315">
        <v>178.82491999999999</v>
      </c>
      <c r="H315">
        <v>2.1877209999999998</v>
      </c>
      <c r="I315">
        <v>17.544139999999999</v>
      </c>
      <c r="J315">
        <v>1.096509</v>
      </c>
      <c r="K315" t="str">
        <f t="shared" si="12"/>
        <v>7</v>
      </c>
      <c r="L315" t="s">
        <v>60</v>
      </c>
      <c r="M315" t="s">
        <v>61</v>
      </c>
      <c r="N31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17</v>
      </c>
      <c r="O315" t="e">
        <f>VLOOKUP(TableMPI[[#This Row],[Label]],TableAvg[],2,FALSE)</f>
        <v>#N/A</v>
      </c>
      <c r="P315" t="e">
        <f>VLOOKUP(TableMPI[[#This Row],[Label]],TableAvg[],3,FALSE)</f>
        <v>#N/A</v>
      </c>
      <c r="Q315" t="e">
        <f>TableMPI[[#This Row],[Avg]]-$U$2*TableMPI[[#This Row],[StdDev]]</f>
        <v>#N/A</v>
      </c>
      <c r="R315" t="e">
        <f>TableMPI[[#This Row],[Avg]]+$U$2*TableMPI[[#This Row],[StdDev]]</f>
        <v>#N/A</v>
      </c>
      <c r="S315" t="e">
        <f>IF(AND(TableMPI[[#This Row],[total_time]]&gt;=TableMPI[[#This Row],[Low]], TableMPI[[#This Row],[total_time]]&lt;=TableMPI[[#This Row],[High]]),1,0)</f>
        <v>#N/A</v>
      </c>
    </row>
    <row r="316" spans="1:19" x14ac:dyDescent="0.25">
      <c r="A316" t="s">
        <v>15</v>
      </c>
      <c r="B316">
        <v>30000</v>
      </c>
      <c r="C316">
        <v>100</v>
      </c>
      <c r="D316">
        <v>100000</v>
      </c>
      <c r="E316">
        <v>16</v>
      </c>
      <c r="F316">
        <v>1</v>
      </c>
      <c r="G316">
        <v>189.77555699999999</v>
      </c>
      <c r="H316">
        <v>2.2969309999999998</v>
      </c>
      <c r="I316">
        <v>18.024146000000002</v>
      </c>
      <c r="J316">
        <v>1.2016100000000001</v>
      </c>
      <c r="K316" t="str">
        <f t="shared" si="12"/>
        <v>7</v>
      </c>
      <c r="L316" t="s">
        <v>60</v>
      </c>
      <c r="M316" t="s">
        <v>61</v>
      </c>
      <c r="N31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16</v>
      </c>
      <c r="O316" t="e">
        <f>VLOOKUP(TableMPI[[#This Row],[Label]],TableAvg[],2,FALSE)</f>
        <v>#N/A</v>
      </c>
      <c r="P316" t="e">
        <f>VLOOKUP(TableMPI[[#This Row],[Label]],TableAvg[],3,FALSE)</f>
        <v>#N/A</v>
      </c>
      <c r="Q316" t="e">
        <f>TableMPI[[#This Row],[Avg]]-$U$2*TableMPI[[#This Row],[StdDev]]</f>
        <v>#N/A</v>
      </c>
      <c r="R316" t="e">
        <f>TableMPI[[#This Row],[Avg]]+$U$2*TableMPI[[#This Row],[StdDev]]</f>
        <v>#N/A</v>
      </c>
      <c r="S316" t="e">
        <f>IF(AND(TableMPI[[#This Row],[total_time]]&gt;=TableMPI[[#This Row],[Low]], TableMPI[[#This Row],[total_time]]&lt;=TableMPI[[#This Row],[High]]),1,0)</f>
        <v>#N/A</v>
      </c>
    </row>
    <row r="317" spans="1:19" x14ac:dyDescent="0.25">
      <c r="A317" t="s">
        <v>15</v>
      </c>
      <c r="B317">
        <v>30000</v>
      </c>
      <c r="C317">
        <v>100</v>
      </c>
      <c r="D317">
        <v>100000</v>
      </c>
      <c r="E317">
        <v>15</v>
      </c>
      <c r="F317">
        <v>1</v>
      </c>
      <c r="G317">
        <v>202.26736299999999</v>
      </c>
      <c r="H317">
        <v>2.3908939999999999</v>
      </c>
      <c r="I317">
        <v>18.080573000000001</v>
      </c>
      <c r="J317">
        <v>1.2914699999999999</v>
      </c>
      <c r="K317" t="str">
        <f t="shared" si="12"/>
        <v>7</v>
      </c>
      <c r="L317" t="s">
        <v>60</v>
      </c>
      <c r="M317" t="s">
        <v>61</v>
      </c>
      <c r="N31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15</v>
      </c>
      <c r="O317" t="e">
        <f>VLOOKUP(TableMPI[[#This Row],[Label]],TableAvg[],2,FALSE)</f>
        <v>#N/A</v>
      </c>
      <c r="P317" t="e">
        <f>VLOOKUP(TableMPI[[#This Row],[Label]],TableAvg[],3,FALSE)</f>
        <v>#N/A</v>
      </c>
      <c r="Q317" t="e">
        <f>TableMPI[[#This Row],[Avg]]-$U$2*TableMPI[[#This Row],[StdDev]]</f>
        <v>#N/A</v>
      </c>
      <c r="R317" t="e">
        <f>TableMPI[[#This Row],[Avg]]+$U$2*TableMPI[[#This Row],[StdDev]]</f>
        <v>#N/A</v>
      </c>
      <c r="S317" t="e">
        <f>IF(AND(TableMPI[[#This Row],[total_time]]&gt;=TableMPI[[#This Row],[Low]], TableMPI[[#This Row],[total_time]]&lt;=TableMPI[[#This Row],[High]]),1,0)</f>
        <v>#N/A</v>
      </c>
    </row>
    <row r="318" spans="1:19" x14ac:dyDescent="0.25">
      <c r="A318" t="s">
        <v>15</v>
      </c>
      <c r="B318">
        <v>30000</v>
      </c>
      <c r="C318">
        <v>100</v>
      </c>
      <c r="D318">
        <v>100000</v>
      </c>
      <c r="E318">
        <v>14</v>
      </c>
      <c r="F318">
        <v>1</v>
      </c>
      <c r="G318">
        <v>216.96687600000001</v>
      </c>
      <c r="H318">
        <v>2.7158910000000001</v>
      </c>
      <c r="I318">
        <v>21.185984999999999</v>
      </c>
      <c r="J318">
        <v>1.629691</v>
      </c>
      <c r="K318" t="str">
        <f t="shared" si="12"/>
        <v>7</v>
      </c>
      <c r="L318" t="s">
        <v>60</v>
      </c>
      <c r="M318" t="s">
        <v>61</v>
      </c>
      <c r="N31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14</v>
      </c>
      <c r="O318" t="e">
        <f>VLOOKUP(TableMPI[[#This Row],[Label]],TableAvg[],2,FALSE)</f>
        <v>#N/A</v>
      </c>
      <c r="P318" t="e">
        <f>VLOOKUP(TableMPI[[#This Row],[Label]],TableAvg[],3,FALSE)</f>
        <v>#N/A</v>
      </c>
      <c r="Q318" t="e">
        <f>TableMPI[[#This Row],[Avg]]-$U$2*TableMPI[[#This Row],[StdDev]]</f>
        <v>#N/A</v>
      </c>
      <c r="R318" t="e">
        <f>TableMPI[[#This Row],[Avg]]+$U$2*TableMPI[[#This Row],[StdDev]]</f>
        <v>#N/A</v>
      </c>
      <c r="S318" t="e">
        <f>IF(AND(TableMPI[[#This Row],[total_time]]&gt;=TableMPI[[#This Row],[Low]], TableMPI[[#This Row],[total_time]]&lt;=TableMPI[[#This Row],[High]]),1,0)</f>
        <v>#N/A</v>
      </c>
    </row>
    <row r="319" spans="1:19" x14ac:dyDescent="0.25">
      <c r="A319" t="s">
        <v>15</v>
      </c>
      <c r="B319">
        <v>30000</v>
      </c>
      <c r="C319">
        <v>100</v>
      </c>
      <c r="D319">
        <v>100000</v>
      </c>
      <c r="E319">
        <v>13</v>
      </c>
      <c r="F319">
        <v>1</v>
      </c>
      <c r="G319">
        <v>232.60822099999999</v>
      </c>
      <c r="H319">
        <v>2.2996080000000001</v>
      </c>
      <c r="I319">
        <v>14.35589</v>
      </c>
      <c r="J319">
        <v>1.1963239999999999</v>
      </c>
      <c r="K319" t="str">
        <f t="shared" si="12"/>
        <v>7</v>
      </c>
      <c r="L319" t="s">
        <v>60</v>
      </c>
      <c r="M319" t="s">
        <v>61</v>
      </c>
      <c r="N31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13</v>
      </c>
      <c r="O319" t="e">
        <f>VLOOKUP(TableMPI[[#This Row],[Label]],TableAvg[],2,FALSE)</f>
        <v>#N/A</v>
      </c>
      <c r="P319" t="e">
        <f>VLOOKUP(TableMPI[[#This Row],[Label]],TableAvg[],3,FALSE)</f>
        <v>#N/A</v>
      </c>
      <c r="Q319" t="e">
        <f>TableMPI[[#This Row],[Avg]]-$U$2*TableMPI[[#This Row],[StdDev]]</f>
        <v>#N/A</v>
      </c>
      <c r="R319" t="e">
        <f>TableMPI[[#This Row],[Avg]]+$U$2*TableMPI[[#This Row],[StdDev]]</f>
        <v>#N/A</v>
      </c>
      <c r="S319" t="e">
        <f>IF(AND(TableMPI[[#This Row],[total_time]]&gt;=TableMPI[[#This Row],[Low]], TableMPI[[#This Row],[total_time]]&lt;=TableMPI[[#This Row],[High]]),1,0)</f>
        <v>#N/A</v>
      </c>
    </row>
    <row r="320" spans="1:19" x14ac:dyDescent="0.25">
      <c r="A320" t="s">
        <v>15</v>
      </c>
      <c r="B320">
        <v>30000</v>
      </c>
      <c r="C320">
        <v>100</v>
      </c>
      <c r="D320">
        <v>100000</v>
      </c>
      <c r="E320">
        <v>72</v>
      </c>
      <c r="F320">
        <v>1</v>
      </c>
      <c r="G320">
        <v>68.022852999999998</v>
      </c>
      <c r="H320">
        <v>25.517168999999999</v>
      </c>
      <c r="I320">
        <v>83.166850999999994</v>
      </c>
      <c r="J320">
        <v>1.1713640000000001</v>
      </c>
      <c r="K320" t="str">
        <f t="shared" si="12"/>
        <v>7</v>
      </c>
      <c r="L320" t="s">
        <v>60</v>
      </c>
      <c r="M320" t="s">
        <v>61</v>
      </c>
      <c r="N32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72</v>
      </c>
      <c r="O320" t="e">
        <f>VLOOKUP(TableMPI[[#This Row],[Label]],TableAvg[],2,FALSE)</f>
        <v>#N/A</v>
      </c>
      <c r="P320" t="e">
        <f>VLOOKUP(TableMPI[[#This Row],[Label]],TableAvg[],3,FALSE)</f>
        <v>#N/A</v>
      </c>
      <c r="Q320" t="e">
        <f>TableMPI[[#This Row],[Avg]]-$U$2*TableMPI[[#This Row],[StdDev]]</f>
        <v>#N/A</v>
      </c>
      <c r="R320" t="e">
        <f>TableMPI[[#This Row],[Avg]]+$U$2*TableMPI[[#This Row],[StdDev]]</f>
        <v>#N/A</v>
      </c>
      <c r="S320" t="e">
        <f>IF(AND(TableMPI[[#This Row],[total_time]]&gt;=TableMPI[[#This Row],[Low]], TableMPI[[#This Row],[total_time]]&lt;=TableMPI[[#This Row],[High]]),1,0)</f>
        <v>#N/A</v>
      </c>
    </row>
    <row r="321" spans="1:19" x14ac:dyDescent="0.25">
      <c r="A321" t="s">
        <v>15</v>
      </c>
      <c r="B321">
        <v>30000</v>
      </c>
      <c r="C321">
        <v>100</v>
      </c>
      <c r="D321">
        <v>100000</v>
      </c>
      <c r="E321">
        <v>71</v>
      </c>
      <c r="F321">
        <v>1</v>
      </c>
      <c r="G321">
        <v>76.735889</v>
      </c>
      <c r="H321">
        <v>33.473117999999999</v>
      </c>
      <c r="I321">
        <v>78.883955999999998</v>
      </c>
      <c r="J321">
        <v>1.126914</v>
      </c>
      <c r="K321" t="str">
        <f t="shared" si="12"/>
        <v>7</v>
      </c>
      <c r="L321" t="s">
        <v>60</v>
      </c>
      <c r="M321" t="s">
        <v>61</v>
      </c>
      <c r="N32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71</v>
      </c>
      <c r="O321" t="e">
        <f>VLOOKUP(TableMPI[[#This Row],[Label]],TableAvg[],2,FALSE)</f>
        <v>#N/A</v>
      </c>
      <c r="P321" t="e">
        <f>VLOOKUP(TableMPI[[#This Row],[Label]],TableAvg[],3,FALSE)</f>
        <v>#N/A</v>
      </c>
      <c r="Q321" t="e">
        <f>TableMPI[[#This Row],[Avg]]-$U$2*TableMPI[[#This Row],[StdDev]]</f>
        <v>#N/A</v>
      </c>
      <c r="R321" t="e">
        <f>TableMPI[[#This Row],[Avg]]+$U$2*TableMPI[[#This Row],[StdDev]]</f>
        <v>#N/A</v>
      </c>
      <c r="S321" t="e">
        <f>IF(AND(TableMPI[[#This Row],[total_time]]&gt;=TableMPI[[#This Row],[Low]], TableMPI[[#This Row],[total_time]]&lt;=TableMPI[[#This Row],[High]]),1,0)</f>
        <v>#N/A</v>
      </c>
    </row>
    <row r="322" spans="1:19" x14ac:dyDescent="0.25">
      <c r="A322" t="s">
        <v>15</v>
      </c>
      <c r="B322">
        <v>30000</v>
      </c>
      <c r="C322">
        <v>100</v>
      </c>
      <c r="D322">
        <v>100000</v>
      </c>
      <c r="E322">
        <v>70</v>
      </c>
      <c r="F322">
        <v>1</v>
      </c>
      <c r="G322">
        <v>78.631138000000007</v>
      </c>
      <c r="H322">
        <v>35.004927000000002</v>
      </c>
      <c r="I322">
        <v>79.998126999999997</v>
      </c>
      <c r="J322">
        <v>1.1593929999999999</v>
      </c>
      <c r="K322" t="str">
        <f t="shared" si="12"/>
        <v>7</v>
      </c>
      <c r="L322" t="s">
        <v>60</v>
      </c>
      <c r="M322" t="s">
        <v>61</v>
      </c>
      <c r="N32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70</v>
      </c>
      <c r="O322" t="e">
        <f>VLOOKUP(TableMPI[[#This Row],[Label]],TableAvg[],2,FALSE)</f>
        <v>#N/A</v>
      </c>
      <c r="P322" t="e">
        <f>VLOOKUP(TableMPI[[#This Row],[Label]],TableAvg[],3,FALSE)</f>
        <v>#N/A</v>
      </c>
      <c r="Q322" t="e">
        <f>TableMPI[[#This Row],[Avg]]-$U$2*TableMPI[[#This Row],[StdDev]]</f>
        <v>#N/A</v>
      </c>
      <c r="R322" t="e">
        <f>TableMPI[[#This Row],[Avg]]+$U$2*TableMPI[[#This Row],[StdDev]]</f>
        <v>#N/A</v>
      </c>
      <c r="S322" t="e">
        <f>IF(AND(TableMPI[[#This Row],[total_time]]&gt;=TableMPI[[#This Row],[Low]], TableMPI[[#This Row],[total_time]]&lt;=TableMPI[[#This Row],[High]]),1,0)</f>
        <v>#N/A</v>
      </c>
    </row>
    <row r="323" spans="1:19" x14ac:dyDescent="0.25">
      <c r="A323" t="s">
        <v>15</v>
      </c>
      <c r="B323">
        <v>30000</v>
      </c>
      <c r="C323">
        <v>100</v>
      </c>
      <c r="D323">
        <v>100000</v>
      </c>
      <c r="E323">
        <v>69</v>
      </c>
      <c r="F323">
        <v>1</v>
      </c>
      <c r="G323">
        <v>79.751372000000003</v>
      </c>
      <c r="H323">
        <v>35.483673000000003</v>
      </c>
      <c r="I323">
        <v>136.789559</v>
      </c>
      <c r="J323">
        <v>2.0116109999999998</v>
      </c>
      <c r="K323" t="str">
        <f t="shared" si="12"/>
        <v>7</v>
      </c>
      <c r="L323" t="s">
        <v>60</v>
      </c>
      <c r="M323" t="s">
        <v>61</v>
      </c>
      <c r="N32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69</v>
      </c>
      <c r="O323" t="e">
        <f>VLOOKUP(TableMPI[[#This Row],[Label]],TableAvg[],2,FALSE)</f>
        <v>#N/A</v>
      </c>
      <c r="P323" t="e">
        <f>VLOOKUP(TableMPI[[#This Row],[Label]],TableAvg[],3,FALSE)</f>
        <v>#N/A</v>
      </c>
      <c r="Q323" t="e">
        <f>TableMPI[[#This Row],[Avg]]-$U$2*TableMPI[[#This Row],[StdDev]]</f>
        <v>#N/A</v>
      </c>
      <c r="R323" t="e">
        <f>TableMPI[[#This Row],[Avg]]+$U$2*TableMPI[[#This Row],[StdDev]]</f>
        <v>#N/A</v>
      </c>
      <c r="S323" t="e">
        <f>IF(AND(TableMPI[[#This Row],[total_time]]&gt;=TableMPI[[#This Row],[Low]], TableMPI[[#This Row],[total_time]]&lt;=TableMPI[[#This Row],[High]]),1,0)</f>
        <v>#N/A</v>
      </c>
    </row>
    <row r="324" spans="1:19" x14ac:dyDescent="0.25">
      <c r="A324" t="s">
        <v>15</v>
      </c>
      <c r="B324">
        <v>30000</v>
      </c>
      <c r="C324">
        <v>100</v>
      </c>
      <c r="D324">
        <v>100000</v>
      </c>
      <c r="E324">
        <v>68</v>
      </c>
      <c r="F324">
        <v>1</v>
      </c>
      <c r="G324">
        <v>78.692473000000007</v>
      </c>
      <c r="H324">
        <v>33.708959</v>
      </c>
      <c r="I324">
        <v>94.872855000000001</v>
      </c>
      <c r="J324">
        <v>1.416013</v>
      </c>
      <c r="K324" t="str">
        <f t="shared" si="12"/>
        <v>7</v>
      </c>
      <c r="L324" t="s">
        <v>60</v>
      </c>
      <c r="M324" t="s">
        <v>61</v>
      </c>
      <c r="N32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68</v>
      </c>
      <c r="O324" t="e">
        <f>VLOOKUP(TableMPI[[#This Row],[Label]],TableAvg[],2,FALSE)</f>
        <v>#N/A</v>
      </c>
      <c r="P324" t="e">
        <f>VLOOKUP(TableMPI[[#This Row],[Label]],TableAvg[],3,FALSE)</f>
        <v>#N/A</v>
      </c>
      <c r="Q324" t="e">
        <f>TableMPI[[#This Row],[Avg]]-$U$2*TableMPI[[#This Row],[StdDev]]</f>
        <v>#N/A</v>
      </c>
      <c r="R324" t="e">
        <f>TableMPI[[#This Row],[Avg]]+$U$2*TableMPI[[#This Row],[StdDev]]</f>
        <v>#N/A</v>
      </c>
      <c r="S324" t="e">
        <f>IF(AND(TableMPI[[#This Row],[total_time]]&gt;=TableMPI[[#This Row],[Low]], TableMPI[[#This Row],[total_time]]&lt;=TableMPI[[#This Row],[High]]),1,0)</f>
        <v>#N/A</v>
      </c>
    </row>
    <row r="325" spans="1:19" x14ac:dyDescent="0.25">
      <c r="A325" t="s">
        <v>15</v>
      </c>
      <c r="B325">
        <v>30000</v>
      </c>
      <c r="C325">
        <v>100</v>
      </c>
      <c r="D325">
        <v>100000</v>
      </c>
      <c r="E325">
        <v>67</v>
      </c>
      <c r="F325">
        <v>1</v>
      </c>
      <c r="G325">
        <v>78.781856000000005</v>
      </c>
      <c r="H325">
        <v>33.269897</v>
      </c>
      <c r="I325">
        <v>104.077077</v>
      </c>
      <c r="J325">
        <v>1.5769249999999999</v>
      </c>
      <c r="K325" t="str">
        <f t="shared" si="12"/>
        <v>7</v>
      </c>
      <c r="L325" t="s">
        <v>60</v>
      </c>
      <c r="M325" t="s">
        <v>61</v>
      </c>
      <c r="N32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67</v>
      </c>
      <c r="O325" t="e">
        <f>VLOOKUP(TableMPI[[#This Row],[Label]],TableAvg[],2,FALSE)</f>
        <v>#N/A</v>
      </c>
      <c r="P325" t="e">
        <f>VLOOKUP(TableMPI[[#This Row],[Label]],TableAvg[],3,FALSE)</f>
        <v>#N/A</v>
      </c>
      <c r="Q325" t="e">
        <f>TableMPI[[#This Row],[Avg]]-$U$2*TableMPI[[#This Row],[StdDev]]</f>
        <v>#N/A</v>
      </c>
      <c r="R325" t="e">
        <f>TableMPI[[#This Row],[Avg]]+$U$2*TableMPI[[#This Row],[StdDev]]</f>
        <v>#N/A</v>
      </c>
      <c r="S325" t="e">
        <f>IF(AND(TableMPI[[#This Row],[total_time]]&gt;=TableMPI[[#This Row],[Low]], TableMPI[[#This Row],[total_time]]&lt;=TableMPI[[#This Row],[High]]),1,0)</f>
        <v>#N/A</v>
      </c>
    </row>
    <row r="326" spans="1:19" x14ac:dyDescent="0.25">
      <c r="A326" t="s">
        <v>15</v>
      </c>
      <c r="B326">
        <v>30000</v>
      </c>
      <c r="C326">
        <v>100</v>
      </c>
      <c r="D326">
        <v>100000</v>
      </c>
      <c r="E326">
        <v>66</v>
      </c>
      <c r="F326">
        <v>1</v>
      </c>
      <c r="G326">
        <v>82.296464</v>
      </c>
      <c r="H326">
        <v>36.156351000000001</v>
      </c>
      <c r="I326">
        <v>76.843986999999998</v>
      </c>
      <c r="J326">
        <v>1.182215</v>
      </c>
      <c r="K326" t="str">
        <f t="shared" si="12"/>
        <v>7</v>
      </c>
      <c r="L326" t="s">
        <v>60</v>
      </c>
      <c r="M326" t="s">
        <v>61</v>
      </c>
      <c r="N32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66</v>
      </c>
      <c r="O326" t="e">
        <f>VLOOKUP(TableMPI[[#This Row],[Label]],TableAvg[],2,FALSE)</f>
        <v>#N/A</v>
      </c>
      <c r="P326" t="e">
        <f>VLOOKUP(TableMPI[[#This Row],[Label]],TableAvg[],3,FALSE)</f>
        <v>#N/A</v>
      </c>
      <c r="Q326" t="e">
        <f>TableMPI[[#This Row],[Avg]]-$U$2*TableMPI[[#This Row],[StdDev]]</f>
        <v>#N/A</v>
      </c>
      <c r="R326" t="e">
        <f>TableMPI[[#This Row],[Avg]]+$U$2*TableMPI[[#This Row],[StdDev]]</f>
        <v>#N/A</v>
      </c>
      <c r="S326" t="e">
        <f>IF(AND(TableMPI[[#This Row],[total_time]]&gt;=TableMPI[[#This Row],[Low]], TableMPI[[#This Row],[total_time]]&lt;=TableMPI[[#This Row],[High]]),1,0)</f>
        <v>#N/A</v>
      </c>
    </row>
    <row r="327" spans="1:19" x14ac:dyDescent="0.25">
      <c r="A327" t="s">
        <v>15</v>
      </c>
      <c r="B327">
        <v>30000</v>
      </c>
      <c r="C327">
        <v>100</v>
      </c>
      <c r="D327">
        <v>100000</v>
      </c>
      <c r="E327">
        <v>65</v>
      </c>
      <c r="F327">
        <v>1</v>
      </c>
      <c r="G327">
        <v>67.906177</v>
      </c>
      <c r="H327">
        <v>21.177244000000002</v>
      </c>
      <c r="I327">
        <v>88.912128999999993</v>
      </c>
      <c r="J327">
        <v>1.3892519999999999</v>
      </c>
      <c r="K327" t="str">
        <f t="shared" si="12"/>
        <v>7</v>
      </c>
      <c r="L327" t="s">
        <v>60</v>
      </c>
      <c r="M327" t="s">
        <v>61</v>
      </c>
      <c r="N32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65</v>
      </c>
      <c r="O327" t="e">
        <f>VLOOKUP(TableMPI[[#This Row],[Label]],TableAvg[],2,FALSE)</f>
        <v>#N/A</v>
      </c>
      <c r="P327" t="e">
        <f>VLOOKUP(TableMPI[[#This Row],[Label]],TableAvg[],3,FALSE)</f>
        <v>#N/A</v>
      </c>
      <c r="Q327" t="e">
        <f>TableMPI[[#This Row],[Avg]]-$U$2*TableMPI[[#This Row],[StdDev]]</f>
        <v>#N/A</v>
      </c>
      <c r="R327" t="e">
        <f>TableMPI[[#This Row],[Avg]]+$U$2*TableMPI[[#This Row],[StdDev]]</f>
        <v>#N/A</v>
      </c>
      <c r="S327" t="e">
        <f>IF(AND(TableMPI[[#This Row],[total_time]]&gt;=TableMPI[[#This Row],[Low]], TableMPI[[#This Row],[total_time]]&lt;=TableMPI[[#This Row],[High]]),1,0)</f>
        <v>#N/A</v>
      </c>
    </row>
    <row r="328" spans="1:19" x14ac:dyDescent="0.25">
      <c r="A328" t="s">
        <v>15</v>
      </c>
      <c r="B328">
        <v>20000</v>
      </c>
      <c r="C328">
        <v>100</v>
      </c>
      <c r="D328">
        <v>100000</v>
      </c>
      <c r="E328">
        <v>72</v>
      </c>
      <c r="F328">
        <v>1</v>
      </c>
      <c r="G328">
        <v>44.324751999999997</v>
      </c>
      <c r="H328">
        <v>24.614262</v>
      </c>
      <c r="I328">
        <v>52.876162999999998</v>
      </c>
      <c r="J328">
        <v>0.74473500000000004</v>
      </c>
      <c r="K328" t="str">
        <f>MID(M328,22,1)</f>
        <v>7</v>
      </c>
      <c r="L328" t="s">
        <v>62</v>
      </c>
      <c r="M328" t="s">
        <v>63</v>
      </c>
      <c r="N32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72</v>
      </c>
      <c r="O328" t="e">
        <f>VLOOKUP(TableMPI[[#This Row],[Label]],TableAvg[],2,FALSE)</f>
        <v>#N/A</v>
      </c>
      <c r="P328" t="e">
        <f>VLOOKUP(TableMPI[[#This Row],[Label]],TableAvg[],3,FALSE)</f>
        <v>#N/A</v>
      </c>
      <c r="Q328" t="e">
        <f>TableMPI[[#This Row],[Avg]]-$U$2*TableMPI[[#This Row],[StdDev]]</f>
        <v>#N/A</v>
      </c>
      <c r="R328" t="e">
        <f>TableMPI[[#This Row],[Avg]]+$U$2*TableMPI[[#This Row],[StdDev]]</f>
        <v>#N/A</v>
      </c>
      <c r="S328" t="e">
        <f>IF(AND(TableMPI[[#This Row],[total_time]]&gt;=TableMPI[[#This Row],[Low]], TableMPI[[#This Row],[total_time]]&lt;=TableMPI[[#This Row],[High]]),1,0)</f>
        <v>#N/A</v>
      </c>
    </row>
    <row r="329" spans="1:19" x14ac:dyDescent="0.25">
      <c r="A329" t="s">
        <v>15</v>
      </c>
      <c r="B329">
        <v>20000</v>
      </c>
      <c r="C329">
        <v>100</v>
      </c>
      <c r="D329">
        <v>100000</v>
      </c>
      <c r="E329">
        <v>71</v>
      </c>
      <c r="F329">
        <v>1</v>
      </c>
      <c r="G329">
        <v>44.776878000000004</v>
      </c>
      <c r="H329">
        <v>24.943344</v>
      </c>
      <c r="I329">
        <v>44.401952999999999</v>
      </c>
      <c r="J329">
        <v>0.63431400000000004</v>
      </c>
      <c r="K329" t="str">
        <f t="shared" ref="K329:K360" si="13">MID(M329,22,1)</f>
        <v>7</v>
      </c>
      <c r="L329" t="s">
        <v>62</v>
      </c>
      <c r="M329" t="s">
        <v>63</v>
      </c>
      <c r="N32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71</v>
      </c>
      <c r="O329" t="e">
        <f>VLOOKUP(TableMPI[[#This Row],[Label]],TableAvg[],2,FALSE)</f>
        <v>#N/A</v>
      </c>
      <c r="P329" t="e">
        <f>VLOOKUP(TableMPI[[#This Row],[Label]],TableAvg[],3,FALSE)</f>
        <v>#N/A</v>
      </c>
      <c r="Q329" t="e">
        <f>TableMPI[[#This Row],[Avg]]-$U$2*TableMPI[[#This Row],[StdDev]]</f>
        <v>#N/A</v>
      </c>
      <c r="R329" t="e">
        <f>TableMPI[[#This Row],[Avg]]+$U$2*TableMPI[[#This Row],[StdDev]]</f>
        <v>#N/A</v>
      </c>
      <c r="S329" t="e">
        <f>IF(AND(TableMPI[[#This Row],[total_time]]&gt;=TableMPI[[#This Row],[Low]], TableMPI[[#This Row],[total_time]]&lt;=TableMPI[[#This Row],[High]]),1,0)</f>
        <v>#N/A</v>
      </c>
    </row>
    <row r="330" spans="1:19" x14ac:dyDescent="0.25">
      <c r="A330" t="s">
        <v>15</v>
      </c>
      <c r="B330">
        <v>20000</v>
      </c>
      <c r="C330">
        <v>100</v>
      </c>
      <c r="D330">
        <v>100000</v>
      </c>
      <c r="E330">
        <v>70</v>
      </c>
      <c r="F330">
        <v>1</v>
      </c>
      <c r="G330">
        <v>41.584153000000001</v>
      </c>
      <c r="H330">
        <v>21.483550999999999</v>
      </c>
      <c r="I330">
        <v>33.260613999999997</v>
      </c>
      <c r="J330">
        <v>0.48203800000000002</v>
      </c>
      <c r="K330" t="str">
        <f t="shared" si="13"/>
        <v>7</v>
      </c>
      <c r="L330" t="s">
        <v>62</v>
      </c>
      <c r="M330" t="s">
        <v>63</v>
      </c>
      <c r="N33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70</v>
      </c>
      <c r="O330" t="e">
        <f>VLOOKUP(TableMPI[[#This Row],[Label]],TableAvg[],2,FALSE)</f>
        <v>#N/A</v>
      </c>
      <c r="P330" t="e">
        <f>VLOOKUP(TableMPI[[#This Row],[Label]],TableAvg[],3,FALSE)</f>
        <v>#N/A</v>
      </c>
      <c r="Q330" t="e">
        <f>TableMPI[[#This Row],[Avg]]-$U$2*TableMPI[[#This Row],[StdDev]]</f>
        <v>#N/A</v>
      </c>
      <c r="R330" t="e">
        <f>TableMPI[[#This Row],[Avg]]+$U$2*TableMPI[[#This Row],[StdDev]]</f>
        <v>#N/A</v>
      </c>
      <c r="S330" t="e">
        <f>IF(AND(TableMPI[[#This Row],[total_time]]&gt;=TableMPI[[#This Row],[Low]], TableMPI[[#This Row],[total_time]]&lt;=TableMPI[[#This Row],[High]]),1,0)</f>
        <v>#N/A</v>
      </c>
    </row>
    <row r="331" spans="1:19" x14ac:dyDescent="0.25">
      <c r="A331" t="s">
        <v>15</v>
      </c>
      <c r="B331">
        <v>20000</v>
      </c>
      <c r="C331">
        <v>100</v>
      </c>
      <c r="D331">
        <v>100000</v>
      </c>
      <c r="E331">
        <v>69</v>
      </c>
      <c r="F331">
        <v>1</v>
      </c>
      <c r="G331">
        <v>46.926395999999997</v>
      </c>
      <c r="H331">
        <v>26.727312999999999</v>
      </c>
      <c r="I331">
        <v>25.049244999999999</v>
      </c>
      <c r="J331">
        <v>0.368371</v>
      </c>
      <c r="K331" t="str">
        <f t="shared" si="13"/>
        <v>7</v>
      </c>
      <c r="L331" t="s">
        <v>62</v>
      </c>
      <c r="M331" t="s">
        <v>63</v>
      </c>
      <c r="N33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69</v>
      </c>
      <c r="O331" t="e">
        <f>VLOOKUP(TableMPI[[#This Row],[Label]],TableAvg[],2,FALSE)</f>
        <v>#N/A</v>
      </c>
      <c r="P331" t="e">
        <f>VLOOKUP(TableMPI[[#This Row],[Label]],TableAvg[],3,FALSE)</f>
        <v>#N/A</v>
      </c>
      <c r="Q331" t="e">
        <f>TableMPI[[#This Row],[Avg]]-$U$2*TableMPI[[#This Row],[StdDev]]</f>
        <v>#N/A</v>
      </c>
      <c r="R331" t="e">
        <f>TableMPI[[#This Row],[Avg]]+$U$2*TableMPI[[#This Row],[StdDev]]</f>
        <v>#N/A</v>
      </c>
      <c r="S331" t="e">
        <f>IF(AND(TableMPI[[#This Row],[total_time]]&gt;=TableMPI[[#This Row],[Low]], TableMPI[[#This Row],[total_time]]&lt;=TableMPI[[#This Row],[High]]),1,0)</f>
        <v>#N/A</v>
      </c>
    </row>
    <row r="332" spans="1:19" x14ac:dyDescent="0.25">
      <c r="A332" t="s">
        <v>15</v>
      </c>
      <c r="B332">
        <v>20000</v>
      </c>
      <c r="C332">
        <v>100</v>
      </c>
      <c r="D332">
        <v>100000</v>
      </c>
      <c r="E332">
        <v>68</v>
      </c>
      <c r="F332">
        <v>1</v>
      </c>
      <c r="G332">
        <v>40.681673000000004</v>
      </c>
      <c r="H332">
        <v>20.170197000000002</v>
      </c>
      <c r="I332">
        <v>36.624721999999998</v>
      </c>
      <c r="J332">
        <v>0.54663799999999996</v>
      </c>
      <c r="K332" t="str">
        <f t="shared" si="13"/>
        <v>7</v>
      </c>
      <c r="L332" t="s">
        <v>62</v>
      </c>
      <c r="M332" t="s">
        <v>63</v>
      </c>
      <c r="N33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68</v>
      </c>
      <c r="O332" t="e">
        <f>VLOOKUP(TableMPI[[#This Row],[Label]],TableAvg[],2,FALSE)</f>
        <v>#N/A</v>
      </c>
      <c r="P332" t="e">
        <f>VLOOKUP(TableMPI[[#This Row],[Label]],TableAvg[],3,FALSE)</f>
        <v>#N/A</v>
      </c>
      <c r="Q332" t="e">
        <f>TableMPI[[#This Row],[Avg]]-$U$2*TableMPI[[#This Row],[StdDev]]</f>
        <v>#N/A</v>
      </c>
      <c r="R332" t="e">
        <f>TableMPI[[#This Row],[Avg]]+$U$2*TableMPI[[#This Row],[StdDev]]</f>
        <v>#N/A</v>
      </c>
      <c r="S332" t="e">
        <f>IF(AND(TableMPI[[#This Row],[total_time]]&gt;=TableMPI[[#This Row],[Low]], TableMPI[[#This Row],[total_time]]&lt;=TableMPI[[#This Row],[High]]),1,0)</f>
        <v>#N/A</v>
      </c>
    </row>
    <row r="333" spans="1:19" x14ac:dyDescent="0.25">
      <c r="A333" t="s">
        <v>15</v>
      </c>
      <c r="B333">
        <v>20000</v>
      </c>
      <c r="C333">
        <v>100</v>
      </c>
      <c r="D333">
        <v>100000</v>
      </c>
      <c r="E333">
        <v>67</v>
      </c>
      <c r="F333">
        <v>1</v>
      </c>
      <c r="G333">
        <v>48.422685000000001</v>
      </c>
      <c r="H333">
        <v>27.587436</v>
      </c>
      <c r="I333">
        <v>46.889263999999997</v>
      </c>
      <c r="J333">
        <v>0.71044300000000005</v>
      </c>
      <c r="K333" t="str">
        <f t="shared" si="13"/>
        <v>7</v>
      </c>
      <c r="L333" t="s">
        <v>62</v>
      </c>
      <c r="M333" t="s">
        <v>63</v>
      </c>
      <c r="N33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67</v>
      </c>
      <c r="O333" t="e">
        <f>VLOOKUP(TableMPI[[#This Row],[Label]],TableAvg[],2,FALSE)</f>
        <v>#N/A</v>
      </c>
      <c r="P333" t="e">
        <f>VLOOKUP(TableMPI[[#This Row],[Label]],TableAvg[],3,FALSE)</f>
        <v>#N/A</v>
      </c>
      <c r="Q333" t="e">
        <f>TableMPI[[#This Row],[Avg]]-$U$2*TableMPI[[#This Row],[StdDev]]</f>
        <v>#N/A</v>
      </c>
      <c r="R333" t="e">
        <f>TableMPI[[#This Row],[Avg]]+$U$2*TableMPI[[#This Row],[StdDev]]</f>
        <v>#N/A</v>
      </c>
      <c r="S333" t="e">
        <f>IF(AND(TableMPI[[#This Row],[total_time]]&gt;=TableMPI[[#This Row],[Low]], TableMPI[[#This Row],[total_time]]&lt;=TableMPI[[#This Row],[High]]),1,0)</f>
        <v>#N/A</v>
      </c>
    </row>
    <row r="334" spans="1:19" x14ac:dyDescent="0.25">
      <c r="A334" t="s">
        <v>15</v>
      </c>
      <c r="B334">
        <v>20000</v>
      </c>
      <c r="C334">
        <v>100</v>
      </c>
      <c r="D334">
        <v>100000</v>
      </c>
      <c r="E334">
        <v>66</v>
      </c>
      <c r="F334">
        <v>1</v>
      </c>
      <c r="G334">
        <v>52.808540000000001</v>
      </c>
      <c r="H334">
        <v>31.613710000000001</v>
      </c>
      <c r="I334">
        <v>29.123901</v>
      </c>
      <c r="J334">
        <v>0.44806000000000001</v>
      </c>
      <c r="K334" t="str">
        <f t="shared" si="13"/>
        <v>7</v>
      </c>
      <c r="L334" t="s">
        <v>62</v>
      </c>
      <c r="M334" t="s">
        <v>63</v>
      </c>
      <c r="N33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66</v>
      </c>
      <c r="O334" t="e">
        <f>VLOOKUP(TableMPI[[#This Row],[Label]],TableAvg[],2,FALSE)</f>
        <v>#N/A</v>
      </c>
      <c r="P334" t="e">
        <f>VLOOKUP(TableMPI[[#This Row],[Label]],TableAvg[],3,FALSE)</f>
        <v>#N/A</v>
      </c>
      <c r="Q334" t="e">
        <f>TableMPI[[#This Row],[Avg]]-$U$2*TableMPI[[#This Row],[StdDev]]</f>
        <v>#N/A</v>
      </c>
      <c r="R334" t="e">
        <f>TableMPI[[#This Row],[Avg]]+$U$2*TableMPI[[#This Row],[StdDev]]</f>
        <v>#N/A</v>
      </c>
      <c r="S334" t="e">
        <f>IF(AND(TableMPI[[#This Row],[total_time]]&gt;=TableMPI[[#This Row],[Low]], TableMPI[[#This Row],[total_time]]&lt;=TableMPI[[#This Row],[High]]),1,0)</f>
        <v>#N/A</v>
      </c>
    </row>
    <row r="335" spans="1:19" x14ac:dyDescent="0.25">
      <c r="A335" t="s">
        <v>15</v>
      </c>
      <c r="B335">
        <v>20000</v>
      </c>
      <c r="C335">
        <v>100</v>
      </c>
      <c r="D335">
        <v>100000</v>
      </c>
      <c r="E335">
        <v>65</v>
      </c>
      <c r="F335">
        <v>1</v>
      </c>
      <c r="G335">
        <v>46.588161999999997</v>
      </c>
      <c r="H335">
        <v>25.167745</v>
      </c>
      <c r="I335">
        <v>31.423933000000002</v>
      </c>
      <c r="J335">
        <v>0.49099900000000002</v>
      </c>
      <c r="K335" t="str">
        <f t="shared" si="13"/>
        <v>7</v>
      </c>
      <c r="L335" t="s">
        <v>62</v>
      </c>
      <c r="M335" t="s">
        <v>63</v>
      </c>
      <c r="N33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65</v>
      </c>
      <c r="O335" t="e">
        <f>VLOOKUP(TableMPI[[#This Row],[Label]],TableAvg[],2,FALSE)</f>
        <v>#N/A</v>
      </c>
      <c r="P335" t="e">
        <f>VLOOKUP(TableMPI[[#This Row],[Label]],TableAvg[],3,FALSE)</f>
        <v>#N/A</v>
      </c>
      <c r="Q335" t="e">
        <f>TableMPI[[#This Row],[Avg]]-$U$2*TableMPI[[#This Row],[StdDev]]</f>
        <v>#N/A</v>
      </c>
      <c r="R335" t="e">
        <f>TableMPI[[#This Row],[Avg]]+$U$2*TableMPI[[#This Row],[StdDev]]</f>
        <v>#N/A</v>
      </c>
      <c r="S335" t="e">
        <f>IF(AND(TableMPI[[#This Row],[total_time]]&gt;=TableMPI[[#This Row],[Low]], TableMPI[[#This Row],[total_time]]&lt;=TableMPI[[#This Row],[High]]),1,0)</f>
        <v>#N/A</v>
      </c>
    </row>
    <row r="336" spans="1:19" x14ac:dyDescent="0.25">
      <c r="A336" t="s">
        <v>15</v>
      </c>
      <c r="B336">
        <v>20000</v>
      </c>
      <c r="C336">
        <v>100</v>
      </c>
      <c r="D336">
        <v>100000</v>
      </c>
      <c r="E336">
        <v>64</v>
      </c>
      <c r="F336">
        <v>1</v>
      </c>
      <c r="G336">
        <v>43.910300999999997</v>
      </c>
      <c r="H336">
        <v>22.093830000000001</v>
      </c>
      <c r="I336">
        <v>30.093692000000001</v>
      </c>
      <c r="J336">
        <v>0.47767799999999999</v>
      </c>
      <c r="K336" t="str">
        <f t="shared" si="13"/>
        <v>7</v>
      </c>
      <c r="L336" t="s">
        <v>62</v>
      </c>
      <c r="M336" t="s">
        <v>63</v>
      </c>
      <c r="N33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64</v>
      </c>
      <c r="O336" t="e">
        <f>VLOOKUP(TableMPI[[#This Row],[Label]],TableAvg[],2,FALSE)</f>
        <v>#N/A</v>
      </c>
      <c r="P336" t="e">
        <f>VLOOKUP(TableMPI[[#This Row],[Label]],TableAvg[],3,FALSE)</f>
        <v>#N/A</v>
      </c>
      <c r="Q336" t="e">
        <f>TableMPI[[#This Row],[Avg]]-$U$2*TableMPI[[#This Row],[StdDev]]</f>
        <v>#N/A</v>
      </c>
      <c r="R336" t="e">
        <f>TableMPI[[#This Row],[Avg]]+$U$2*TableMPI[[#This Row],[StdDev]]</f>
        <v>#N/A</v>
      </c>
      <c r="S336" t="e">
        <f>IF(AND(TableMPI[[#This Row],[total_time]]&gt;=TableMPI[[#This Row],[Low]], TableMPI[[#This Row],[total_time]]&lt;=TableMPI[[#This Row],[High]]),1,0)</f>
        <v>#N/A</v>
      </c>
    </row>
    <row r="337" spans="1:19" x14ac:dyDescent="0.25">
      <c r="A337" t="s">
        <v>15</v>
      </c>
      <c r="B337">
        <v>20000</v>
      </c>
      <c r="C337">
        <v>100</v>
      </c>
      <c r="D337">
        <v>100000</v>
      </c>
      <c r="E337">
        <v>63</v>
      </c>
      <c r="F337">
        <v>1</v>
      </c>
      <c r="G337">
        <v>37.029076000000003</v>
      </c>
      <c r="H337">
        <v>14.983601999999999</v>
      </c>
      <c r="I337">
        <v>37.796353000000003</v>
      </c>
      <c r="J337">
        <v>0.60961900000000002</v>
      </c>
      <c r="K337" t="str">
        <f t="shared" si="13"/>
        <v>7</v>
      </c>
      <c r="L337" t="s">
        <v>62</v>
      </c>
      <c r="M337" t="s">
        <v>63</v>
      </c>
      <c r="N33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63</v>
      </c>
      <c r="O337" t="e">
        <f>VLOOKUP(TableMPI[[#This Row],[Label]],TableAvg[],2,FALSE)</f>
        <v>#N/A</v>
      </c>
      <c r="P337" t="e">
        <f>VLOOKUP(TableMPI[[#This Row],[Label]],TableAvg[],3,FALSE)</f>
        <v>#N/A</v>
      </c>
      <c r="Q337" t="e">
        <f>TableMPI[[#This Row],[Avg]]-$U$2*TableMPI[[#This Row],[StdDev]]</f>
        <v>#N/A</v>
      </c>
      <c r="R337" t="e">
        <f>TableMPI[[#This Row],[Avg]]+$U$2*TableMPI[[#This Row],[StdDev]]</f>
        <v>#N/A</v>
      </c>
      <c r="S337" t="e">
        <f>IF(AND(TableMPI[[#This Row],[total_time]]&gt;=TableMPI[[#This Row],[Low]], TableMPI[[#This Row],[total_time]]&lt;=TableMPI[[#This Row],[High]]),1,0)</f>
        <v>#N/A</v>
      </c>
    </row>
    <row r="338" spans="1:19" x14ac:dyDescent="0.25">
      <c r="A338" t="s">
        <v>15</v>
      </c>
      <c r="B338">
        <v>20000</v>
      </c>
      <c r="C338">
        <v>100</v>
      </c>
      <c r="D338">
        <v>100000</v>
      </c>
      <c r="E338">
        <v>62</v>
      </c>
      <c r="F338">
        <v>1</v>
      </c>
      <c r="G338">
        <v>37.601450999999997</v>
      </c>
      <c r="H338">
        <v>14.916600000000001</v>
      </c>
      <c r="I338">
        <v>28.970867999999999</v>
      </c>
      <c r="J338">
        <v>0.47493200000000002</v>
      </c>
      <c r="K338" t="str">
        <f t="shared" si="13"/>
        <v>7</v>
      </c>
      <c r="L338" t="s">
        <v>62</v>
      </c>
      <c r="M338" t="s">
        <v>63</v>
      </c>
      <c r="N33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62</v>
      </c>
      <c r="O338" t="e">
        <f>VLOOKUP(TableMPI[[#This Row],[Label]],TableAvg[],2,FALSE)</f>
        <v>#N/A</v>
      </c>
      <c r="P338" t="e">
        <f>VLOOKUP(TableMPI[[#This Row],[Label]],TableAvg[],3,FALSE)</f>
        <v>#N/A</v>
      </c>
      <c r="Q338" t="e">
        <f>TableMPI[[#This Row],[Avg]]-$U$2*TableMPI[[#This Row],[StdDev]]</f>
        <v>#N/A</v>
      </c>
      <c r="R338" t="e">
        <f>TableMPI[[#This Row],[Avg]]+$U$2*TableMPI[[#This Row],[StdDev]]</f>
        <v>#N/A</v>
      </c>
      <c r="S338" t="e">
        <f>IF(AND(TableMPI[[#This Row],[total_time]]&gt;=TableMPI[[#This Row],[Low]], TableMPI[[#This Row],[total_time]]&lt;=TableMPI[[#This Row],[High]]),1,0)</f>
        <v>#N/A</v>
      </c>
    </row>
    <row r="339" spans="1:19" x14ac:dyDescent="0.25">
      <c r="A339" t="s">
        <v>15</v>
      </c>
      <c r="B339">
        <v>20000</v>
      </c>
      <c r="C339">
        <v>100</v>
      </c>
      <c r="D339">
        <v>100000</v>
      </c>
      <c r="E339">
        <v>61</v>
      </c>
      <c r="F339">
        <v>1</v>
      </c>
      <c r="G339">
        <v>34.869020999999996</v>
      </c>
      <c r="H339">
        <v>11.957471</v>
      </c>
      <c r="I339">
        <v>24.9694</v>
      </c>
      <c r="J339">
        <v>0.416157</v>
      </c>
      <c r="K339" t="str">
        <f t="shared" si="13"/>
        <v>7</v>
      </c>
      <c r="L339" t="s">
        <v>62</v>
      </c>
      <c r="M339" t="s">
        <v>63</v>
      </c>
      <c r="N33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61</v>
      </c>
      <c r="O339" t="e">
        <f>VLOOKUP(TableMPI[[#This Row],[Label]],TableAvg[],2,FALSE)</f>
        <v>#N/A</v>
      </c>
      <c r="P339" t="e">
        <f>VLOOKUP(TableMPI[[#This Row],[Label]],TableAvg[],3,FALSE)</f>
        <v>#N/A</v>
      </c>
      <c r="Q339" t="e">
        <f>TableMPI[[#This Row],[Avg]]-$U$2*TableMPI[[#This Row],[StdDev]]</f>
        <v>#N/A</v>
      </c>
      <c r="R339" t="e">
        <f>TableMPI[[#This Row],[Avg]]+$U$2*TableMPI[[#This Row],[StdDev]]</f>
        <v>#N/A</v>
      </c>
      <c r="S339" t="e">
        <f>IF(AND(TableMPI[[#This Row],[total_time]]&gt;=TableMPI[[#This Row],[Low]], TableMPI[[#This Row],[total_time]]&lt;=TableMPI[[#This Row],[High]]),1,0)</f>
        <v>#N/A</v>
      </c>
    </row>
    <row r="340" spans="1:19" x14ac:dyDescent="0.25">
      <c r="A340" t="s">
        <v>15</v>
      </c>
      <c r="B340">
        <v>20000</v>
      </c>
      <c r="C340">
        <v>100</v>
      </c>
      <c r="D340">
        <v>100000</v>
      </c>
      <c r="E340">
        <v>60</v>
      </c>
      <c r="F340">
        <v>1</v>
      </c>
      <c r="G340">
        <v>38.525461999999997</v>
      </c>
      <c r="H340">
        <v>15.159554999999999</v>
      </c>
      <c r="I340">
        <v>56.775860000000002</v>
      </c>
      <c r="J340">
        <v>0.96230300000000002</v>
      </c>
      <c r="K340" t="str">
        <f t="shared" si="13"/>
        <v>7</v>
      </c>
      <c r="L340" t="s">
        <v>62</v>
      </c>
      <c r="M340" t="s">
        <v>63</v>
      </c>
      <c r="N34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60</v>
      </c>
      <c r="O340" t="e">
        <f>VLOOKUP(TableMPI[[#This Row],[Label]],TableAvg[],2,FALSE)</f>
        <v>#N/A</v>
      </c>
      <c r="P340" t="e">
        <f>VLOOKUP(TableMPI[[#This Row],[Label]],TableAvg[],3,FALSE)</f>
        <v>#N/A</v>
      </c>
      <c r="Q340" t="e">
        <f>TableMPI[[#This Row],[Avg]]-$U$2*TableMPI[[#This Row],[StdDev]]</f>
        <v>#N/A</v>
      </c>
      <c r="R340" t="e">
        <f>TableMPI[[#This Row],[Avg]]+$U$2*TableMPI[[#This Row],[StdDev]]</f>
        <v>#N/A</v>
      </c>
      <c r="S340" t="e">
        <f>IF(AND(TableMPI[[#This Row],[total_time]]&gt;=TableMPI[[#This Row],[Low]], TableMPI[[#This Row],[total_time]]&lt;=TableMPI[[#This Row],[High]]),1,0)</f>
        <v>#N/A</v>
      </c>
    </row>
    <row r="341" spans="1:19" x14ac:dyDescent="0.25">
      <c r="A341" t="s">
        <v>15</v>
      </c>
      <c r="B341">
        <v>20000</v>
      </c>
      <c r="C341">
        <v>100</v>
      </c>
      <c r="D341">
        <v>100000</v>
      </c>
      <c r="E341">
        <v>59</v>
      </c>
      <c r="F341">
        <v>1</v>
      </c>
      <c r="G341">
        <v>36.947580000000002</v>
      </c>
      <c r="H341">
        <v>12.958823000000001</v>
      </c>
      <c r="I341">
        <v>24.787396999999999</v>
      </c>
      <c r="J341">
        <v>0.427369</v>
      </c>
      <c r="K341" t="str">
        <f t="shared" si="13"/>
        <v>7</v>
      </c>
      <c r="L341" t="s">
        <v>62</v>
      </c>
      <c r="M341" t="s">
        <v>63</v>
      </c>
      <c r="N34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59</v>
      </c>
      <c r="O341" t="e">
        <f>VLOOKUP(TableMPI[[#This Row],[Label]],TableAvg[],2,FALSE)</f>
        <v>#N/A</v>
      </c>
      <c r="P341" t="e">
        <f>VLOOKUP(TableMPI[[#This Row],[Label]],TableAvg[],3,FALSE)</f>
        <v>#N/A</v>
      </c>
      <c r="Q341" t="e">
        <f>TableMPI[[#This Row],[Avg]]-$U$2*TableMPI[[#This Row],[StdDev]]</f>
        <v>#N/A</v>
      </c>
      <c r="R341" t="e">
        <f>TableMPI[[#This Row],[Avg]]+$U$2*TableMPI[[#This Row],[StdDev]]</f>
        <v>#N/A</v>
      </c>
      <c r="S341" t="e">
        <f>IF(AND(TableMPI[[#This Row],[total_time]]&gt;=TableMPI[[#This Row],[Low]], TableMPI[[#This Row],[total_time]]&lt;=TableMPI[[#This Row],[High]]),1,0)</f>
        <v>#N/A</v>
      </c>
    </row>
    <row r="342" spans="1:19" x14ac:dyDescent="0.25">
      <c r="A342" t="s">
        <v>15</v>
      </c>
      <c r="B342">
        <v>20000</v>
      </c>
      <c r="C342">
        <v>100</v>
      </c>
      <c r="D342">
        <v>100000</v>
      </c>
      <c r="E342">
        <v>58</v>
      </c>
      <c r="F342">
        <v>1</v>
      </c>
      <c r="G342">
        <v>46.920811</v>
      </c>
      <c r="H342">
        <v>22.556923000000001</v>
      </c>
      <c r="I342">
        <v>22.498365</v>
      </c>
      <c r="J342">
        <v>0.394708</v>
      </c>
      <c r="K342" t="str">
        <f t="shared" si="13"/>
        <v>7</v>
      </c>
      <c r="L342" t="s">
        <v>62</v>
      </c>
      <c r="M342" t="s">
        <v>63</v>
      </c>
      <c r="N34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58</v>
      </c>
      <c r="O342" t="e">
        <f>VLOOKUP(TableMPI[[#This Row],[Label]],TableAvg[],2,FALSE)</f>
        <v>#N/A</v>
      </c>
      <c r="P342" t="e">
        <f>VLOOKUP(TableMPI[[#This Row],[Label]],TableAvg[],3,FALSE)</f>
        <v>#N/A</v>
      </c>
      <c r="Q342" t="e">
        <f>TableMPI[[#This Row],[Avg]]-$U$2*TableMPI[[#This Row],[StdDev]]</f>
        <v>#N/A</v>
      </c>
      <c r="R342" t="e">
        <f>TableMPI[[#This Row],[Avg]]+$U$2*TableMPI[[#This Row],[StdDev]]</f>
        <v>#N/A</v>
      </c>
      <c r="S342" t="e">
        <f>IF(AND(TableMPI[[#This Row],[total_time]]&gt;=TableMPI[[#This Row],[Low]], TableMPI[[#This Row],[total_time]]&lt;=TableMPI[[#This Row],[High]]),1,0)</f>
        <v>#N/A</v>
      </c>
    </row>
    <row r="343" spans="1:19" x14ac:dyDescent="0.25">
      <c r="A343" t="s">
        <v>15</v>
      </c>
      <c r="B343">
        <v>20000</v>
      </c>
      <c r="C343">
        <v>100</v>
      </c>
      <c r="D343">
        <v>100000</v>
      </c>
      <c r="E343">
        <v>57</v>
      </c>
      <c r="F343">
        <v>1</v>
      </c>
      <c r="G343">
        <v>48.936214</v>
      </c>
      <c r="H343">
        <v>24.240628000000001</v>
      </c>
      <c r="I343">
        <v>26.470025</v>
      </c>
      <c r="J343">
        <v>0.47267900000000002</v>
      </c>
      <c r="K343" t="str">
        <f t="shared" si="13"/>
        <v>7</v>
      </c>
      <c r="L343" t="s">
        <v>62</v>
      </c>
      <c r="M343" t="s">
        <v>63</v>
      </c>
      <c r="N34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57</v>
      </c>
      <c r="O343" t="e">
        <f>VLOOKUP(TableMPI[[#This Row],[Label]],TableAvg[],2,FALSE)</f>
        <v>#N/A</v>
      </c>
      <c r="P343" t="e">
        <f>VLOOKUP(TableMPI[[#This Row],[Label]],TableAvg[],3,FALSE)</f>
        <v>#N/A</v>
      </c>
      <c r="Q343" t="e">
        <f>TableMPI[[#This Row],[Avg]]-$U$2*TableMPI[[#This Row],[StdDev]]</f>
        <v>#N/A</v>
      </c>
      <c r="R343" t="e">
        <f>TableMPI[[#This Row],[Avg]]+$U$2*TableMPI[[#This Row],[StdDev]]</f>
        <v>#N/A</v>
      </c>
      <c r="S343" t="e">
        <f>IF(AND(TableMPI[[#This Row],[total_time]]&gt;=TableMPI[[#This Row],[Low]], TableMPI[[#This Row],[total_time]]&lt;=TableMPI[[#This Row],[High]]),1,0)</f>
        <v>#N/A</v>
      </c>
    </row>
    <row r="344" spans="1:19" x14ac:dyDescent="0.25">
      <c r="A344" t="s">
        <v>15</v>
      </c>
      <c r="B344">
        <v>20000</v>
      </c>
      <c r="C344">
        <v>100</v>
      </c>
      <c r="D344">
        <v>100000</v>
      </c>
      <c r="E344">
        <v>56</v>
      </c>
      <c r="F344">
        <v>1</v>
      </c>
      <c r="G344">
        <v>44.394753000000001</v>
      </c>
      <c r="H344">
        <v>19.360157999999998</v>
      </c>
      <c r="I344">
        <v>42.772786000000004</v>
      </c>
      <c r="J344">
        <v>0.77768700000000002</v>
      </c>
      <c r="K344" t="str">
        <f t="shared" si="13"/>
        <v>7</v>
      </c>
      <c r="L344" t="s">
        <v>62</v>
      </c>
      <c r="M344" t="s">
        <v>63</v>
      </c>
      <c r="N34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56</v>
      </c>
      <c r="O344" t="e">
        <f>VLOOKUP(TableMPI[[#This Row],[Label]],TableAvg[],2,FALSE)</f>
        <v>#N/A</v>
      </c>
      <c r="P344" t="e">
        <f>VLOOKUP(TableMPI[[#This Row],[Label]],TableAvg[],3,FALSE)</f>
        <v>#N/A</v>
      </c>
      <c r="Q344" t="e">
        <f>TableMPI[[#This Row],[Avg]]-$U$2*TableMPI[[#This Row],[StdDev]]</f>
        <v>#N/A</v>
      </c>
      <c r="R344" t="e">
        <f>TableMPI[[#This Row],[Avg]]+$U$2*TableMPI[[#This Row],[StdDev]]</f>
        <v>#N/A</v>
      </c>
      <c r="S344" t="e">
        <f>IF(AND(TableMPI[[#This Row],[total_time]]&gt;=TableMPI[[#This Row],[Low]], TableMPI[[#This Row],[total_time]]&lt;=TableMPI[[#This Row],[High]]),1,0)</f>
        <v>#N/A</v>
      </c>
    </row>
    <row r="345" spans="1:19" x14ac:dyDescent="0.25">
      <c r="A345" t="s">
        <v>15</v>
      </c>
      <c r="B345">
        <v>20000</v>
      </c>
      <c r="C345">
        <v>100</v>
      </c>
      <c r="D345">
        <v>100000</v>
      </c>
      <c r="E345">
        <v>55</v>
      </c>
      <c r="F345">
        <v>1</v>
      </c>
      <c r="G345">
        <v>46.158414</v>
      </c>
      <c r="H345">
        <v>20.73452</v>
      </c>
      <c r="I345">
        <v>24.659875</v>
      </c>
      <c r="J345">
        <v>0.45666400000000001</v>
      </c>
      <c r="K345" t="str">
        <f t="shared" si="13"/>
        <v>7</v>
      </c>
      <c r="L345" t="s">
        <v>62</v>
      </c>
      <c r="M345" t="s">
        <v>63</v>
      </c>
      <c r="N34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55</v>
      </c>
      <c r="O345" t="e">
        <f>VLOOKUP(TableMPI[[#This Row],[Label]],TableAvg[],2,FALSE)</f>
        <v>#N/A</v>
      </c>
      <c r="P345" t="e">
        <f>VLOOKUP(TableMPI[[#This Row],[Label]],TableAvg[],3,FALSE)</f>
        <v>#N/A</v>
      </c>
      <c r="Q345" t="e">
        <f>TableMPI[[#This Row],[Avg]]-$U$2*TableMPI[[#This Row],[StdDev]]</f>
        <v>#N/A</v>
      </c>
      <c r="R345" t="e">
        <f>TableMPI[[#This Row],[Avg]]+$U$2*TableMPI[[#This Row],[StdDev]]</f>
        <v>#N/A</v>
      </c>
      <c r="S345" t="e">
        <f>IF(AND(TableMPI[[#This Row],[total_time]]&gt;=TableMPI[[#This Row],[Low]], TableMPI[[#This Row],[total_time]]&lt;=TableMPI[[#This Row],[High]]),1,0)</f>
        <v>#N/A</v>
      </c>
    </row>
    <row r="346" spans="1:19" x14ac:dyDescent="0.25">
      <c r="A346" t="s">
        <v>15</v>
      </c>
      <c r="B346">
        <v>20000</v>
      </c>
      <c r="C346">
        <v>100</v>
      </c>
      <c r="D346">
        <v>100000</v>
      </c>
      <c r="E346">
        <v>54</v>
      </c>
      <c r="F346">
        <v>1</v>
      </c>
      <c r="G346">
        <v>47.952792000000002</v>
      </c>
      <c r="H346">
        <v>21.909423</v>
      </c>
      <c r="I346">
        <v>21.040233000000001</v>
      </c>
      <c r="J346">
        <v>0.39698600000000001</v>
      </c>
      <c r="K346" t="str">
        <f t="shared" si="13"/>
        <v>7</v>
      </c>
      <c r="L346" t="s">
        <v>62</v>
      </c>
      <c r="M346" t="s">
        <v>63</v>
      </c>
      <c r="N34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54</v>
      </c>
      <c r="O346" t="e">
        <f>VLOOKUP(TableMPI[[#This Row],[Label]],TableAvg[],2,FALSE)</f>
        <v>#N/A</v>
      </c>
      <c r="P346" t="e">
        <f>VLOOKUP(TableMPI[[#This Row],[Label]],TableAvg[],3,FALSE)</f>
        <v>#N/A</v>
      </c>
      <c r="Q346" t="e">
        <f>TableMPI[[#This Row],[Avg]]-$U$2*TableMPI[[#This Row],[StdDev]]</f>
        <v>#N/A</v>
      </c>
      <c r="R346" t="e">
        <f>TableMPI[[#This Row],[Avg]]+$U$2*TableMPI[[#This Row],[StdDev]]</f>
        <v>#N/A</v>
      </c>
      <c r="S346" t="e">
        <f>IF(AND(TableMPI[[#This Row],[total_time]]&gt;=TableMPI[[#This Row],[Low]], TableMPI[[#This Row],[total_time]]&lt;=TableMPI[[#This Row],[High]]),1,0)</f>
        <v>#N/A</v>
      </c>
    </row>
    <row r="347" spans="1:19" x14ac:dyDescent="0.25">
      <c r="A347" t="s">
        <v>15</v>
      </c>
      <c r="B347">
        <v>20000</v>
      </c>
      <c r="C347">
        <v>100</v>
      </c>
      <c r="D347">
        <v>100000</v>
      </c>
      <c r="E347">
        <v>53</v>
      </c>
      <c r="F347">
        <v>1</v>
      </c>
      <c r="G347">
        <v>53.400917999999997</v>
      </c>
      <c r="H347">
        <v>27.035143999999999</v>
      </c>
      <c r="I347">
        <v>24.654032999999998</v>
      </c>
      <c r="J347">
        <v>0.47411599999999998</v>
      </c>
      <c r="K347" t="str">
        <f t="shared" si="13"/>
        <v>7</v>
      </c>
      <c r="L347" t="s">
        <v>62</v>
      </c>
      <c r="M347" t="s">
        <v>63</v>
      </c>
      <c r="N34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53</v>
      </c>
      <c r="O347" t="e">
        <f>VLOOKUP(TableMPI[[#This Row],[Label]],TableAvg[],2,FALSE)</f>
        <v>#N/A</v>
      </c>
      <c r="P347" t="e">
        <f>VLOOKUP(TableMPI[[#This Row],[Label]],TableAvg[],3,FALSE)</f>
        <v>#N/A</v>
      </c>
      <c r="Q347" t="e">
        <f>TableMPI[[#This Row],[Avg]]-$U$2*TableMPI[[#This Row],[StdDev]]</f>
        <v>#N/A</v>
      </c>
      <c r="R347" t="e">
        <f>TableMPI[[#This Row],[Avg]]+$U$2*TableMPI[[#This Row],[StdDev]]</f>
        <v>#N/A</v>
      </c>
      <c r="S347" t="e">
        <f>IF(AND(TableMPI[[#This Row],[total_time]]&gt;=TableMPI[[#This Row],[Low]], TableMPI[[#This Row],[total_time]]&lt;=TableMPI[[#This Row],[High]]),1,0)</f>
        <v>#N/A</v>
      </c>
    </row>
    <row r="348" spans="1:19" x14ac:dyDescent="0.25">
      <c r="A348" t="s">
        <v>15</v>
      </c>
      <c r="B348">
        <v>20000</v>
      </c>
      <c r="C348">
        <v>100</v>
      </c>
      <c r="D348">
        <v>100000</v>
      </c>
      <c r="E348">
        <v>52</v>
      </c>
      <c r="F348">
        <v>1</v>
      </c>
      <c r="G348">
        <v>61.840535000000003</v>
      </c>
      <c r="H348">
        <v>34.913524000000002</v>
      </c>
      <c r="I348">
        <v>21.118756000000001</v>
      </c>
      <c r="J348">
        <v>0.41409299999999999</v>
      </c>
      <c r="K348" t="str">
        <f t="shared" si="13"/>
        <v>7</v>
      </c>
      <c r="L348" t="s">
        <v>62</v>
      </c>
      <c r="M348" t="s">
        <v>63</v>
      </c>
      <c r="N34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52</v>
      </c>
      <c r="O348" t="e">
        <f>VLOOKUP(TableMPI[[#This Row],[Label]],TableAvg[],2,FALSE)</f>
        <v>#N/A</v>
      </c>
      <c r="P348" t="e">
        <f>VLOOKUP(TableMPI[[#This Row],[Label]],TableAvg[],3,FALSE)</f>
        <v>#N/A</v>
      </c>
      <c r="Q348" t="e">
        <f>TableMPI[[#This Row],[Avg]]-$U$2*TableMPI[[#This Row],[StdDev]]</f>
        <v>#N/A</v>
      </c>
      <c r="R348" t="e">
        <f>TableMPI[[#This Row],[Avg]]+$U$2*TableMPI[[#This Row],[StdDev]]</f>
        <v>#N/A</v>
      </c>
      <c r="S348" t="e">
        <f>IF(AND(TableMPI[[#This Row],[total_time]]&gt;=TableMPI[[#This Row],[Low]], TableMPI[[#This Row],[total_time]]&lt;=TableMPI[[#This Row],[High]]),1,0)</f>
        <v>#N/A</v>
      </c>
    </row>
    <row r="349" spans="1:19" x14ac:dyDescent="0.25">
      <c r="A349" t="s">
        <v>15</v>
      </c>
      <c r="B349">
        <v>20000</v>
      </c>
      <c r="C349">
        <v>100</v>
      </c>
      <c r="D349">
        <v>100000</v>
      </c>
      <c r="E349">
        <v>51</v>
      </c>
      <c r="F349">
        <v>1</v>
      </c>
      <c r="G349">
        <v>53.478293000000001</v>
      </c>
      <c r="H349">
        <v>26.130020999999999</v>
      </c>
      <c r="I349">
        <v>23.554483000000001</v>
      </c>
      <c r="J349">
        <v>0.47109000000000001</v>
      </c>
      <c r="K349" t="str">
        <f t="shared" si="13"/>
        <v>7</v>
      </c>
      <c r="L349" t="s">
        <v>62</v>
      </c>
      <c r="M349" t="s">
        <v>63</v>
      </c>
      <c r="N34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51</v>
      </c>
      <c r="O349" t="e">
        <f>VLOOKUP(TableMPI[[#This Row],[Label]],TableAvg[],2,FALSE)</f>
        <v>#N/A</v>
      </c>
      <c r="P349" t="e">
        <f>VLOOKUP(TableMPI[[#This Row],[Label]],TableAvg[],3,FALSE)</f>
        <v>#N/A</v>
      </c>
      <c r="Q349" t="e">
        <f>TableMPI[[#This Row],[Avg]]-$U$2*TableMPI[[#This Row],[StdDev]]</f>
        <v>#N/A</v>
      </c>
      <c r="R349" t="e">
        <f>TableMPI[[#This Row],[Avg]]+$U$2*TableMPI[[#This Row],[StdDev]]</f>
        <v>#N/A</v>
      </c>
      <c r="S349" t="e">
        <f>IF(AND(TableMPI[[#This Row],[total_time]]&gt;=TableMPI[[#This Row],[Low]], TableMPI[[#This Row],[total_time]]&lt;=TableMPI[[#This Row],[High]]),1,0)</f>
        <v>#N/A</v>
      </c>
    </row>
    <row r="350" spans="1:19" x14ac:dyDescent="0.25">
      <c r="A350" t="s">
        <v>15</v>
      </c>
      <c r="B350">
        <v>20000</v>
      </c>
      <c r="C350">
        <v>100</v>
      </c>
      <c r="D350">
        <v>100000</v>
      </c>
      <c r="E350">
        <v>50</v>
      </c>
      <c r="F350">
        <v>1</v>
      </c>
      <c r="G350">
        <v>43.096313000000002</v>
      </c>
      <c r="H350">
        <v>14.152127</v>
      </c>
      <c r="I350">
        <v>42.730096000000003</v>
      </c>
      <c r="J350">
        <v>0.87204300000000001</v>
      </c>
      <c r="K350" t="str">
        <f t="shared" si="13"/>
        <v>7</v>
      </c>
      <c r="L350" t="s">
        <v>62</v>
      </c>
      <c r="M350" t="s">
        <v>63</v>
      </c>
      <c r="N35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50</v>
      </c>
      <c r="O350" t="e">
        <f>VLOOKUP(TableMPI[[#This Row],[Label]],TableAvg[],2,FALSE)</f>
        <v>#N/A</v>
      </c>
      <c r="P350" t="e">
        <f>VLOOKUP(TableMPI[[#This Row],[Label]],TableAvg[],3,FALSE)</f>
        <v>#N/A</v>
      </c>
      <c r="Q350" t="e">
        <f>TableMPI[[#This Row],[Avg]]-$U$2*TableMPI[[#This Row],[StdDev]]</f>
        <v>#N/A</v>
      </c>
      <c r="R350" t="e">
        <f>TableMPI[[#This Row],[Avg]]+$U$2*TableMPI[[#This Row],[StdDev]]</f>
        <v>#N/A</v>
      </c>
      <c r="S350" t="e">
        <f>IF(AND(TableMPI[[#This Row],[total_time]]&gt;=TableMPI[[#This Row],[Low]], TableMPI[[#This Row],[total_time]]&lt;=TableMPI[[#This Row],[High]]),1,0)</f>
        <v>#N/A</v>
      </c>
    </row>
    <row r="351" spans="1:19" x14ac:dyDescent="0.25">
      <c r="A351" t="s">
        <v>15</v>
      </c>
      <c r="B351">
        <v>20000</v>
      </c>
      <c r="C351">
        <v>100</v>
      </c>
      <c r="D351">
        <v>100000</v>
      </c>
      <c r="E351">
        <v>49</v>
      </c>
      <c r="F351">
        <v>1</v>
      </c>
      <c r="G351">
        <v>43.854163</v>
      </c>
      <c r="H351">
        <v>15.514491</v>
      </c>
      <c r="I351">
        <v>25.023627999999999</v>
      </c>
      <c r="J351">
        <v>0.52132599999999996</v>
      </c>
      <c r="K351" t="str">
        <f t="shared" si="13"/>
        <v>7</v>
      </c>
      <c r="L351" t="s">
        <v>62</v>
      </c>
      <c r="M351" t="s">
        <v>63</v>
      </c>
      <c r="N35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49</v>
      </c>
      <c r="O351" t="e">
        <f>VLOOKUP(TableMPI[[#This Row],[Label]],TableAvg[],2,FALSE)</f>
        <v>#N/A</v>
      </c>
      <c r="P351" t="e">
        <f>VLOOKUP(TableMPI[[#This Row],[Label]],TableAvg[],3,FALSE)</f>
        <v>#N/A</v>
      </c>
      <c r="Q351" t="e">
        <f>TableMPI[[#This Row],[Avg]]-$U$2*TableMPI[[#This Row],[StdDev]]</f>
        <v>#N/A</v>
      </c>
      <c r="R351" t="e">
        <f>TableMPI[[#This Row],[Avg]]+$U$2*TableMPI[[#This Row],[StdDev]]</f>
        <v>#N/A</v>
      </c>
      <c r="S351" t="e">
        <f>IF(AND(TableMPI[[#This Row],[total_time]]&gt;=TableMPI[[#This Row],[Low]], TableMPI[[#This Row],[total_time]]&lt;=TableMPI[[#This Row],[High]]),1,0)</f>
        <v>#N/A</v>
      </c>
    </row>
    <row r="352" spans="1:19" x14ac:dyDescent="0.25">
      <c r="A352" t="s">
        <v>15</v>
      </c>
      <c r="B352">
        <v>20000</v>
      </c>
      <c r="C352">
        <v>100</v>
      </c>
      <c r="D352">
        <v>100000</v>
      </c>
      <c r="E352">
        <v>48</v>
      </c>
      <c r="F352">
        <v>1</v>
      </c>
      <c r="G352">
        <v>51.040137999999999</v>
      </c>
      <c r="H352">
        <v>22.050246999999999</v>
      </c>
      <c r="I352">
        <v>21.934823000000002</v>
      </c>
      <c r="J352">
        <v>0.466698</v>
      </c>
      <c r="K352" t="str">
        <f t="shared" si="13"/>
        <v>7</v>
      </c>
      <c r="L352" t="s">
        <v>62</v>
      </c>
      <c r="M352" t="s">
        <v>63</v>
      </c>
      <c r="N35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48</v>
      </c>
      <c r="O352" t="e">
        <f>VLOOKUP(TableMPI[[#This Row],[Label]],TableAvg[],2,FALSE)</f>
        <v>#N/A</v>
      </c>
      <c r="P352" t="e">
        <f>VLOOKUP(TableMPI[[#This Row],[Label]],TableAvg[],3,FALSE)</f>
        <v>#N/A</v>
      </c>
      <c r="Q352" t="e">
        <f>TableMPI[[#This Row],[Avg]]-$U$2*TableMPI[[#This Row],[StdDev]]</f>
        <v>#N/A</v>
      </c>
      <c r="R352" t="e">
        <f>TableMPI[[#This Row],[Avg]]+$U$2*TableMPI[[#This Row],[StdDev]]</f>
        <v>#N/A</v>
      </c>
      <c r="S352" t="e">
        <f>IF(AND(TableMPI[[#This Row],[total_time]]&gt;=TableMPI[[#This Row],[Low]], TableMPI[[#This Row],[total_time]]&lt;=TableMPI[[#This Row],[High]]),1,0)</f>
        <v>#N/A</v>
      </c>
    </row>
    <row r="353" spans="1:19" x14ac:dyDescent="0.25">
      <c r="A353" t="s">
        <v>15</v>
      </c>
      <c r="B353">
        <v>20000</v>
      </c>
      <c r="C353">
        <v>100</v>
      </c>
      <c r="D353">
        <v>100000</v>
      </c>
      <c r="E353">
        <v>47</v>
      </c>
      <c r="F353">
        <v>1</v>
      </c>
      <c r="G353">
        <v>60.754201000000002</v>
      </c>
      <c r="H353">
        <v>31.549461000000001</v>
      </c>
      <c r="I353">
        <v>17.106255999999998</v>
      </c>
      <c r="J353">
        <v>0.37187500000000001</v>
      </c>
      <c r="K353" t="str">
        <f t="shared" si="13"/>
        <v>7</v>
      </c>
      <c r="L353" t="s">
        <v>62</v>
      </c>
      <c r="M353" t="s">
        <v>63</v>
      </c>
      <c r="N35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47</v>
      </c>
      <c r="O353" t="e">
        <f>VLOOKUP(TableMPI[[#This Row],[Label]],TableAvg[],2,FALSE)</f>
        <v>#N/A</v>
      </c>
      <c r="P353" t="e">
        <f>VLOOKUP(TableMPI[[#This Row],[Label]],TableAvg[],3,FALSE)</f>
        <v>#N/A</v>
      </c>
      <c r="Q353" t="e">
        <f>TableMPI[[#This Row],[Avg]]-$U$2*TableMPI[[#This Row],[StdDev]]</f>
        <v>#N/A</v>
      </c>
      <c r="R353" t="e">
        <f>TableMPI[[#This Row],[Avg]]+$U$2*TableMPI[[#This Row],[StdDev]]</f>
        <v>#N/A</v>
      </c>
      <c r="S353" t="e">
        <f>IF(AND(TableMPI[[#This Row],[total_time]]&gt;=TableMPI[[#This Row],[Low]], TableMPI[[#This Row],[total_time]]&lt;=TableMPI[[#This Row],[High]]),1,0)</f>
        <v>#N/A</v>
      </c>
    </row>
    <row r="354" spans="1:19" x14ac:dyDescent="0.25">
      <c r="A354" t="s">
        <v>15</v>
      </c>
      <c r="B354">
        <v>20000</v>
      </c>
      <c r="C354">
        <v>100</v>
      </c>
      <c r="D354">
        <v>100000</v>
      </c>
      <c r="E354">
        <v>46</v>
      </c>
      <c r="F354">
        <v>1</v>
      </c>
      <c r="G354">
        <v>47.234383999999999</v>
      </c>
      <c r="H354">
        <v>17.107868</v>
      </c>
      <c r="I354">
        <v>16.730150999999999</v>
      </c>
      <c r="J354">
        <v>0.37178099999999997</v>
      </c>
      <c r="K354" t="str">
        <f t="shared" si="13"/>
        <v>7</v>
      </c>
      <c r="L354" t="s">
        <v>62</v>
      </c>
      <c r="M354" t="s">
        <v>63</v>
      </c>
      <c r="N35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46</v>
      </c>
      <c r="O354" t="e">
        <f>VLOOKUP(TableMPI[[#This Row],[Label]],TableAvg[],2,FALSE)</f>
        <v>#N/A</v>
      </c>
      <c r="P354" t="e">
        <f>VLOOKUP(TableMPI[[#This Row],[Label]],TableAvg[],3,FALSE)</f>
        <v>#N/A</v>
      </c>
      <c r="Q354" t="e">
        <f>TableMPI[[#This Row],[Avg]]-$U$2*TableMPI[[#This Row],[StdDev]]</f>
        <v>#N/A</v>
      </c>
      <c r="R354" t="e">
        <f>TableMPI[[#This Row],[Avg]]+$U$2*TableMPI[[#This Row],[StdDev]]</f>
        <v>#N/A</v>
      </c>
      <c r="S354" t="e">
        <f>IF(AND(TableMPI[[#This Row],[total_time]]&gt;=TableMPI[[#This Row],[Low]], TableMPI[[#This Row],[total_time]]&lt;=TableMPI[[#This Row],[High]]),1,0)</f>
        <v>#N/A</v>
      </c>
    </row>
    <row r="355" spans="1:19" x14ac:dyDescent="0.25">
      <c r="A355" t="s">
        <v>15</v>
      </c>
      <c r="B355">
        <v>20000</v>
      </c>
      <c r="C355">
        <v>100</v>
      </c>
      <c r="D355">
        <v>100000</v>
      </c>
      <c r="E355">
        <v>45</v>
      </c>
      <c r="F355">
        <v>1</v>
      </c>
      <c r="G355">
        <v>56.480307000000003</v>
      </c>
      <c r="H355">
        <v>25.684075</v>
      </c>
      <c r="I355">
        <v>16.880876000000001</v>
      </c>
      <c r="J355">
        <v>0.383656</v>
      </c>
      <c r="K355" t="str">
        <f t="shared" si="13"/>
        <v>7</v>
      </c>
      <c r="L355" t="s">
        <v>62</v>
      </c>
      <c r="M355" t="s">
        <v>63</v>
      </c>
      <c r="N35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45</v>
      </c>
      <c r="O355" t="e">
        <f>VLOOKUP(TableMPI[[#This Row],[Label]],TableAvg[],2,FALSE)</f>
        <v>#N/A</v>
      </c>
      <c r="P355" t="e">
        <f>VLOOKUP(TableMPI[[#This Row],[Label]],TableAvg[],3,FALSE)</f>
        <v>#N/A</v>
      </c>
      <c r="Q355" t="e">
        <f>TableMPI[[#This Row],[Avg]]-$U$2*TableMPI[[#This Row],[StdDev]]</f>
        <v>#N/A</v>
      </c>
      <c r="R355" t="e">
        <f>TableMPI[[#This Row],[Avg]]+$U$2*TableMPI[[#This Row],[StdDev]]</f>
        <v>#N/A</v>
      </c>
      <c r="S355" t="e">
        <f>IF(AND(TableMPI[[#This Row],[total_time]]&gt;=TableMPI[[#This Row],[Low]], TableMPI[[#This Row],[total_time]]&lt;=TableMPI[[#This Row],[High]]),1,0)</f>
        <v>#N/A</v>
      </c>
    </row>
    <row r="356" spans="1:19" x14ac:dyDescent="0.25">
      <c r="A356" t="s">
        <v>15</v>
      </c>
      <c r="B356">
        <v>20000</v>
      </c>
      <c r="C356">
        <v>100</v>
      </c>
      <c r="D356">
        <v>100000</v>
      </c>
      <c r="E356">
        <v>44</v>
      </c>
      <c r="F356">
        <v>1</v>
      </c>
      <c r="G356">
        <v>47.734726000000002</v>
      </c>
      <c r="H356">
        <v>16.29909</v>
      </c>
      <c r="I356">
        <v>23.343419999999998</v>
      </c>
      <c r="J356">
        <v>0.54286999999999996</v>
      </c>
      <c r="K356" t="str">
        <f t="shared" si="13"/>
        <v>7</v>
      </c>
      <c r="L356" t="s">
        <v>62</v>
      </c>
      <c r="M356" t="s">
        <v>63</v>
      </c>
      <c r="N35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44</v>
      </c>
      <c r="O356" t="e">
        <f>VLOOKUP(TableMPI[[#This Row],[Label]],TableAvg[],2,FALSE)</f>
        <v>#N/A</v>
      </c>
      <c r="P356" t="e">
        <f>VLOOKUP(TableMPI[[#This Row],[Label]],TableAvg[],3,FALSE)</f>
        <v>#N/A</v>
      </c>
      <c r="Q356" t="e">
        <f>TableMPI[[#This Row],[Avg]]-$U$2*TableMPI[[#This Row],[StdDev]]</f>
        <v>#N/A</v>
      </c>
      <c r="R356" t="e">
        <f>TableMPI[[#This Row],[Avg]]+$U$2*TableMPI[[#This Row],[StdDev]]</f>
        <v>#N/A</v>
      </c>
      <c r="S356" t="e">
        <f>IF(AND(TableMPI[[#This Row],[total_time]]&gt;=TableMPI[[#This Row],[Low]], TableMPI[[#This Row],[total_time]]&lt;=TableMPI[[#This Row],[High]]),1,0)</f>
        <v>#N/A</v>
      </c>
    </row>
    <row r="357" spans="1:19" x14ac:dyDescent="0.25">
      <c r="A357" t="s">
        <v>15</v>
      </c>
      <c r="B357">
        <v>20000</v>
      </c>
      <c r="C357">
        <v>100</v>
      </c>
      <c r="D357">
        <v>100000</v>
      </c>
      <c r="E357">
        <v>43</v>
      </c>
      <c r="F357">
        <v>1</v>
      </c>
      <c r="G357">
        <v>51.453145999999997</v>
      </c>
      <c r="H357">
        <v>19.326239999999999</v>
      </c>
      <c r="I357">
        <v>23.360651000000001</v>
      </c>
      <c r="J357">
        <v>0.55620599999999998</v>
      </c>
      <c r="K357" t="str">
        <f t="shared" si="13"/>
        <v>7</v>
      </c>
      <c r="L357" t="s">
        <v>62</v>
      </c>
      <c r="M357" t="s">
        <v>63</v>
      </c>
      <c r="N35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43</v>
      </c>
      <c r="O357" t="e">
        <f>VLOOKUP(TableMPI[[#This Row],[Label]],TableAvg[],2,FALSE)</f>
        <v>#N/A</v>
      </c>
      <c r="P357" t="e">
        <f>VLOOKUP(TableMPI[[#This Row],[Label]],TableAvg[],3,FALSE)</f>
        <v>#N/A</v>
      </c>
      <c r="Q357" t="e">
        <f>TableMPI[[#This Row],[Avg]]-$U$2*TableMPI[[#This Row],[StdDev]]</f>
        <v>#N/A</v>
      </c>
      <c r="R357" t="e">
        <f>TableMPI[[#This Row],[Avg]]+$U$2*TableMPI[[#This Row],[StdDev]]</f>
        <v>#N/A</v>
      </c>
      <c r="S357" t="e">
        <f>IF(AND(TableMPI[[#This Row],[total_time]]&gt;=TableMPI[[#This Row],[Low]], TableMPI[[#This Row],[total_time]]&lt;=TableMPI[[#This Row],[High]]),1,0)</f>
        <v>#N/A</v>
      </c>
    </row>
    <row r="358" spans="1:19" x14ac:dyDescent="0.25">
      <c r="A358" t="s">
        <v>15</v>
      </c>
      <c r="B358">
        <v>20000</v>
      </c>
      <c r="C358">
        <v>100</v>
      </c>
      <c r="D358">
        <v>100000</v>
      </c>
      <c r="E358">
        <v>42</v>
      </c>
      <c r="F358">
        <v>1</v>
      </c>
      <c r="G358">
        <v>46.335847999999999</v>
      </c>
      <c r="H358">
        <v>13.277329</v>
      </c>
      <c r="I358">
        <v>39.610601000000003</v>
      </c>
      <c r="J358">
        <v>0.96611199999999997</v>
      </c>
      <c r="K358" t="str">
        <f t="shared" si="13"/>
        <v>7</v>
      </c>
      <c r="L358" t="s">
        <v>62</v>
      </c>
      <c r="M358" t="s">
        <v>63</v>
      </c>
      <c r="N35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42</v>
      </c>
      <c r="O358" t="e">
        <f>VLOOKUP(TableMPI[[#This Row],[Label]],TableAvg[],2,FALSE)</f>
        <v>#N/A</v>
      </c>
      <c r="P358" t="e">
        <f>VLOOKUP(TableMPI[[#This Row],[Label]],TableAvg[],3,FALSE)</f>
        <v>#N/A</v>
      </c>
      <c r="Q358" t="e">
        <f>TableMPI[[#This Row],[Avg]]-$U$2*TableMPI[[#This Row],[StdDev]]</f>
        <v>#N/A</v>
      </c>
      <c r="R358" t="e">
        <f>TableMPI[[#This Row],[Avg]]+$U$2*TableMPI[[#This Row],[StdDev]]</f>
        <v>#N/A</v>
      </c>
      <c r="S358" t="e">
        <f>IF(AND(TableMPI[[#This Row],[total_time]]&gt;=TableMPI[[#This Row],[Low]], TableMPI[[#This Row],[total_time]]&lt;=TableMPI[[#This Row],[High]]),1,0)</f>
        <v>#N/A</v>
      </c>
    </row>
    <row r="359" spans="1:19" x14ac:dyDescent="0.25">
      <c r="A359" t="s">
        <v>15</v>
      </c>
      <c r="B359">
        <v>20000</v>
      </c>
      <c r="C359">
        <v>100</v>
      </c>
      <c r="D359">
        <v>100000</v>
      </c>
      <c r="E359">
        <v>41</v>
      </c>
      <c r="F359">
        <v>1</v>
      </c>
      <c r="G359">
        <v>50.107211999999997</v>
      </c>
      <c r="H359">
        <v>16.513773</v>
      </c>
      <c r="I359">
        <v>36.263646999999999</v>
      </c>
      <c r="J359">
        <v>0.90659100000000004</v>
      </c>
      <c r="K359" t="str">
        <f t="shared" si="13"/>
        <v>7</v>
      </c>
      <c r="L359" t="s">
        <v>62</v>
      </c>
      <c r="M359" t="s">
        <v>63</v>
      </c>
      <c r="N35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41</v>
      </c>
      <c r="O359" t="e">
        <f>VLOOKUP(TableMPI[[#This Row],[Label]],TableAvg[],2,FALSE)</f>
        <v>#N/A</v>
      </c>
      <c r="P359" t="e">
        <f>VLOOKUP(TableMPI[[#This Row],[Label]],TableAvg[],3,FALSE)</f>
        <v>#N/A</v>
      </c>
      <c r="Q359" t="e">
        <f>TableMPI[[#This Row],[Avg]]-$U$2*TableMPI[[#This Row],[StdDev]]</f>
        <v>#N/A</v>
      </c>
      <c r="R359" t="e">
        <f>TableMPI[[#This Row],[Avg]]+$U$2*TableMPI[[#This Row],[StdDev]]</f>
        <v>#N/A</v>
      </c>
      <c r="S359" t="e">
        <f>IF(AND(TableMPI[[#This Row],[total_time]]&gt;=TableMPI[[#This Row],[Low]], TableMPI[[#This Row],[total_time]]&lt;=TableMPI[[#This Row],[High]]),1,0)</f>
        <v>#N/A</v>
      </c>
    </row>
    <row r="360" spans="1:19" x14ac:dyDescent="0.25">
      <c r="A360" t="s">
        <v>15</v>
      </c>
      <c r="B360">
        <v>20000</v>
      </c>
      <c r="C360">
        <v>100</v>
      </c>
      <c r="D360">
        <v>100000</v>
      </c>
      <c r="E360">
        <v>40</v>
      </c>
      <c r="F360">
        <v>1</v>
      </c>
      <c r="G360">
        <v>46.330025999999997</v>
      </c>
      <c r="H360">
        <v>11.883874</v>
      </c>
      <c r="I360">
        <v>19.223748000000001</v>
      </c>
      <c r="J360">
        <v>0.49291699999999999</v>
      </c>
      <c r="K360" t="str">
        <f t="shared" si="13"/>
        <v>7</v>
      </c>
      <c r="L360" t="s">
        <v>62</v>
      </c>
      <c r="M360" t="s">
        <v>63</v>
      </c>
      <c r="N36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40</v>
      </c>
      <c r="O360" t="e">
        <f>VLOOKUP(TableMPI[[#This Row],[Label]],TableAvg[],2,FALSE)</f>
        <v>#N/A</v>
      </c>
      <c r="P360" t="e">
        <f>VLOOKUP(TableMPI[[#This Row],[Label]],TableAvg[],3,FALSE)</f>
        <v>#N/A</v>
      </c>
      <c r="Q360" t="e">
        <f>TableMPI[[#This Row],[Avg]]-$U$2*TableMPI[[#This Row],[StdDev]]</f>
        <v>#N/A</v>
      </c>
      <c r="R360" t="e">
        <f>TableMPI[[#This Row],[Avg]]+$U$2*TableMPI[[#This Row],[StdDev]]</f>
        <v>#N/A</v>
      </c>
      <c r="S360" t="e">
        <f>IF(AND(TableMPI[[#This Row],[total_time]]&gt;=TableMPI[[#This Row],[Low]], TableMPI[[#This Row],[total_time]]&lt;=TableMPI[[#This Row],[High]]),1,0)</f>
        <v>#N/A</v>
      </c>
    </row>
    <row r="361" spans="1:19" x14ac:dyDescent="0.25">
      <c r="A361" t="s">
        <v>15</v>
      </c>
      <c r="B361">
        <v>20000</v>
      </c>
      <c r="C361">
        <v>100</v>
      </c>
      <c r="D361">
        <v>100000</v>
      </c>
      <c r="E361">
        <v>39</v>
      </c>
      <c r="F361">
        <v>1</v>
      </c>
      <c r="G361">
        <v>52.335453000000001</v>
      </c>
      <c r="H361">
        <v>17.321535999999998</v>
      </c>
      <c r="I361">
        <v>20.370918</v>
      </c>
      <c r="J361">
        <v>0.53607700000000003</v>
      </c>
      <c r="K361" t="str">
        <f t="shared" ref="K361:K392" si="14">MID(M361,22,1)</f>
        <v>7</v>
      </c>
      <c r="L361" t="s">
        <v>62</v>
      </c>
      <c r="M361" t="s">
        <v>63</v>
      </c>
      <c r="N36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39</v>
      </c>
      <c r="O361" t="e">
        <f>VLOOKUP(TableMPI[[#This Row],[Label]],TableAvg[],2,FALSE)</f>
        <v>#N/A</v>
      </c>
      <c r="P361" t="e">
        <f>VLOOKUP(TableMPI[[#This Row],[Label]],TableAvg[],3,FALSE)</f>
        <v>#N/A</v>
      </c>
      <c r="Q361" t="e">
        <f>TableMPI[[#This Row],[Avg]]-$U$2*TableMPI[[#This Row],[StdDev]]</f>
        <v>#N/A</v>
      </c>
      <c r="R361" t="e">
        <f>TableMPI[[#This Row],[Avg]]+$U$2*TableMPI[[#This Row],[StdDev]]</f>
        <v>#N/A</v>
      </c>
      <c r="S361" t="e">
        <f>IF(AND(TableMPI[[#This Row],[total_time]]&gt;=TableMPI[[#This Row],[Low]], TableMPI[[#This Row],[total_time]]&lt;=TableMPI[[#This Row],[High]]),1,0)</f>
        <v>#N/A</v>
      </c>
    </row>
    <row r="362" spans="1:19" x14ac:dyDescent="0.25">
      <c r="A362" t="s">
        <v>15</v>
      </c>
      <c r="B362">
        <v>20000</v>
      </c>
      <c r="C362">
        <v>100</v>
      </c>
      <c r="D362">
        <v>100000</v>
      </c>
      <c r="E362">
        <v>38</v>
      </c>
      <c r="F362">
        <v>1</v>
      </c>
      <c r="G362">
        <v>50.671115</v>
      </c>
      <c r="H362">
        <v>14.836465</v>
      </c>
      <c r="I362">
        <v>30.488502</v>
      </c>
      <c r="J362">
        <v>0.82401400000000002</v>
      </c>
      <c r="K362" t="str">
        <f t="shared" si="14"/>
        <v>7</v>
      </c>
      <c r="L362" t="s">
        <v>62</v>
      </c>
      <c r="M362" t="s">
        <v>63</v>
      </c>
      <c r="N36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38</v>
      </c>
      <c r="O362" t="e">
        <f>VLOOKUP(TableMPI[[#This Row],[Label]],TableAvg[],2,FALSE)</f>
        <v>#N/A</v>
      </c>
      <c r="P362" t="e">
        <f>VLOOKUP(TableMPI[[#This Row],[Label]],TableAvg[],3,FALSE)</f>
        <v>#N/A</v>
      </c>
      <c r="Q362" t="e">
        <f>TableMPI[[#This Row],[Avg]]-$U$2*TableMPI[[#This Row],[StdDev]]</f>
        <v>#N/A</v>
      </c>
      <c r="R362" t="e">
        <f>TableMPI[[#This Row],[Avg]]+$U$2*TableMPI[[#This Row],[StdDev]]</f>
        <v>#N/A</v>
      </c>
      <c r="S362" t="e">
        <f>IF(AND(TableMPI[[#This Row],[total_time]]&gt;=TableMPI[[#This Row],[Low]], TableMPI[[#This Row],[total_time]]&lt;=TableMPI[[#This Row],[High]]),1,0)</f>
        <v>#N/A</v>
      </c>
    </row>
    <row r="363" spans="1:19" x14ac:dyDescent="0.25">
      <c r="A363" t="s">
        <v>15</v>
      </c>
      <c r="B363">
        <v>20000</v>
      </c>
      <c r="C363">
        <v>100</v>
      </c>
      <c r="D363">
        <v>100000</v>
      </c>
      <c r="E363">
        <v>37</v>
      </c>
      <c r="F363">
        <v>1</v>
      </c>
      <c r="G363">
        <v>49.934339000000001</v>
      </c>
      <c r="H363">
        <v>12.733228</v>
      </c>
      <c r="I363">
        <v>29.992493</v>
      </c>
      <c r="J363">
        <v>0.833125</v>
      </c>
      <c r="K363" t="str">
        <f t="shared" si="14"/>
        <v>7</v>
      </c>
      <c r="L363" t="s">
        <v>62</v>
      </c>
      <c r="M363" t="s">
        <v>63</v>
      </c>
      <c r="N36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37</v>
      </c>
      <c r="O363" t="e">
        <f>VLOOKUP(TableMPI[[#This Row],[Label]],TableAvg[],2,FALSE)</f>
        <v>#N/A</v>
      </c>
      <c r="P363" t="e">
        <f>VLOOKUP(TableMPI[[#This Row],[Label]],TableAvg[],3,FALSE)</f>
        <v>#N/A</v>
      </c>
      <c r="Q363" t="e">
        <f>TableMPI[[#This Row],[Avg]]-$U$2*TableMPI[[#This Row],[StdDev]]</f>
        <v>#N/A</v>
      </c>
      <c r="R363" t="e">
        <f>TableMPI[[#This Row],[Avg]]+$U$2*TableMPI[[#This Row],[StdDev]]</f>
        <v>#N/A</v>
      </c>
      <c r="S363" t="e">
        <f>IF(AND(TableMPI[[#This Row],[total_time]]&gt;=TableMPI[[#This Row],[Low]], TableMPI[[#This Row],[total_time]]&lt;=TableMPI[[#This Row],[High]]),1,0)</f>
        <v>#N/A</v>
      </c>
    </row>
    <row r="364" spans="1:19" x14ac:dyDescent="0.25">
      <c r="A364" t="s">
        <v>15</v>
      </c>
      <c r="B364">
        <v>20000</v>
      </c>
      <c r="C364">
        <v>100</v>
      </c>
      <c r="D364">
        <v>100000</v>
      </c>
      <c r="E364">
        <v>36</v>
      </c>
      <c r="F364">
        <v>1</v>
      </c>
      <c r="G364">
        <v>52.366073</v>
      </c>
      <c r="H364">
        <v>14.632781</v>
      </c>
      <c r="I364">
        <v>23.671612</v>
      </c>
      <c r="J364">
        <v>0.67633200000000004</v>
      </c>
      <c r="K364" t="str">
        <f t="shared" si="14"/>
        <v>7</v>
      </c>
      <c r="L364" t="s">
        <v>62</v>
      </c>
      <c r="M364" t="s">
        <v>63</v>
      </c>
      <c r="N36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36</v>
      </c>
      <c r="O364" t="e">
        <f>VLOOKUP(TableMPI[[#This Row],[Label]],TableAvg[],2,FALSE)</f>
        <v>#N/A</v>
      </c>
      <c r="P364" t="e">
        <f>VLOOKUP(TableMPI[[#This Row],[Label]],TableAvg[],3,FALSE)</f>
        <v>#N/A</v>
      </c>
      <c r="Q364" t="e">
        <f>TableMPI[[#This Row],[Avg]]-$U$2*TableMPI[[#This Row],[StdDev]]</f>
        <v>#N/A</v>
      </c>
      <c r="R364" t="e">
        <f>TableMPI[[#This Row],[Avg]]+$U$2*TableMPI[[#This Row],[StdDev]]</f>
        <v>#N/A</v>
      </c>
      <c r="S364" t="e">
        <f>IF(AND(TableMPI[[#This Row],[total_time]]&gt;=TableMPI[[#This Row],[Low]], TableMPI[[#This Row],[total_time]]&lt;=TableMPI[[#This Row],[High]]),1,0)</f>
        <v>#N/A</v>
      </c>
    </row>
    <row r="365" spans="1:19" x14ac:dyDescent="0.25">
      <c r="A365" t="s">
        <v>15</v>
      </c>
      <c r="B365">
        <v>20000</v>
      </c>
      <c r="C365">
        <v>100</v>
      </c>
      <c r="D365">
        <v>100000</v>
      </c>
      <c r="E365">
        <v>35</v>
      </c>
      <c r="F365">
        <v>1</v>
      </c>
      <c r="G365">
        <v>50.148364000000001</v>
      </c>
      <c r="H365">
        <v>11.395614999999999</v>
      </c>
      <c r="I365">
        <v>17.034483999999999</v>
      </c>
      <c r="J365">
        <v>0.50101399999999996</v>
      </c>
      <c r="K365" t="str">
        <f t="shared" si="14"/>
        <v>7</v>
      </c>
      <c r="L365" t="s">
        <v>62</v>
      </c>
      <c r="M365" t="s">
        <v>63</v>
      </c>
      <c r="N36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35</v>
      </c>
      <c r="O365" t="e">
        <f>VLOOKUP(TableMPI[[#This Row],[Label]],TableAvg[],2,FALSE)</f>
        <v>#N/A</v>
      </c>
      <c r="P365" t="e">
        <f>VLOOKUP(TableMPI[[#This Row],[Label]],TableAvg[],3,FALSE)</f>
        <v>#N/A</v>
      </c>
      <c r="Q365" t="e">
        <f>TableMPI[[#This Row],[Avg]]-$U$2*TableMPI[[#This Row],[StdDev]]</f>
        <v>#N/A</v>
      </c>
      <c r="R365" t="e">
        <f>TableMPI[[#This Row],[Avg]]+$U$2*TableMPI[[#This Row],[StdDev]]</f>
        <v>#N/A</v>
      </c>
      <c r="S365" t="e">
        <f>IF(AND(TableMPI[[#This Row],[total_time]]&gt;=TableMPI[[#This Row],[Low]], TableMPI[[#This Row],[total_time]]&lt;=TableMPI[[#This Row],[High]]),1,0)</f>
        <v>#N/A</v>
      </c>
    </row>
    <row r="366" spans="1:19" x14ac:dyDescent="0.25">
      <c r="A366" t="s">
        <v>15</v>
      </c>
      <c r="B366">
        <v>20000</v>
      </c>
      <c r="C366">
        <v>100</v>
      </c>
      <c r="D366">
        <v>100000</v>
      </c>
      <c r="E366">
        <v>34</v>
      </c>
      <c r="F366">
        <v>1</v>
      </c>
      <c r="G366">
        <v>47.190606000000002</v>
      </c>
      <c r="H366">
        <v>6.8723190000000001</v>
      </c>
      <c r="I366">
        <v>17.788466</v>
      </c>
      <c r="J366">
        <v>0.53904399999999997</v>
      </c>
      <c r="K366" t="str">
        <f t="shared" si="14"/>
        <v>7</v>
      </c>
      <c r="L366" t="s">
        <v>62</v>
      </c>
      <c r="M366" t="s">
        <v>63</v>
      </c>
      <c r="N36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34</v>
      </c>
      <c r="O366" t="e">
        <f>VLOOKUP(TableMPI[[#This Row],[Label]],TableAvg[],2,FALSE)</f>
        <v>#N/A</v>
      </c>
      <c r="P366" t="e">
        <f>VLOOKUP(TableMPI[[#This Row],[Label]],TableAvg[],3,FALSE)</f>
        <v>#N/A</v>
      </c>
      <c r="Q366" t="e">
        <f>TableMPI[[#This Row],[Avg]]-$U$2*TableMPI[[#This Row],[StdDev]]</f>
        <v>#N/A</v>
      </c>
      <c r="R366" t="e">
        <f>TableMPI[[#This Row],[Avg]]+$U$2*TableMPI[[#This Row],[StdDev]]</f>
        <v>#N/A</v>
      </c>
      <c r="S366" t="e">
        <f>IF(AND(TableMPI[[#This Row],[total_time]]&gt;=TableMPI[[#This Row],[Low]], TableMPI[[#This Row],[total_time]]&lt;=TableMPI[[#This Row],[High]]),1,0)</f>
        <v>#N/A</v>
      </c>
    </row>
    <row r="367" spans="1:19" x14ac:dyDescent="0.25">
      <c r="A367" t="s">
        <v>15</v>
      </c>
      <c r="B367">
        <v>20000</v>
      </c>
      <c r="C367">
        <v>100</v>
      </c>
      <c r="D367">
        <v>100000</v>
      </c>
      <c r="E367">
        <v>33</v>
      </c>
      <c r="F367">
        <v>1</v>
      </c>
      <c r="G367">
        <v>53.531416</v>
      </c>
      <c r="H367">
        <v>12.269413999999999</v>
      </c>
      <c r="I367">
        <v>18.26662</v>
      </c>
      <c r="J367">
        <v>0.57083200000000001</v>
      </c>
      <c r="K367" t="str">
        <f t="shared" si="14"/>
        <v>7</v>
      </c>
      <c r="L367" t="s">
        <v>62</v>
      </c>
      <c r="M367" t="s">
        <v>63</v>
      </c>
      <c r="N36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33</v>
      </c>
      <c r="O367" t="e">
        <f>VLOOKUP(TableMPI[[#This Row],[Label]],TableAvg[],2,FALSE)</f>
        <v>#N/A</v>
      </c>
      <c r="P367" t="e">
        <f>VLOOKUP(TableMPI[[#This Row],[Label]],TableAvg[],3,FALSE)</f>
        <v>#N/A</v>
      </c>
      <c r="Q367" t="e">
        <f>TableMPI[[#This Row],[Avg]]-$U$2*TableMPI[[#This Row],[StdDev]]</f>
        <v>#N/A</v>
      </c>
      <c r="R367" t="e">
        <f>TableMPI[[#This Row],[Avg]]+$U$2*TableMPI[[#This Row],[StdDev]]</f>
        <v>#N/A</v>
      </c>
      <c r="S367" t="e">
        <f>IF(AND(TableMPI[[#This Row],[total_time]]&gt;=TableMPI[[#This Row],[Low]], TableMPI[[#This Row],[total_time]]&lt;=TableMPI[[#This Row],[High]]),1,0)</f>
        <v>#N/A</v>
      </c>
    </row>
    <row r="368" spans="1:19" x14ac:dyDescent="0.25">
      <c r="A368" t="s">
        <v>15</v>
      </c>
      <c r="B368">
        <v>20000</v>
      </c>
      <c r="C368">
        <v>100</v>
      </c>
      <c r="D368">
        <v>100000</v>
      </c>
      <c r="E368">
        <v>32</v>
      </c>
      <c r="F368">
        <v>1</v>
      </c>
      <c r="G368">
        <v>53.056378000000002</v>
      </c>
      <c r="H368">
        <v>10.175604999999999</v>
      </c>
      <c r="I368">
        <v>17.197485</v>
      </c>
      <c r="J368">
        <v>0.55475799999999997</v>
      </c>
      <c r="K368" t="str">
        <f t="shared" si="14"/>
        <v>7</v>
      </c>
      <c r="L368" t="s">
        <v>62</v>
      </c>
      <c r="M368" t="s">
        <v>63</v>
      </c>
      <c r="N36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32</v>
      </c>
      <c r="O368" t="e">
        <f>VLOOKUP(TableMPI[[#This Row],[Label]],TableAvg[],2,FALSE)</f>
        <v>#N/A</v>
      </c>
      <c r="P368" t="e">
        <f>VLOOKUP(TableMPI[[#This Row],[Label]],TableAvg[],3,FALSE)</f>
        <v>#N/A</v>
      </c>
      <c r="Q368" t="e">
        <f>TableMPI[[#This Row],[Avg]]-$U$2*TableMPI[[#This Row],[StdDev]]</f>
        <v>#N/A</v>
      </c>
      <c r="R368" t="e">
        <f>TableMPI[[#This Row],[Avg]]+$U$2*TableMPI[[#This Row],[StdDev]]</f>
        <v>#N/A</v>
      </c>
      <c r="S368" t="e">
        <f>IF(AND(TableMPI[[#This Row],[total_time]]&gt;=TableMPI[[#This Row],[Low]], TableMPI[[#This Row],[total_time]]&lt;=TableMPI[[#This Row],[High]]),1,0)</f>
        <v>#N/A</v>
      </c>
    </row>
    <row r="369" spans="1:19" x14ac:dyDescent="0.25">
      <c r="A369" t="s">
        <v>15</v>
      </c>
      <c r="B369">
        <v>20000</v>
      </c>
      <c r="C369">
        <v>100</v>
      </c>
      <c r="D369">
        <v>100000</v>
      </c>
      <c r="E369">
        <v>31</v>
      </c>
      <c r="F369">
        <v>1</v>
      </c>
      <c r="G369">
        <v>51.314138</v>
      </c>
      <c r="H369">
        <v>7.1234380000000002</v>
      </c>
      <c r="I369">
        <v>17.091497</v>
      </c>
      <c r="J369">
        <v>0.56971700000000003</v>
      </c>
      <c r="K369" t="str">
        <f t="shared" si="14"/>
        <v>7</v>
      </c>
      <c r="L369" t="s">
        <v>62</v>
      </c>
      <c r="M369" t="s">
        <v>63</v>
      </c>
      <c r="N36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31</v>
      </c>
      <c r="O369" t="e">
        <f>VLOOKUP(TableMPI[[#This Row],[Label]],TableAvg[],2,FALSE)</f>
        <v>#N/A</v>
      </c>
      <c r="P369" t="e">
        <f>VLOOKUP(TableMPI[[#This Row],[Label]],TableAvg[],3,FALSE)</f>
        <v>#N/A</v>
      </c>
      <c r="Q369" t="e">
        <f>TableMPI[[#This Row],[Avg]]-$U$2*TableMPI[[#This Row],[StdDev]]</f>
        <v>#N/A</v>
      </c>
      <c r="R369" t="e">
        <f>TableMPI[[#This Row],[Avg]]+$U$2*TableMPI[[#This Row],[StdDev]]</f>
        <v>#N/A</v>
      </c>
      <c r="S369" t="e">
        <f>IF(AND(TableMPI[[#This Row],[total_time]]&gt;=TableMPI[[#This Row],[Low]], TableMPI[[#This Row],[total_time]]&lt;=TableMPI[[#This Row],[High]]),1,0)</f>
        <v>#N/A</v>
      </c>
    </row>
    <row r="370" spans="1:19" x14ac:dyDescent="0.25">
      <c r="A370" t="s">
        <v>15</v>
      </c>
      <c r="B370">
        <v>20000</v>
      </c>
      <c r="C370">
        <v>100</v>
      </c>
      <c r="D370">
        <v>100000</v>
      </c>
      <c r="E370">
        <v>30</v>
      </c>
      <c r="F370">
        <v>1</v>
      </c>
      <c r="G370">
        <v>54.396935999999997</v>
      </c>
      <c r="H370">
        <v>9.2644330000000004</v>
      </c>
      <c r="I370">
        <v>13.282424000000001</v>
      </c>
      <c r="J370">
        <v>0.45801500000000001</v>
      </c>
      <c r="K370" t="str">
        <f t="shared" si="14"/>
        <v>7</v>
      </c>
      <c r="L370" t="s">
        <v>62</v>
      </c>
      <c r="M370" t="s">
        <v>63</v>
      </c>
      <c r="N37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30</v>
      </c>
      <c r="O370" t="e">
        <f>VLOOKUP(TableMPI[[#This Row],[Label]],TableAvg[],2,FALSE)</f>
        <v>#N/A</v>
      </c>
      <c r="P370" t="e">
        <f>VLOOKUP(TableMPI[[#This Row],[Label]],TableAvg[],3,FALSE)</f>
        <v>#N/A</v>
      </c>
      <c r="Q370" t="e">
        <f>TableMPI[[#This Row],[Avg]]-$U$2*TableMPI[[#This Row],[StdDev]]</f>
        <v>#N/A</v>
      </c>
      <c r="R370" t="e">
        <f>TableMPI[[#This Row],[Avg]]+$U$2*TableMPI[[#This Row],[StdDev]]</f>
        <v>#N/A</v>
      </c>
      <c r="S370" t="e">
        <f>IF(AND(TableMPI[[#This Row],[total_time]]&gt;=TableMPI[[#This Row],[Low]], TableMPI[[#This Row],[total_time]]&lt;=TableMPI[[#This Row],[High]]),1,0)</f>
        <v>#N/A</v>
      </c>
    </row>
    <row r="371" spans="1:19" x14ac:dyDescent="0.25">
      <c r="A371" t="s">
        <v>15</v>
      </c>
      <c r="B371">
        <v>20000</v>
      </c>
      <c r="C371">
        <v>100</v>
      </c>
      <c r="D371">
        <v>100000</v>
      </c>
      <c r="E371">
        <v>29</v>
      </c>
      <c r="F371">
        <v>1</v>
      </c>
      <c r="G371">
        <v>52.846193</v>
      </c>
      <c r="H371">
        <v>5.6576190000000004</v>
      </c>
      <c r="I371">
        <v>15.608549</v>
      </c>
      <c r="J371">
        <v>0.55744800000000005</v>
      </c>
      <c r="K371" t="str">
        <f t="shared" si="14"/>
        <v>7</v>
      </c>
      <c r="L371" t="s">
        <v>62</v>
      </c>
      <c r="M371" t="s">
        <v>63</v>
      </c>
      <c r="N37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29</v>
      </c>
      <c r="O371" t="e">
        <f>VLOOKUP(TableMPI[[#This Row],[Label]],TableAvg[],2,FALSE)</f>
        <v>#N/A</v>
      </c>
      <c r="P371" t="e">
        <f>VLOOKUP(TableMPI[[#This Row],[Label]],TableAvg[],3,FALSE)</f>
        <v>#N/A</v>
      </c>
      <c r="Q371" t="e">
        <f>TableMPI[[#This Row],[Avg]]-$U$2*TableMPI[[#This Row],[StdDev]]</f>
        <v>#N/A</v>
      </c>
      <c r="R371" t="e">
        <f>TableMPI[[#This Row],[Avg]]+$U$2*TableMPI[[#This Row],[StdDev]]</f>
        <v>#N/A</v>
      </c>
      <c r="S371" t="e">
        <f>IF(AND(TableMPI[[#This Row],[total_time]]&gt;=TableMPI[[#This Row],[Low]], TableMPI[[#This Row],[total_time]]&lt;=TableMPI[[#This Row],[High]]),1,0)</f>
        <v>#N/A</v>
      </c>
    </row>
    <row r="372" spans="1:19" x14ac:dyDescent="0.25">
      <c r="A372" t="s">
        <v>15</v>
      </c>
      <c r="B372">
        <v>20000</v>
      </c>
      <c r="C372">
        <v>100</v>
      </c>
      <c r="D372">
        <v>100000</v>
      </c>
      <c r="E372">
        <v>28</v>
      </c>
      <c r="F372">
        <v>1</v>
      </c>
      <c r="G372">
        <v>55.251359000000001</v>
      </c>
      <c r="H372">
        <v>6.3822809999999999</v>
      </c>
      <c r="I372">
        <v>23.209727999999998</v>
      </c>
      <c r="J372">
        <v>0.85962000000000005</v>
      </c>
      <c r="K372" t="str">
        <f t="shared" si="14"/>
        <v>7</v>
      </c>
      <c r="L372" t="s">
        <v>62</v>
      </c>
      <c r="M372" t="s">
        <v>63</v>
      </c>
      <c r="N37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28</v>
      </c>
      <c r="O372" t="e">
        <f>VLOOKUP(TableMPI[[#This Row],[Label]],TableAvg[],2,FALSE)</f>
        <v>#N/A</v>
      </c>
      <c r="P372" t="e">
        <f>VLOOKUP(TableMPI[[#This Row],[Label]],TableAvg[],3,FALSE)</f>
        <v>#N/A</v>
      </c>
      <c r="Q372" t="e">
        <f>TableMPI[[#This Row],[Avg]]-$U$2*TableMPI[[#This Row],[StdDev]]</f>
        <v>#N/A</v>
      </c>
      <c r="R372" t="e">
        <f>TableMPI[[#This Row],[Avg]]+$U$2*TableMPI[[#This Row],[StdDev]]</f>
        <v>#N/A</v>
      </c>
      <c r="S372" t="e">
        <f>IF(AND(TableMPI[[#This Row],[total_time]]&gt;=TableMPI[[#This Row],[Low]], TableMPI[[#This Row],[total_time]]&lt;=TableMPI[[#This Row],[High]]),1,0)</f>
        <v>#N/A</v>
      </c>
    </row>
    <row r="373" spans="1:19" x14ac:dyDescent="0.25">
      <c r="A373" t="s">
        <v>15</v>
      </c>
      <c r="B373">
        <v>20000</v>
      </c>
      <c r="C373">
        <v>100</v>
      </c>
      <c r="D373">
        <v>100000</v>
      </c>
      <c r="E373">
        <v>27</v>
      </c>
      <c r="F373">
        <v>1</v>
      </c>
      <c r="G373">
        <v>54.172196</v>
      </c>
      <c r="H373">
        <v>4.1017659999999996</v>
      </c>
      <c r="I373">
        <v>16.235282999999999</v>
      </c>
      <c r="J373">
        <v>0.62443400000000004</v>
      </c>
      <c r="K373" t="str">
        <f t="shared" si="14"/>
        <v>7</v>
      </c>
      <c r="L373" t="s">
        <v>62</v>
      </c>
      <c r="M373" t="s">
        <v>63</v>
      </c>
      <c r="N37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27</v>
      </c>
      <c r="O373" t="e">
        <f>VLOOKUP(TableMPI[[#This Row],[Label]],TableAvg[],2,FALSE)</f>
        <v>#N/A</v>
      </c>
      <c r="P373" t="e">
        <f>VLOOKUP(TableMPI[[#This Row],[Label]],TableAvg[],3,FALSE)</f>
        <v>#N/A</v>
      </c>
      <c r="Q373" t="e">
        <f>TableMPI[[#This Row],[Avg]]-$U$2*TableMPI[[#This Row],[StdDev]]</f>
        <v>#N/A</v>
      </c>
      <c r="R373" t="e">
        <f>TableMPI[[#This Row],[Avg]]+$U$2*TableMPI[[#This Row],[StdDev]]</f>
        <v>#N/A</v>
      </c>
      <c r="S373" t="e">
        <f>IF(AND(TableMPI[[#This Row],[total_time]]&gt;=TableMPI[[#This Row],[Low]], TableMPI[[#This Row],[total_time]]&lt;=TableMPI[[#This Row],[High]]),1,0)</f>
        <v>#N/A</v>
      </c>
    </row>
    <row r="374" spans="1:19" x14ac:dyDescent="0.25">
      <c r="A374" t="s">
        <v>15</v>
      </c>
      <c r="B374">
        <v>20000</v>
      </c>
      <c r="C374">
        <v>100</v>
      </c>
      <c r="D374">
        <v>100000</v>
      </c>
      <c r="E374">
        <v>26</v>
      </c>
      <c r="F374">
        <v>1</v>
      </c>
      <c r="G374">
        <v>55.512132000000001</v>
      </c>
      <c r="H374">
        <v>3.0154100000000001</v>
      </c>
      <c r="I374">
        <v>15.002834</v>
      </c>
      <c r="J374">
        <v>0.60011300000000001</v>
      </c>
      <c r="K374" t="str">
        <f t="shared" si="14"/>
        <v>7</v>
      </c>
      <c r="L374" t="s">
        <v>62</v>
      </c>
      <c r="M374" t="s">
        <v>63</v>
      </c>
      <c r="N37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26</v>
      </c>
      <c r="O374" t="e">
        <f>VLOOKUP(TableMPI[[#This Row],[Label]],TableAvg[],2,FALSE)</f>
        <v>#N/A</v>
      </c>
      <c r="P374" t="e">
        <f>VLOOKUP(TableMPI[[#This Row],[Label]],TableAvg[],3,FALSE)</f>
        <v>#N/A</v>
      </c>
      <c r="Q374" t="e">
        <f>TableMPI[[#This Row],[Avg]]-$U$2*TableMPI[[#This Row],[StdDev]]</f>
        <v>#N/A</v>
      </c>
      <c r="R374" t="e">
        <f>TableMPI[[#This Row],[Avg]]+$U$2*TableMPI[[#This Row],[StdDev]]</f>
        <v>#N/A</v>
      </c>
      <c r="S374" t="e">
        <f>IF(AND(TableMPI[[#This Row],[total_time]]&gt;=TableMPI[[#This Row],[Low]], TableMPI[[#This Row],[total_time]]&lt;=TableMPI[[#This Row],[High]]),1,0)</f>
        <v>#N/A</v>
      </c>
    </row>
    <row r="375" spans="1:19" x14ac:dyDescent="0.25">
      <c r="A375" t="s">
        <v>15</v>
      </c>
      <c r="B375">
        <v>20000</v>
      </c>
      <c r="C375">
        <v>100</v>
      </c>
      <c r="D375">
        <v>100000</v>
      </c>
      <c r="E375">
        <v>25</v>
      </c>
      <c r="F375">
        <v>1</v>
      </c>
      <c r="G375">
        <v>57.211500000000001</v>
      </c>
      <c r="H375">
        <v>2.3764789999999998</v>
      </c>
      <c r="I375">
        <v>13.6282</v>
      </c>
      <c r="J375">
        <v>0.56784199999999996</v>
      </c>
      <c r="K375" t="str">
        <f t="shared" si="14"/>
        <v>7</v>
      </c>
      <c r="L375" t="s">
        <v>62</v>
      </c>
      <c r="M375" t="s">
        <v>63</v>
      </c>
      <c r="N37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25</v>
      </c>
      <c r="O375" t="e">
        <f>VLOOKUP(TableMPI[[#This Row],[Label]],TableAvg[],2,FALSE)</f>
        <v>#N/A</v>
      </c>
      <c r="P375" t="e">
        <f>VLOOKUP(TableMPI[[#This Row],[Label]],TableAvg[],3,FALSE)</f>
        <v>#N/A</v>
      </c>
      <c r="Q375" t="e">
        <f>TableMPI[[#This Row],[Avg]]-$U$2*TableMPI[[#This Row],[StdDev]]</f>
        <v>#N/A</v>
      </c>
      <c r="R375" t="e">
        <f>TableMPI[[#This Row],[Avg]]+$U$2*TableMPI[[#This Row],[StdDev]]</f>
        <v>#N/A</v>
      </c>
      <c r="S375" t="e">
        <f>IF(AND(TableMPI[[#This Row],[total_time]]&gt;=TableMPI[[#This Row],[Low]], TableMPI[[#This Row],[total_time]]&lt;=TableMPI[[#This Row],[High]]),1,0)</f>
        <v>#N/A</v>
      </c>
    </row>
    <row r="376" spans="1:19" x14ac:dyDescent="0.25">
      <c r="A376" t="s">
        <v>15</v>
      </c>
      <c r="B376">
        <v>20000</v>
      </c>
      <c r="C376">
        <v>100</v>
      </c>
      <c r="D376">
        <v>100000</v>
      </c>
      <c r="E376">
        <v>24</v>
      </c>
      <c r="F376">
        <v>1</v>
      </c>
      <c r="G376">
        <v>57.170473000000001</v>
      </c>
      <c r="H376">
        <v>1.054459</v>
      </c>
      <c r="I376">
        <v>12.348117</v>
      </c>
      <c r="J376">
        <v>0.53687499999999999</v>
      </c>
      <c r="K376" t="str">
        <f t="shared" si="14"/>
        <v>7</v>
      </c>
      <c r="L376" t="s">
        <v>62</v>
      </c>
      <c r="M376" t="s">
        <v>63</v>
      </c>
      <c r="N37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24</v>
      </c>
      <c r="O376" t="e">
        <f>VLOOKUP(TableMPI[[#This Row],[Label]],TableAvg[],2,FALSE)</f>
        <v>#N/A</v>
      </c>
      <c r="P376" t="e">
        <f>VLOOKUP(TableMPI[[#This Row],[Label]],TableAvg[],3,FALSE)</f>
        <v>#N/A</v>
      </c>
      <c r="Q376" t="e">
        <f>TableMPI[[#This Row],[Avg]]-$U$2*TableMPI[[#This Row],[StdDev]]</f>
        <v>#N/A</v>
      </c>
      <c r="R376" t="e">
        <f>TableMPI[[#This Row],[Avg]]+$U$2*TableMPI[[#This Row],[StdDev]]</f>
        <v>#N/A</v>
      </c>
      <c r="S376" t="e">
        <f>IF(AND(TableMPI[[#This Row],[total_time]]&gt;=TableMPI[[#This Row],[Low]], TableMPI[[#This Row],[total_time]]&lt;=TableMPI[[#This Row],[High]]),1,0)</f>
        <v>#N/A</v>
      </c>
    </row>
    <row r="377" spans="1:19" x14ac:dyDescent="0.25">
      <c r="A377" t="s">
        <v>15</v>
      </c>
      <c r="B377">
        <v>20000</v>
      </c>
      <c r="C377">
        <v>100</v>
      </c>
      <c r="D377">
        <v>100000</v>
      </c>
      <c r="E377">
        <v>23</v>
      </c>
      <c r="F377">
        <v>1</v>
      </c>
      <c r="G377">
        <v>59.991239999999998</v>
      </c>
      <c r="H377">
        <v>1.0110730000000001</v>
      </c>
      <c r="I377">
        <v>10.828161</v>
      </c>
      <c r="J377">
        <v>0.49218899999999999</v>
      </c>
      <c r="K377" t="str">
        <f t="shared" si="14"/>
        <v>7</v>
      </c>
      <c r="L377" t="s">
        <v>62</v>
      </c>
      <c r="M377" t="s">
        <v>63</v>
      </c>
      <c r="N37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23</v>
      </c>
      <c r="O377" t="e">
        <f>VLOOKUP(TableMPI[[#This Row],[Label]],TableAvg[],2,FALSE)</f>
        <v>#N/A</v>
      </c>
      <c r="P377" t="e">
        <f>VLOOKUP(TableMPI[[#This Row],[Label]],TableAvg[],3,FALSE)</f>
        <v>#N/A</v>
      </c>
      <c r="Q377" t="e">
        <f>TableMPI[[#This Row],[Avg]]-$U$2*TableMPI[[#This Row],[StdDev]]</f>
        <v>#N/A</v>
      </c>
      <c r="R377" t="e">
        <f>TableMPI[[#This Row],[Avg]]+$U$2*TableMPI[[#This Row],[StdDev]]</f>
        <v>#N/A</v>
      </c>
      <c r="S377" t="e">
        <f>IF(AND(TableMPI[[#This Row],[total_time]]&gt;=TableMPI[[#This Row],[Low]], TableMPI[[#This Row],[total_time]]&lt;=TableMPI[[#This Row],[High]]),1,0)</f>
        <v>#N/A</v>
      </c>
    </row>
    <row r="378" spans="1:19" x14ac:dyDescent="0.25">
      <c r="A378" t="s">
        <v>15</v>
      </c>
      <c r="B378">
        <v>20000</v>
      </c>
      <c r="C378">
        <v>100</v>
      </c>
      <c r="D378">
        <v>100000</v>
      </c>
      <c r="E378">
        <v>22</v>
      </c>
      <c r="F378">
        <v>1</v>
      </c>
      <c r="G378">
        <v>62.592750000000002</v>
      </c>
      <c r="H378">
        <v>1.0860099999999999</v>
      </c>
      <c r="I378">
        <v>11.906158</v>
      </c>
      <c r="J378">
        <v>0.56696000000000002</v>
      </c>
      <c r="K378" t="str">
        <f t="shared" si="14"/>
        <v>7</v>
      </c>
      <c r="L378" t="s">
        <v>62</v>
      </c>
      <c r="M378" t="s">
        <v>63</v>
      </c>
      <c r="N37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22</v>
      </c>
      <c r="O378" t="e">
        <f>VLOOKUP(TableMPI[[#This Row],[Label]],TableAvg[],2,FALSE)</f>
        <v>#N/A</v>
      </c>
      <c r="P378" t="e">
        <f>VLOOKUP(TableMPI[[#This Row],[Label]],TableAvg[],3,FALSE)</f>
        <v>#N/A</v>
      </c>
      <c r="Q378" t="e">
        <f>TableMPI[[#This Row],[Avg]]-$U$2*TableMPI[[#This Row],[StdDev]]</f>
        <v>#N/A</v>
      </c>
      <c r="R378" t="e">
        <f>TableMPI[[#This Row],[Avg]]+$U$2*TableMPI[[#This Row],[StdDev]]</f>
        <v>#N/A</v>
      </c>
      <c r="S378" t="e">
        <f>IF(AND(TableMPI[[#This Row],[total_time]]&gt;=TableMPI[[#This Row],[Low]], TableMPI[[#This Row],[total_time]]&lt;=TableMPI[[#This Row],[High]]),1,0)</f>
        <v>#N/A</v>
      </c>
    </row>
    <row r="379" spans="1:19" x14ac:dyDescent="0.25">
      <c r="A379" t="s">
        <v>15</v>
      </c>
      <c r="B379">
        <v>20000</v>
      </c>
      <c r="C379">
        <v>100</v>
      </c>
      <c r="D379">
        <v>100000</v>
      </c>
      <c r="E379">
        <v>21</v>
      </c>
      <c r="F379">
        <v>1</v>
      </c>
      <c r="G379">
        <v>65.350686999999994</v>
      </c>
      <c r="H379">
        <v>1.044635</v>
      </c>
      <c r="I379">
        <v>10.521470000000001</v>
      </c>
      <c r="J379">
        <v>0.52607400000000004</v>
      </c>
      <c r="K379" t="str">
        <f t="shared" si="14"/>
        <v>7</v>
      </c>
      <c r="L379" t="s">
        <v>62</v>
      </c>
      <c r="M379" t="s">
        <v>63</v>
      </c>
      <c r="N37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21</v>
      </c>
      <c r="O379" t="e">
        <f>VLOOKUP(TableMPI[[#This Row],[Label]],TableAvg[],2,FALSE)</f>
        <v>#N/A</v>
      </c>
      <c r="P379" t="e">
        <f>VLOOKUP(TableMPI[[#This Row],[Label]],TableAvg[],3,FALSE)</f>
        <v>#N/A</v>
      </c>
      <c r="Q379" t="e">
        <f>TableMPI[[#This Row],[Avg]]-$U$2*TableMPI[[#This Row],[StdDev]]</f>
        <v>#N/A</v>
      </c>
      <c r="R379" t="e">
        <f>TableMPI[[#This Row],[Avg]]+$U$2*TableMPI[[#This Row],[StdDev]]</f>
        <v>#N/A</v>
      </c>
      <c r="S379" t="e">
        <f>IF(AND(TableMPI[[#This Row],[total_time]]&gt;=TableMPI[[#This Row],[Low]], TableMPI[[#This Row],[total_time]]&lt;=TableMPI[[#This Row],[High]]),1,0)</f>
        <v>#N/A</v>
      </c>
    </row>
    <row r="380" spans="1:19" x14ac:dyDescent="0.25">
      <c r="A380" t="s">
        <v>15</v>
      </c>
      <c r="B380">
        <v>20000</v>
      </c>
      <c r="C380">
        <v>100</v>
      </c>
      <c r="D380">
        <v>100000</v>
      </c>
      <c r="E380">
        <v>20</v>
      </c>
      <c r="F380">
        <v>1</v>
      </c>
      <c r="G380">
        <v>68.558449999999993</v>
      </c>
      <c r="H380">
        <v>1.141907</v>
      </c>
      <c r="I380">
        <v>11.873571999999999</v>
      </c>
      <c r="J380">
        <v>0.62492499999999995</v>
      </c>
      <c r="K380" t="str">
        <f t="shared" si="14"/>
        <v>7</v>
      </c>
      <c r="L380" t="s">
        <v>62</v>
      </c>
      <c r="M380" t="s">
        <v>63</v>
      </c>
      <c r="N38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20</v>
      </c>
      <c r="O380" t="e">
        <f>VLOOKUP(TableMPI[[#This Row],[Label]],TableAvg[],2,FALSE)</f>
        <v>#N/A</v>
      </c>
      <c r="P380" t="e">
        <f>VLOOKUP(TableMPI[[#This Row],[Label]],TableAvg[],3,FALSE)</f>
        <v>#N/A</v>
      </c>
      <c r="Q380" t="e">
        <f>TableMPI[[#This Row],[Avg]]-$U$2*TableMPI[[#This Row],[StdDev]]</f>
        <v>#N/A</v>
      </c>
      <c r="R380" t="e">
        <f>TableMPI[[#This Row],[Avg]]+$U$2*TableMPI[[#This Row],[StdDev]]</f>
        <v>#N/A</v>
      </c>
      <c r="S380" t="e">
        <f>IF(AND(TableMPI[[#This Row],[total_time]]&gt;=TableMPI[[#This Row],[Low]], TableMPI[[#This Row],[total_time]]&lt;=TableMPI[[#This Row],[High]]),1,0)</f>
        <v>#N/A</v>
      </c>
    </row>
    <row r="381" spans="1:19" x14ac:dyDescent="0.25">
      <c r="A381" t="s">
        <v>15</v>
      </c>
      <c r="B381">
        <v>20000</v>
      </c>
      <c r="C381">
        <v>100</v>
      </c>
      <c r="D381">
        <v>100000</v>
      </c>
      <c r="E381">
        <v>19</v>
      </c>
      <c r="F381">
        <v>1</v>
      </c>
      <c r="G381">
        <v>71.909533999999994</v>
      </c>
      <c r="H381">
        <v>1.017353</v>
      </c>
      <c r="I381">
        <v>8.9751390000000004</v>
      </c>
      <c r="J381">
        <v>0.49861899999999998</v>
      </c>
      <c r="K381" t="str">
        <f t="shared" si="14"/>
        <v>7</v>
      </c>
      <c r="L381" t="s">
        <v>62</v>
      </c>
      <c r="M381" t="s">
        <v>63</v>
      </c>
      <c r="N38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19</v>
      </c>
      <c r="O381" t="e">
        <f>VLOOKUP(TableMPI[[#This Row],[Label]],TableAvg[],2,FALSE)</f>
        <v>#N/A</v>
      </c>
      <c r="P381" t="e">
        <f>VLOOKUP(TableMPI[[#This Row],[Label]],TableAvg[],3,FALSE)</f>
        <v>#N/A</v>
      </c>
      <c r="Q381" t="e">
        <f>TableMPI[[#This Row],[Avg]]-$U$2*TableMPI[[#This Row],[StdDev]]</f>
        <v>#N/A</v>
      </c>
      <c r="R381" t="e">
        <f>TableMPI[[#This Row],[Avg]]+$U$2*TableMPI[[#This Row],[StdDev]]</f>
        <v>#N/A</v>
      </c>
      <c r="S381" t="e">
        <f>IF(AND(TableMPI[[#This Row],[total_time]]&gt;=TableMPI[[#This Row],[Low]], TableMPI[[#This Row],[total_time]]&lt;=TableMPI[[#This Row],[High]]),1,0)</f>
        <v>#N/A</v>
      </c>
    </row>
    <row r="382" spans="1:19" x14ac:dyDescent="0.25">
      <c r="A382" t="s">
        <v>15</v>
      </c>
      <c r="B382">
        <v>20000</v>
      </c>
      <c r="C382">
        <v>100</v>
      </c>
      <c r="D382">
        <v>100000</v>
      </c>
      <c r="E382">
        <v>18</v>
      </c>
      <c r="F382">
        <v>1</v>
      </c>
      <c r="G382">
        <v>76.032363000000004</v>
      </c>
      <c r="H382">
        <v>1.3335189999999999</v>
      </c>
      <c r="I382">
        <v>12.917068</v>
      </c>
      <c r="J382">
        <v>0.75982799999999995</v>
      </c>
      <c r="K382" t="str">
        <f t="shared" si="14"/>
        <v>7</v>
      </c>
      <c r="L382" t="s">
        <v>62</v>
      </c>
      <c r="M382" t="s">
        <v>63</v>
      </c>
      <c r="N38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18</v>
      </c>
      <c r="O382" t="e">
        <f>VLOOKUP(TableMPI[[#This Row],[Label]],TableAvg[],2,FALSE)</f>
        <v>#N/A</v>
      </c>
      <c r="P382" t="e">
        <f>VLOOKUP(TableMPI[[#This Row],[Label]],TableAvg[],3,FALSE)</f>
        <v>#N/A</v>
      </c>
      <c r="Q382" t="e">
        <f>TableMPI[[#This Row],[Avg]]-$U$2*TableMPI[[#This Row],[StdDev]]</f>
        <v>#N/A</v>
      </c>
      <c r="R382" t="e">
        <f>TableMPI[[#This Row],[Avg]]+$U$2*TableMPI[[#This Row],[StdDev]]</f>
        <v>#N/A</v>
      </c>
      <c r="S382" t="e">
        <f>IF(AND(TableMPI[[#This Row],[total_time]]&gt;=TableMPI[[#This Row],[Low]], TableMPI[[#This Row],[total_time]]&lt;=TableMPI[[#This Row],[High]]),1,0)</f>
        <v>#N/A</v>
      </c>
    </row>
    <row r="383" spans="1:19" x14ac:dyDescent="0.25">
      <c r="A383" t="s">
        <v>15</v>
      </c>
      <c r="B383">
        <v>20000</v>
      </c>
      <c r="C383">
        <v>100</v>
      </c>
      <c r="D383">
        <v>100000</v>
      </c>
      <c r="E383">
        <v>17</v>
      </c>
      <c r="F383">
        <v>1</v>
      </c>
      <c r="G383">
        <v>80.067938999999996</v>
      </c>
      <c r="H383">
        <v>1.0080469999999999</v>
      </c>
      <c r="I383">
        <v>7.8774059999999997</v>
      </c>
      <c r="J383">
        <v>0.492338</v>
      </c>
      <c r="K383" t="str">
        <f t="shared" si="14"/>
        <v>7</v>
      </c>
      <c r="L383" t="s">
        <v>62</v>
      </c>
      <c r="M383" t="s">
        <v>63</v>
      </c>
      <c r="N38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17</v>
      </c>
      <c r="O383" t="e">
        <f>VLOOKUP(TableMPI[[#This Row],[Label]],TableAvg[],2,FALSE)</f>
        <v>#N/A</v>
      </c>
      <c r="P383" t="e">
        <f>VLOOKUP(TableMPI[[#This Row],[Label]],TableAvg[],3,FALSE)</f>
        <v>#N/A</v>
      </c>
      <c r="Q383" t="e">
        <f>TableMPI[[#This Row],[Avg]]-$U$2*TableMPI[[#This Row],[StdDev]]</f>
        <v>#N/A</v>
      </c>
      <c r="R383" t="e">
        <f>TableMPI[[#This Row],[Avg]]+$U$2*TableMPI[[#This Row],[StdDev]]</f>
        <v>#N/A</v>
      </c>
      <c r="S383" t="e">
        <f>IF(AND(TableMPI[[#This Row],[total_time]]&gt;=TableMPI[[#This Row],[Low]], TableMPI[[#This Row],[total_time]]&lt;=TableMPI[[#This Row],[High]]),1,0)</f>
        <v>#N/A</v>
      </c>
    </row>
    <row r="384" spans="1:19" x14ac:dyDescent="0.25">
      <c r="A384" t="s">
        <v>15</v>
      </c>
      <c r="B384">
        <v>20000</v>
      </c>
      <c r="C384">
        <v>100</v>
      </c>
      <c r="D384">
        <v>100000</v>
      </c>
      <c r="E384">
        <v>16</v>
      </c>
      <c r="F384">
        <v>1</v>
      </c>
      <c r="G384">
        <v>84.987984999999995</v>
      </c>
      <c r="H384">
        <v>1.0426949999999999</v>
      </c>
      <c r="I384">
        <v>7.8135019999999997</v>
      </c>
      <c r="J384">
        <v>0.52090000000000003</v>
      </c>
      <c r="K384" t="str">
        <f t="shared" si="14"/>
        <v>7</v>
      </c>
      <c r="L384" t="s">
        <v>62</v>
      </c>
      <c r="M384" t="s">
        <v>63</v>
      </c>
      <c r="N38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16</v>
      </c>
      <c r="O384" t="e">
        <f>VLOOKUP(TableMPI[[#This Row],[Label]],TableAvg[],2,FALSE)</f>
        <v>#N/A</v>
      </c>
      <c r="P384" t="e">
        <f>VLOOKUP(TableMPI[[#This Row],[Label]],TableAvg[],3,FALSE)</f>
        <v>#N/A</v>
      </c>
      <c r="Q384" t="e">
        <f>TableMPI[[#This Row],[Avg]]-$U$2*TableMPI[[#This Row],[StdDev]]</f>
        <v>#N/A</v>
      </c>
      <c r="R384" t="e">
        <f>TableMPI[[#This Row],[Avg]]+$U$2*TableMPI[[#This Row],[StdDev]]</f>
        <v>#N/A</v>
      </c>
      <c r="S384" t="e">
        <f>IF(AND(TableMPI[[#This Row],[total_time]]&gt;=TableMPI[[#This Row],[Low]], TableMPI[[#This Row],[total_time]]&lt;=TableMPI[[#This Row],[High]]),1,0)</f>
        <v>#N/A</v>
      </c>
    </row>
    <row r="385" spans="1:19" x14ac:dyDescent="0.25">
      <c r="A385" t="s">
        <v>15</v>
      </c>
      <c r="B385">
        <v>20000</v>
      </c>
      <c r="C385">
        <v>100</v>
      </c>
      <c r="D385">
        <v>100000</v>
      </c>
      <c r="E385">
        <v>15</v>
      </c>
      <c r="F385">
        <v>1</v>
      </c>
      <c r="G385">
        <v>90.389279000000002</v>
      </c>
      <c r="H385">
        <v>1.0195540000000001</v>
      </c>
      <c r="I385">
        <v>7.1423300000000003</v>
      </c>
      <c r="J385">
        <v>0.51016600000000001</v>
      </c>
      <c r="K385" t="str">
        <f t="shared" si="14"/>
        <v>7</v>
      </c>
      <c r="L385" t="s">
        <v>62</v>
      </c>
      <c r="M385" t="s">
        <v>63</v>
      </c>
      <c r="N38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15</v>
      </c>
      <c r="O385" t="e">
        <f>VLOOKUP(TableMPI[[#This Row],[Label]],TableAvg[],2,FALSE)</f>
        <v>#N/A</v>
      </c>
      <c r="P385" t="e">
        <f>VLOOKUP(TableMPI[[#This Row],[Label]],TableAvg[],3,FALSE)</f>
        <v>#N/A</v>
      </c>
      <c r="Q385" t="e">
        <f>TableMPI[[#This Row],[Avg]]-$U$2*TableMPI[[#This Row],[StdDev]]</f>
        <v>#N/A</v>
      </c>
      <c r="R385" t="e">
        <f>TableMPI[[#This Row],[Avg]]+$U$2*TableMPI[[#This Row],[StdDev]]</f>
        <v>#N/A</v>
      </c>
      <c r="S385" t="e">
        <f>IF(AND(TableMPI[[#This Row],[total_time]]&gt;=TableMPI[[#This Row],[Low]], TableMPI[[#This Row],[total_time]]&lt;=TableMPI[[#This Row],[High]]),1,0)</f>
        <v>#N/A</v>
      </c>
    </row>
    <row r="386" spans="1:19" x14ac:dyDescent="0.25">
      <c r="A386" t="s">
        <v>15</v>
      </c>
      <c r="B386">
        <v>20000</v>
      </c>
      <c r="C386">
        <v>100</v>
      </c>
      <c r="D386">
        <v>100000</v>
      </c>
      <c r="E386">
        <v>14</v>
      </c>
      <c r="F386">
        <v>1</v>
      </c>
      <c r="G386">
        <v>96.766696999999994</v>
      </c>
      <c r="H386">
        <v>1.1476</v>
      </c>
      <c r="I386">
        <v>8.2118850000000005</v>
      </c>
      <c r="J386">
        <v>0.63168299999999999</v>
      </c>
      <c r="K386" t="str">
        <f t="shared" si="14"/>
        <v>7</v>
      </c>
      <c r="L386" t="s">
        <v>62</v>
      </c>
      <c r="M386" t="s">
        <v>63</v>
      </c>
      <c r="N38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14</v>
      </c>
      <c r="O386" t="e">
        <f>VLOOKUP(TableMPI[[#This Row],[Label]],TableAvg[],2,FALSE)</f>
        <v>#N/A</v>
      </c>
      <c r="P386" t="e">
        <f>VLOOKUP(TableMPI[[#This Row],[Label]],TableAvg[],3,FALSE)</f>
        <v>#N/A</v>
      </c>
      <c r="Q386" t="e">
        <f>TableMPI[[#This Row],[Avg]]-$U$2*TableMPI[[#This Row],[StdDev]]</f>
        <v>#N/A</v>
      </c>
      <c r="R386" t="e">
        <f>TableMPI[[#This Row],[Avg]]+$U$2*TableMPI[[#This Row],[StdDev]]</f>
        <v>#N/A</v>
      </c>
      <c r="S386" t="e">
        <f>IF(AND(TableMPI[[#This Row],[total_time]]&gt;=TableMPI[[#This Row],[Low]], TableMPI[[#This Row],[total_time]]&lt;=TableMPI[[#This Row],[High]]),1,0)</f>
        <v>#N/A</v>
      </c>
    </row>
    <row r="387" spans="1:19" x14ac:dyDescent="0.25">
      <c r="A387" t="s">
        <v>15</v>
      </c>
      <c r="B387">
        <v>20000</v>
      </c>
      <c r="C387">
        <v>100</v>
      </c>
      <c r="D387">
        <v>100000</v>
      </c>
      <c r="E387">
        <v>13</v>
      </c>
      <c r="F387">
        <v>1</v>
      </c>
      <c r="G387">
        <v>104.119167</v>
      </c>
      <c r="H387">
        <v>1.2264619999999999</v>
      </c>
      <c r="I387">
        <v>8.50305</v>
      </c>
      <c r="J387">
        <v>0.708588</v>
      </c>
      <c r="K387" t="str">
        <f t="shared" si="14"/>
        <v>7</v>
      </c>
      <c r="L387" t="s">
        <v>62</v>
      </c>
      <c r="M387" t="s">
        <v>63</v>
      </c>
      <c r="N38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13</v>
      </c>
      <c r="O387" t="e">
        <f>VLOOKUP(TableMPI[[#This Row],[Label]],TableAvg[],2,FALSE)</f>
        <v>#N/A</v>
      </c>
      <c r="P387" t="e">
        <f>VLOOKUP(TableMPI[[#This Row],[Label]],TableAvg[],3,FALSE)</f>
        <v>#N/A</v>
      </c>
      <c r="Q387" t="e">
        <f>TableMPI[[#This Row],[Avg]]-$U$2*TableMPI[[#This Row],[StdDev]]</f>
        <v>#N/A</v>
      </c>
      <c r="R387" t="e">
        <f>TableMPI[[#This Row],[Avg]]+$U$2*TableMPI[[#This Row],[StdDev]]</f>
        <v>#N/A</v>
      </c>
      <c r="S387" t="e">
        <f>IF(AND(TableMPI[[#This Row],[total_time]]&gt;=TableMPI[[#This Row],[Low]], TableMPI[[#This Row],[total_time]]&lt;=TableMPI[[#This Row],[High]]),1,0)</f>
        <v>#N/A</v>
      </c>
    </row>
    <row r="388" spans="1:19" x14ac:dyDescent="0.25">
      <c r="A388" t="s">
        <v>15</v>
      </c>
      <c r="B388">
        <v>20000</v>
      </c>
      <c r="C388">
        <v>100</v>
      </c>
      <c r="D388">
        <v>100000</v>
      </c>
      <c r="E388">
        <v>72</v>
      </c>
      <c r="F388">
        <v>1</v>
      </c>
      <c r="G388">
        <v>44.065531</v>
      </c>
      <c r="H388">
        <v>24.554679</v>
      </c>
      <c r="I388">
        <v>41.199803000000003</v>
      </c>
      <c r="J388">
        <v>0.58027899999999999</v>
      </c>
      <c r="K388" t="str">
        <f t="shared" si="14"/>
        <v>7</v>
      </c>
      <c r="L388" t="s">
        <v>62</v>
      </c>
      <c r="M388" t="s">
        <v>63</v>
      </c>
      <c r="N38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72</v>
      </c>
      <c r="O388" t="e">
        <f>VLOOKUP(TableMPI[[#This Row],[Label]],TableAvg[],2,FALSE)</f>
        <v>#N/A</v>
      </c>
      <c r="P388" t="e">
        <f>VLOOKUP(TableMPI[[#This Row],[Label]],TableAvg[],3,FALSE)</f>
        <v>#N/A</v>
      </c>
      <c r="Q388" t="e">
        <f>TableMPI[[#This Row],[Avg]]-$U$2*TableMPI[[#This Row],[StdDev]]</f>
        <v>#N/A</v>
      </c>
      <c r="R388" t="e">
        <f>TableMPI[[#This Row],[Avg]]+$U$2*TableMPI[[#This Row],[StdDev]]</f>
        <v>#N/A</v>
      </c>
      <c r="S388" t="e">
        <f>IF(AND(TableMPI[[#This Row],[total_time]]&gt;=TableMPI[[#This Row],[Low]], TableMPI[[#This Row],[total_time]]&lt;=TableMPI[[#This Row],[High]]),1,0)</f>
        <v>#N/A</v>
      </c>
    </row>
    <row r="389" spans="1:19" x14ac:dyDescent="0.25">
      <c r="A389" t="s">
        <v>15</v>
      </c>
      <c r="B389">
        <v>20000</v>
      </c>
      <c r="C389">
        <v>100</v>
      </c>
      <c r="D389">
        <v>100000</v>
      </c>
      <c r="E389">
        <v>71</v>
      </c>
      <c r="F389">
        <v>1</v>
      </c>
      <c r="G389">
        <v>53.476410999999999</v>
      </c>
      <c r="H389">
        <v>33.571939</v>
      </c>
      <c r="I389">
        <v>29.050113</v>
      </c>
      <c r="J389">
        <v>0.41500199999999998</v>
      </c>
      <c r="K389" t="str">
        <f t="shared" si="14"/>
        <v>7</v>
      </c>
      <c r="L389" t="s">
        <v>62</v>
      </c>
      <c r="M389" t="s">
        <v>63</v>
      </c>
      <c r="N38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71</v>
      </c>
      <c r="O389" t="e">
        <f>VLOOKUP(TableMPI[[#This Row],[Label]],TableAvg[],2,FALSE)</f>
        <v>#N/A</v>
      </c>
      <c r="P389" t="e">
        <f>VLOOKUP(TableMPI[[#This Row],[Label]],TableAvg[],3,FALSE)</f>
        <v>#N/A</v>
      </c>
      <c r="Q389" t="e">
        <f>TableMPI[[#This Row],[Avg]]-$U$2*TableMPI[[#This Row],[StdDev]]</f>
        <v>#N/A</v>
      </c>
      <c r="R389" t="e">
        <f>TableMPI[[#This Row],[Avg]]+$U$2*TableMPI[[#This Row],[StdDev]]</f>
        <v>#N/A</v>
      </c>
      <c r="S389" t="e">
        <f>IF(AND(TableMPI[[#This Row],[total_time]]&gt;=TableMPI[[#This Row],[Low]], TableMPI[[#This Row],[total_time]]&lt;=TableMPI[[#This Row],[High]]),1,0)</f>
        <v>#N/A</v>
      </c>
    </row>
    <row r="390" spans="1:19" x14ac:dyDescent="0.25">
      <c r="A390" t="s">
        <v>15</v>
      </c>
      <c r="B390">
        <v>20000</v>
      </c>
      <c r="C390">
        <v>100</v>
      </c>
      <c r="D390">
        <v>100000</v>
      </c>
      <c r="E390">
        <v>70</v>
      </c>
      <c r="F390">
        <v>1</v>
      </c>
      <c r="G390">
        <v>33.913224</v>
      </c>
      <c r="H390">
        <v>13.110537000000001</v>
      </c>
      <c r="I390">
        <v>28.096827999999999</v>
      </c>
      <c r="J390">
        <v>0.40720000000000001</v>
      </c>
      <c r="K390" t="str">
        <f t="shared" si="14"/>
        <v>7</v>
      </c>
      <c r="L390" t="s">
        <v>62</v>
      </c>
      <c r="M390" t="s">
        <v>63</v>
      </c>
      <c r="N39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70</v>
      </c>
      <c r="O390" t="e">
        <f>VLOOKUP(TableMPI[[#This Row],[Label]],TableAvg[],2,FALSE)</f>
        <v>#N/A</v>
      </c>
      <c r="P390" t="e">
        <f>VLOOKUP(TableMPI[[#This Row],[Label]],TableAvg[],3,FALSE)</f>
        <v>#N/A</v>
      </c>
      <c r="Q390" t="e">
        <f>TableMPI[[#This Row],[Avg]]-$U$2*TableMPI[[#This Row],[StdDev]]</f>
        <v>#N/A</v>
      </c>
      <c r="R390" t="e">
        <f>TableMPI[[#This Row],[Avg]]+$U$2*TableMPI[[#This Row],[StdDev]]</f>
        <v>#N/A</v>
      </c>
      <c r="S390" t="e">
        <f>IF(AND(TableMPI[[#This Row],[total_time]]&gt;=TableMPI[[#This Row],[Low]], TableMPI[[#This Row],[total_time]]&lt;=TableMPI[[#This Row],[High]]),1,0)</f>
        <v>#N/A</v>
      </c>
    </row>
    <row r="391" spans="1:19" x14ac:dyDescent="0.25">
      <c r="A391" t="s">
        <v>15</v>
      </c>
      <c r="B391">
        <v>20000</v>
      </c>
      <c r="C391">
        <v>100</v>
      </c>
      <c r="D391">
        <v>100000</v>
      </c>
      <c r="E391">
        <v>69</v>
      </c>
      <c r="F391">
        <v>1</v>
      </c>
      <c r="G391">
        <v>57.668913000000003</v>
      </c>
      <c r="H391">
        <v>35.073957</v>
      </c>
      <c r="I391">
        <v>66.456036999999995</v>
      </c>
      <c r="J391">
        <v>0.97729500000000002</v>
      </c>
      <c r="K391" t="str">
        <f t="shared" si="14"/>
        <v>7</v>
      </c>
      <c r="L391" t="s">
        <v>62</v>
      </c>
      <c r="M391" t="s">
        <v>63</v>
      </c>
      <c r="N39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69</v>
      </c>
      <c r="O391" t="e">
        <f>VLOOKUP(TableMPI[[#This Row],[Label]],TableAvg[],2,FALSE)</f>
        <v>#N/A</v>
      </c>
      <c r="P391" t="e">
        <f>VLOOKUP(TableMPI[[#This Row],[Label]],TableAvg[],3,FALSE)</f>
        <v>#N/A</v>
      </c>
      <c r="Q391" t="e">
        <f>TableMPI[[#This Row],[Avg]]-$U$2*TableMPI[[#This Row],[StdDev]]</f>
        <v>#N/A</v>
      </c>
      <c r="R391" t="e">
        <f>TableMPI[[#This Row],[Avg]]+$U$2*TableMPI[[#This Row],[StdDev]]</f>
        <v>#N/A</v>
      </c>
      <c r="S391" t="e">
        <f>IF(AND(TableMPI[[#This Row],[total_time]]&gt;=TableMPI[[#This Row],[Low]], TableMPI[[#This Row],[total_time]]&lt;=TableMPI[[#This Row],[High]]),1,0)</f>
        <v>#N/A</v>
      </c>
    </row>
    <row r="392" spans="1:19" x14ac:dyDescent="0.25">
      <c r="A392" t="s">
        <v>15</v>
      </c>
      <c r="B392">
        <v>20000</v>
      </c>
      <c r="C392">
        <v>100</v>
      </c>
      <c r="D392">
        <v>100000</v>
      </c>
      <c r="E392">
        <v>68</v>
      </c>
      <c r="F392">
        <v>1</v>
      </c>
      <c r="G392">
        <v>51.212873000000002</v>
      </c>
      <c r="H392">
        <v>30.751370999999999</v>
      </c>
      <c r="I392">
        <v>36.085402999999999</v>
      </c>
      <c r="J392">
        <v>0.53858799999999996</v>
      </c>
      <c r="K392" t="str">
        <f t="shared" si="14"/>
        <v>7</v>
      </c>
      <c r="L392" t="s">
        <v>62</v>
      </c>
      <c r="M392" t="s">
        <v>63</v>
      </c>
      <c r="N39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68</v>
      </c>
      <c r="O392" t="e">
        <f>VLOOKUP(TableMPI[[#This Row],[Label]],TableAvg[],2,FALSE)</f>
        <v>#N/A</v>
      </c>
      <c r="P392" t="e">
        <f>VLOOKUP(TableMPI[[#This Row],[Label]],TableAvg[],3,FALSE)</f>
        <v>#N/A</v>
      </c>
      <c r="Q392" t="e">
        <f>TableMPI[[#This Row],[Avg]]-$U$2*TableMPI[[#This Row],[StdDev]]</f>
        <v>#N/A</v>
      </c>
      <c r="R392" t="e">
        <f>TableMPI[[#This Row],[Avg]]+$U$2*TableMPI[[#This Row],[StdDev]]</f>
        <v>#N/A</v>
      </c>
      <c r="S392" t="e">
        <f>IF(AND(TableMPI[[#This Row],[total_time]]&gt;=TableMPI[[#This Row],[Low]], TableMPI[[#This Row],[total_time]]&lt;=TableMPI[[#This Row],[High]]),1,0)</f>
        <v>#N/A</v>
      </c>
    </row>
    <row r="393" spans="1:19" x14ac:dyDescent="0.25">
      <c r="A393" t="s">
        <v>15</v>
      </c>
      <c r="B393">
        <v>20000</v>
      </c>
      <c r="C393">
        <v>100</v>
      </c>
      <c r="D393">
        <v>100000</v>
      </c>
      <c r="E393">
        <v>67</v>
      </c>
      <c r="F393">
        <v>1</v>
      </c>
      <c r="G393">
        <v>55.592365999999998</v>
      </c>
      <c r="H393">
        <v>34.725020000000001</v>
      </c>
      <c r="I393">
        <v>80.493172000000001</v>
      </c>
      <c r="J393">
        <v>1.2195940000000001</v>
      </c>
      <c r="K393" t="str">
        <f t="shared" ref="K393:K424" si="15">MID(M393,22,1)</f>
        <v>7</v>
      </c>
      <c r="L393" t="s">
        <v>62</v>
      </c>
      <c r="M393" t="s">
        <v>63</v>
      </c>
      <c r="N39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67</v>
      </c>
      <c r="O393" t="e">
        <f>VLOOKUP(TableMPI[[#This Row],[Label]],TableAvg[],2,FALSE)</f>
        <v>#N/A</v>
      </c>
      <c r="P393" t="e">
        <f>VLOOKUP(TableMPI[[#This Row],[Label]],TableAvg[],3,FALSE)</f>
        <v>#N/A</v>
      </c>
      <c r="Q393" t="e">
        <f>TableMPI[[#This Row],[Avg]]-$U$2*TableMPI[[#This Row],[StdDev]]</f>
        <v>#N/A</v>
      </c>
      <c r="R393" t="e">
        <f>TableMPI[[#This Row],[Avg]]+$U$2*TableMPI[[#This Row],[StdDev]]</f>
        <v>#N/A</v>
      </c>
      <c r="S393" t="e">
        <f>IF(AND(TableMPI[[#This Row],[total_time]]&gt;=TableMPI[[#This Row],[Low]], TableMPI[[#This Row],[total_time]]&lt;=TableMPI[[#This Row],[High]]),1,0)</f>
        <v>#N/A</v>
      </c>
    </row>
    <row r="394" spans="1:19" x14ac:dyDescent="0.25">
      <c r="A394" t="s">
        <v>15</v>
      </c>
      <c r="B394">
        <v>20000</v>
      </c>
      <c r="C394">
        <v>100</v>
      </c>
      <c r="D394">
        <v>100000</v>
      </c>
      <c r="E394">
        <v>66</v>
      </c>
      <c r="F394">
        <v>1</v>
      </c>
      <c r="G394">
        <v>48.904009000000002</v>
      </c>
      <c r="H394">
        <v>27.831823</v>
      </c>
      <c r="I394">
        <v>34.734938999999997</v>
      </c>
      <c r="J394">
        <v>0.53438399999999997</v>
      </c>
      <c r="K394" t="str">
        <f t="shared" si="15"/>
        <v>7</v>
      </c>
      <c r="L394" t="s">
        <v>62</v>
      </c>
      <c r="M394" t="s">
        <v>63</v>
      </c>
      <c r="N39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66</v>
      </c>
      <c r="O394" t="e">
        <f>VLOOKUP(TableMPI[[#This Row],[Label]],TableAvg[],2,FALSE)</f>
        <v>#N/A</v>
      </c>
      <c r="P394" t="e">
        <f>VLOOKUP(TableMPI[[#This Row],[Label]],TableAvg[],3,FALSE)</f>
        <v>#N/A</v>
      </c>
      <c r="Q394" t="e">
        <f>TableMPI[[#This Row],[Avg]]-$U$2*TableMPI[[#This Row],[StdDev]]</f>
        <v>#N/A</v>
      </c>
      <c r="R394" t="e">
        <f>TableMPI[[#This Row],[Avg]]+$U$2*TableMPI[[#This Row],[StdDev]]</f>
        <v>#N/A</v>
      </c>
      <c r="S394" t="e">
        <f>IF(AND(TableMPI[[#This Row],[total_time]]&gt;=TableMPI[[#This Row],[Low]], TableMPI[[#This Row],[total_time]]&lt;=TableMPI[[#This Row],[High]]),1,0)</f>
        <v>#N/A</v>
      </c>
    </row>
    <row r="395" spans="1:19" x14ac:dyDescent="0.25">
      <c r="A395" t="s">
        <v>15</v>
      </c>
      <c r="B395">
        <v>20000</v>
      </c>
      <c r="C395">
        <v>100</v>
      </c>
      <c r="D395">
        <v>100000</v>
      </c>
      <c r="E395">
        <v>65</v>
      </c>
      <c r="F395">
        <v>1</v>
      </c>
      <c r="G395">
        <v>40.454585000000002</v>
      </c>
      <c r="H395">
        <v>19.112425000000002</v>
      </c>
      <c r="I395">
        <v>35.978999999999999</v>
      </c>
      <c r="J395">
        <v>0.56217200000000001</v>
      </c>
      <c r="K395" t="str">
        <f t="shared" si="15"/>
        <v>7</v>
      </c>
      <c r="L395" t="s">
        <v>62</v>
      </c>
      <c r="M395" t="s">
        <v>63</v>
      </c>
      <c r="N39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65</v>
      </c>
      <c r="O395" t="e">
        <f>VLOOKUP(TableMPI[[#This Row],[Label]],TableAvg[],2,FALSE)</f>
        <v>#N/A</v>
      </c>
      <c r="P395" t="e">
        <f>VLOOKUP(TableMPI[[#This Row],[Label]],TableAvg[],3,FALSE)</f>
        <v>#N/A</v>
      </c>
      <c r="Q395" t="e">
        <f>TableMPI[[#This Row],[Avg]]-$U$2*TableMPI[[#This Row],[StdDev]]</f>
        <v>#N/A</v>
      </c>
      <c r="R395" t="e">
        <f>TableMPI[[#This Row],[Avg]]+$U$2*TableMPI[[#This Row],[StdDev]]</f>
        <v>#N/A</v>
      </c>
      <c r="S395" t="e">
        <f>IF(AND(TableMPI[[#This Row],[total_time]]&gt;=TableMPI[[#This Row],[Low]], TableMPI[[#This Row],[total_time]]&lt;=TableMPI[[#This Row],[High]]),1,0)</f>
        <v>#N/A</v>
      </c>
    </row>
    <row r="396" spans="1:19" x14ac:dyDescent="0.25">
      <c r="A396" t="s">
        <v>15</v>
      </c>
      <c r="B396">
        <v>20000</v>
      </c>
      <c r="C396">
        <v>100</v>
      </c>
      <c r="D396">
        <v>100000</v>
      </c>
      <c r="E396">
        <v>64</v>
      </c>
      <c r="F396">
        <v>1</v>
      </c>
      <c r="G396">
        <v>56.670192999999998</v>
      </c>
      <c r="H396">
        <v>34.921565999999999</v>
      </c>
      <c r="I396">
        <v>88.898561000000001</v>
      </c>
      <c r="J396">
        <v>1.4110879999999999</v>
      </c>
      <c r="K396" t="str">
        <f t="shared" si="15"/>
        <v>7</v>
      </c>
      <c r="L396" t="s">
        <v>62</v>
      </c>
      <c r="M396" t="s">
        <v>63</v>
      </c>
      <c r="N39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64</v>
      </c>
      <c r="O396" t="e">
        <f>VLOOKUP(TableMPI[[#This Row],[Label]],TableAvg[],2,FALSE)</f>
        <v>#N/A</v>
      </c>
      <c r="P396" t="e">
        <f>VLOOKUP(TableMPI[[#This Row],[Label]],TableAvg[],3,FALSE)</f>
        <v>#N/A</v>
      </c>
      <c r="Q396" t="e">
        <f>TableMPI[[#This Row],[Avg]]-$U$2*TableMPI[[#This Row],[StdDev]]</f>
        <v>#N/A</v>
      </c>
      <c r="R396" t="e">
        <f>TableMPI[[#This Row],[Avg]]+$U$2*TableMPI[[#This Row],[StdDev]]</f>
        <v>#N/A</v>
      </c>
      <c r="S396" t="e">
        <f>IF(AND(TableMPI[[#This Row],[total_time]]&gt;=TableMPI[[#This Row],[Low]], TableMPI[[#This Row],[total_time]]&lt;=TableMPI[[#This Row],[High]]),1,0)</f>
        <v>#N/A</v>
      </c>
    </row>
    <row r="397" spans="1:19" x14ac:dyDescent="0.25">
      <c r="A397" t="s">
        <v>15</v>
      </c>
      <c r="B397">
        <v>20000</v>
      </c>
      <c r="C397">
        <v>100</v>
      </c>
      <c r="D397">
        <v>100000</v>
      </c>
      <c r="E397">
        <v>63</v>
      </c>
      <c r="F397">
        <v>1</v>
      </c>
      <c r="G397">
        <v>55.218778</v>
      </c>
      <c r="H397">
        <v>33.119199000000002</v>
      </c>
      <c r="I397">
        <v>37.223666999999999</v>
      </c>
      <c r="J397">
        <v>0.60038199999999997</v>
      </c>
      <c r="K397" t="str">
        <f t="shared" si="15"/>
        <v>7</v>
      </c>
      <c r="L397" t="s">
        <v>62</v>
      </c>
      <c r="M397" t="s">
        <v>63</v>
      </c>
      <c r="N39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63</v>
      </c>
      <c r="O397" t="e">
        <f>VLOOKUP(TableMPI[[#This Row],[Label]],TableAvg[],2,FALSE)</f>
        <v>#N/A</v>
      </c>
      <c r="P397" t="e">
        <f>VLOOKUP(TableMPI[[#This Row],[Label]],TableAvg[],3,FALSE)</f>
        <v>#N/A</v>
      </c>
      <c r="Q397" t="e">
        <f>TableMPI[[#This Row],[Avg]]-$U$2*TableMPI[[#This Row],[StdDev]]</f>
        <v>#N/A</v>
      </c>
      <c r="R397" t="e">
        <f>TableMPI[[#This Row],[Avg]]+$U$2*TableMPI[[#This Row],[StdDev]]</f>
        <v>#N/A</v>
      </c>
      <c r="S397" t="e">
        <f>IF(AND(TableMPI[[#This Row],[total_time]]&gt;=TableMPI[[#This Row],[Low]], TableMPI[[#This Row],[total_time]]&lt;=TableMPI[[#This Row],[High]]),1,0)</f>
        <v>#N/A</v>
      </c>
    </row>
    <row r="398" spans="1:19" x14ac:dyDescent="0.25">
      <c r="A398" t="s">
        <v>15</v>
      </c>
      <c r="B398">
        <v>20000</v>
      </c>
      <c r="C398">
        <v>100</v>
      </c>
      <c r="D398">
        <v>100000</v>
      </c>
      <c r="E398">
        <v>62</v>
      </c>
      <c r="F398">
        <v>1</v>
      </c>
      <c r="G398">
        <v>55.531170000000003</v>
      </c>
      <c r="H398">
        <v>33.115552999999998</v>
      </c>
      <c r="I398">
        <v>42.396633999999999</v>
      </c>
      <c r="J398">
        <v>0.69502699999999995</v>
      </c>
      <c r="K398" t="str">
        <f t="shared" si="15"/>
        <v>7</v>
      </c>
      <c r="L398" t="s">
        <v>62</v>
      </c>
      <c r="M398" t="s">
        <v>63</v>
      </c>
      <c r="N39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62</v>
      </c>
      <c r="O398" t="e">
        <f>VLOOKUP(TableMPI[[#This Row],[Label]],TableAvg[],2,FALSE)</f>
        <v>#N/A</v>
      </c>
      <c r="P398" t="e">
        <f>VLOOKUP(TableMPI[[#This Row],[Label]],TableAvg[],3,FALSE)</f>
        <v>#N/A</v>
      </c>
      <c r="Q398" t="e">
        <f>TableMPI[[#This Row],[Avg]]-$U$2*TableMPI[[#This Row],[StdDev]]</f>
        <v>#N/A</v>
      </c>
      <c r="R398" t="e">
        <f>TableMPI[[#This Row],[Avg]]+$U$2*TableMPI[[#This Row],[StdDev]]</f>
        <v>#N/A</v>
      </c>
      <c r="S398" t="e">
        <f>IF(AND(TableMPI[[#This Row],[total_time]]&gt;=TableMPI[[#This Row],[Low]], TableMPI[[#This Row],[total_time]]&lt;=TableMPI[[#This Row],[High]]),1,0)</f>
        <v>#N/A</v>
      </c>
    </row>
    <row r="399" spans="1:19" x14ac:dyDescent="0.25">
      <c r="A399" t="s">
        <v>15</v>
      </c>
      <c r="B399">
        <v>20000</v>
      </c>
      <c r="C399">
        <v>100</v>
      </c>
      <c r="D399">
        <v>100000</v>
      </c>
      <c r="E399">
        <v>61</v>
      </c>
      <c r="F399">
        <v>1</v>
      </c>
      <c r="G399">
        <v>55.756932999999997</v>
      </c>
      <c r="H399">
        <v>32.998167000000002</v>
      </c>
      <c r="I399">
        <v>31.575043999999998</v>
      </c>
      <c r="J399">
        <v>0.52625100000000002</v>
      </c>
      <c r="K399" t="str">
        <f t="shared" si="15"/>
        <v>7</v>
      </c>
      <c r="L399" t="s">
        <v>62</v>
      </c>
      <c r="M399" t="s">
        <v>63</v>
      </c>
      <c r="N39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61</v>
      </c>
      <c r="O399" t="e">
        <f>VLOOKUP(TableMPI[[#This Row],[Label]],TableAvg[],2,FALSE)</f>
        <v>#N/A</v>
      </c>
      <c r="P399" t="e">
        <f>VLOOKUP(TableMPI[[#This Row],[Label]],TableAvg[],3,FALSE)</f>
        <v>#N/A</v>
      </c>
      <c r="Q399" t="e">
        <f>TableMPI[[#This Row],[Avg]]-$U$2*TableMPI[[#This Row],[StdDev]]</f>
        <v>#N/A</v>
      </c>
      <c r="R399" t="e">
        <f>TableMPI[[#This Row],[Avg]]+$U$2*TableMPI[[#This Row],[StdDev]]</f>
        <v>#N/A</v>
      </c>
      <c r="S399" t="e">
        <f>IF(AND(TableMPI[[#This Row],[total_time]]&gt;=TableMPI[[#This Row],[Low]], TableMPI[[#This Row],[total_time]]&lt;=TableMPI[[#This Row],[High]]),1,0)</f>
        <v>#N/A</v>
      </c>
    </row>
    <row r="400" spans="1:19" x14ac:dyDescent="0.25">
      <c r="A400" t="s">
        <v>15</v>
      </c>
      <c r="B400">
        <v>20000</v>
      </c>
      <c r="C400">
        <v>100</v>
      </c>
      <c r="D400">
        <v>100000</v>
      </c>
      <c r="E400">
        <v>60</v>
      </c>
      <c r="F400">
        <v>1</v>
      </c>
      <c r="G400">
        <v>56.412303000000001</v>
      </c>
      <c r="H400">
        <v>33.247292999999999</v>
      </c>
      <c r="I400">
        <v>26.513504999999999</v>
      </c>
      <c r="J400">
        <v>0.44938099999999997</v>
      </c>
      <c r="K400" t="str">
        <f t="shared" si="15"/>
        <v>7</v>
      </c>
      <c r="L400" t="s">
        <v>62</v>
      </c>
      <c r="M400" t="s">
        <v>63</v>
      </c>
      <c r="N40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60</v>
      </c>
      <c r="O400" t="e">
        <f>VLOOKUP(TableMPI[[#This Row],[Label]],TableAvg[],2,FALSE)</f>
        <v>#N/A</v>
      </c>
      <c r="P400" t="e">
        <f>VLOOKUP(TableMPI[[#This Row],[Label]],TableAvg[],3,FALSE)</f>
        <v>#N/A</v>
      </c>
      <c r="Q400" t="e">
        <f>TableMPI[[#This Row],[Avg]]-$U$2*TableMPI[[#This Row],[StdDev]]</f>
        <v>#N/A</v>
      </c>
      <c r="R400" t="e">
        <f>TableMPI[[#This Row],[Avg]]+$U$2*TableMPI[[#This Row],[StdDev]]</f>
        <v>#N/A</v>
      </c>
      <c r="S400" t="e">
        <f>IF(AND(TableMPI[[#This Row],[total_time]]&gt;=TableMPI[[#This Row],[Low]], TableMPI[[#This Row],[total_time]]&lt;=TableMPI[[#This Row],[High]]),1,0)</f>
        <v>#N/A</v>
      </c>
    </row>
    <row r="401" spans="1:19" x14ac:dyDescent="0.25">
      <c r="A401" t="s">
        <v>15</v>
      </c>
      <c r="B401">
        <v>20000</v>
      </c>
      <c r="C401">
        <v>100</v>
      </c>
      <c r="D401">
        <v>100000</v>
      </c>
      <c r="E401">
        <v>59</v>
      </c>
      <c r="F401">
        <v>1</v>
      </c>
      <c r="G401">
        <v>56.673782000000003</v>
      </c>
      <c r="H401">
        <v>32.858987999999997</v>
      </c>
      <c r="I401">
        <v>27.035907999999999</v>
      </c>
      <c r="J401">
        <v>0.46613599999999999</v>
      </c>
      <c r="K401" t="str">
        <f t="shared" si="15"/>
        <v>7</v>
      </c>
      <c r="L401" t="s">
        <v>62</v>
      </c>
      <c r="M401" t="s">
        <v>63</v>
      </c>
      <c r="N40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59</v>
      </c>
      <c r="O401" t="e">
        <f>VLOOKUP(TableMPI[[#This Row],[Label]],TableAvg[],2,FALSE)</f>
        <v>#N/A</v>
      </c>
      <c r="P401" t="e">
        <f>VLOOKUP(TableMPI[[#This Row],[Label]],TableAvg[],3,FALSE)</f>
        <v>#N/A</v>
      </c>
      <c r="Q401" t="e">
        <f>TableMPI[[#This Row],[Avg]]-$U$2*TableMPI[[#This Row],[StdDev]]</f>
        <v>#N/A</v>
      </c>
      <c r="R401" t="e">
        <f>TableMPI[[#This Row],[Avg]]+$U$2*TableMPI[[#This Row],[StdDev]]</f>
        <v>#N/A</v>
      </c>
      <c r="S401" t="e">
        <f>IF(AND(TableMPI[[#This Row],[total_time]]&gt;=TableMPI[[#This Row],[Low]], TableMPI[[#This Row],[total_time]]&lt;=TableMPI[[#This Row],[High]]),1,0)</f>
        <v>#N/A</v>
      </c>
    </row>
    <row r="402" spans="1:19" x14ac:dyDescent="0.25">
      <c r="A402" t="s">
        <v>15</v>
      </c>
      <c r="B402">
        <v>20000</v>
      </c>
      <c r="C402">
        <v>100</v>
      </c>
      <c r="D402">
        <v>100000</v>
      </c>
      <c r="E402">
        <v>58</v>
      </c>
      <c r="F402">
        <v>1</v>
      </c>
      <c r="G402">
        <v>56.783605999999999</v>
      </c>
      <c r="H402">
        <v>32.533498999999999</v>
      </c>
      <c r="I402">
        <v>27.287165000000002</v>
      </c>
      <c r="J402">
        <v>0.47872199999999998</v>
      </c>
      <c r="K402" t="str">
        <f t="shared" si="15"/>
        <v>7</v>
      </c>
      <c r="L402" t="s">
        <v>62</v>
      </c>
      <c r="M402" t="s">
        <v>63</v>
      </c>
      <c r="N40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58</v>
      </c>
      <c r="O402" t="e">
        <f>VLOOKUP(TableMPI[[#This Row],[Label]],TableAvg[],2,FALSE)</f>
        <v>#N/A</v>
      </c>
      <c r="P402" t="e">
        <f>VLOOKUP(TableMPI[[#This Row],[Label]],TableAvg[],3,FALSE)</f>
        <v>#N/A</v>
      </c>
      <c r="Q402" t="e">
        <f>TableMPI[[#This Row],[Avg]]-$U$2*TableMPI[[#This Row],[StdDev]]</f>
        <v>#N/A</v>
      </c>
      <c r="R402" t="e">
        <f>TableMPI[[#This Row],[Avg]]+$U$2*TableMPI[[#This Row],[StdDev]]</f>
        <v>#N/A</v>
      </c>
      <c r="S402" t="e">
        <f>IF(AND(TableMPI[[#This Row],[total_time]]&gt;=TableMPI[[#This Row],[Low]], TableMPI[[#This Row],[total_time]]&lt;=TableMPI[[#This Row],[High]]),1,0)</f>
        <v>#N/A</v>
      </c>
    </row>
    <row r="403" spans="1:19" x14ac:dyDescent="0.25">
      <c r="A403" t="s">
        <v>15</v>
      </c>
      <c r="B403">
        <v>20000</v>
      </c>
      <c r="C403">
        <v>100</v>
      </c>
      <c r="D403">
        <v>100000</v>
      </c>
      <c r="E403">
        <v>57</v>
      </c>
      <c r="F403">
        <v>1</v>
      </c>
      <c r="G403">
        <v>48.917890999999997</v>
      </c>
      <c r="H403">
        <v>24.551774000000002</v>
      </c>
      <c r="I403">
        <v>26.771688000000001</v>
      </c>
      <c r="J403">
        <v>0.47806599999999999</v>
      </c>
      <c r="K403" t="str">
        <f t="shared" si="15"/>
        <v>7</v>
      </c>
      <c r="L403" t="s">
        <v>62</v>
      </c>
      <c r="M403" t="s">
        <v>63</v>
      </c>
      <c r="N40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57</v>
      </c>
      <c r="O403" t="e">
        <f>VLOOKUP(TableMPI[[#This Row],[Label]],TableAvg[],2,FALSE)</f>
        <v>#N/A</v>
      </c>
      <c r="P403" t="e">
        <f>VLOOKUP(TableMPI[[#This Row],[Label]],TableAvg[],3,FALSE)</f>
        <v>#N/A</v>
      </c>
      <c r="Q403" t="e">
        <f>TableMPI[[#This Row],[Avg]]-$U$2*TableMPI[[#This Row],[StdDev]]</f>
        <v>#N/A</v>
      </c>
      <c r="R403" t="e">
        <f>TableMPI[[#This Row],[Avg]]+$U$2*TableMPI[[#This Row],[StdDev]]</f>
        <v>#N/A</v>
      </c>
      <c r="S403" t="e">
        <f>IF(AND(TableMPI[[#This Row],[total_time]]&gt;=TableMPI[[#This Row],[Low]], TableMPI[[#This Row],[total_time]]&lt;=TableMPI[[#This Row],[High]]),1,0)</f>
        <v>#N/A</v>
      </c>
    </row>
    <row r="404" spans="1:19" x14ac:dyDescent="0.25">
      <c r="A404" t="s">
        <v>15</v>
      </c>
      <c r="B404">
        <v>20000</v>
      </c>
      <c r="C404">
        <v>100</v>
      </c>
      <c r="D404">
        <v>100000</v>
      </c>
      <c r="E404">
        <v>56</v>
      </c>
      <c r="F404">
        <v>1</v>
      </c>
      <c r="G404">
        <v>51.386021</v>
      </c>
      <c r="H404">
        <v>26.319331999999999</v>
      </c>
      <c r="I404">
        <v>40.838845999999997</v>
      </c>
      <c r="J404">
        <v>0.74252399999999996</v>
      </c>
      <c r="K404" t="str">
        <f t="shared" si="15"/>
        <v>7</v>
      </c>
      <c r="L404" t="s">
        <v>62</v>
      </c>
      <c r="M404" t="s">
        <v>63</v>
      </c>
      <c r="N40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56</v>
      </c>
      <c r="O404" t="e">
        <f>VLOOKUP(TableMPI[[#This Row],[Label]],TableAvg[],2,FALSE)</f>
        <v>#N/A</v>
      </c>
      <c r="P404" t="e">
        <f>VLOOKUP(TableMPI[[#This Row],[Label]],TableAvg[],3,FALSE)</f>
        <v>#N/A</v>
      </c>
      <c r="Q404" t="e">
        <f>TableMPI[[#This Row],[Avg]]-$U$2*TableMPI[[#This Row],[StdDev]]</f>
        <v>#N/A</v>
      </c>
      <c r="R404" t="e">
        <f>TableMPI[[#This Row],[Avg]]+$U$2*TableMPI[[#This Row],[StdDev]]</f>
        <v>#N/A</v>
      </c>
      <c r="S404" t="e">
        <f>IF(AND(TableMPI[[#This Row],[total_time]]&gt;=TableMPI[[#This Row],[Low]], TableMPI[[#This Row],[total_time]]&lt;=TableMPI[[#This Row],[High]]),1,0)</f>
        <v>#N/A</v>
      </c>
    </row>
    <row r="405" spans="1:19" x14ac:dyDescent="0.25">
      <c r="A405" t="s">
        <v>15</v>
      </c>
      <c r="B405">
        <v>20000</v>
      </c>
      <c r="C405">
        <v>100</v>
      </c>
      <c r="D405">
        <v>100000</v>
      </c>
      <c r="E405">
        <v>55</v>
      </c>
      <c r="F405">
        <v>1</v>
      </c>
      <c r="G405">
        <v>50.980249000000001</v>
      </c>
      <c r="H405">
        <v>25.506715</v>
      </c>
      <c r="I405">
        <v>44.308193000000003</v>
      </c>
      <c r="J405">
        <v>0.82052199999999997</v>
      </c>
      <c r="K405" t="str">
        <f t="shared" si="15"/>
        <v>7</v>
      </c>
      <c r="L405" t="s">
        <v>62</v>
      </c>
      <c r="M405" t="s">
        <v>63</v>
      </c>
      <c r="N40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55</v>
      </c>
      <c r="O405" t="e">
        <f>VLOOKUP(TableMPI[[#This Row],[Label]],TableAvg[],2,FALSE)</f>
        <v>#N/A</v>
      </c>
      <c r="P405" t="e">
        <f>VLOOKUP(TableMPI[[#This Row],[Label]],TableAvg[],3,FALSE)</f>
        <v>#N/A</v>
      </c>
      <c r="Q405" t="e">
        <f>TableMPI[[#This Row],[Avg]]-$U$2*TableMPI[[#This Row],[StdDev]]</f>
        <v>#N/A</v>
      </c>
      <c r="R405" t="e">
        <f>TableMPI[[#This Row],[Avg]]+$U$2*TableMPI[[#This Row],[StdDev]]</f>
        <v>#N/A</v>
      </c>
      <c r="S405" t="e">
        <f>IF(AND(TableMPI[[#This Row],[total_time]]&gt;=TableMPI[[#This Row],[Low]], TableMPI[[#This Row],[total_time]]&lt;=TableMPI[[#This Row],[High]]),1,0)</f>
        <v>#N/A</v>
      </c>
    </row>
    <row r="406" spans="1:19" x14ac:dyDescent="0.25">
      <c r="A406" t="s">
        <v>15</v>
      </c>
      <c r="B406">
        <v>20000</v>
      </c>
      <c r="C406">
        <v>100</v>
      </c>
      <c r="D406">
        <v>100000</v>
      </c>
      <c r="E406">
        <v>54</v>
      </c>
      <c r="F406">
        <v>1</v>
      </c>
      <c r="G406">
        <v>42.551895000000002</v>
      </c>
      <c r="H406">
        <v>16.830503</v>
      </c>
      <c r="I406">
        <v>24.861346999999999</v>
      </c>
      <c r="J406">
        <v>0.469082</v>
      </c>
      <c r="K406" t="str">
        <f t="shared" si="15"/>
        <v>7</v>
      </c>
      <c r="L406" t="s">
        <v>62</v>
      </c>
      <c r="M406" t="s">
        <v>63</v>
      </c>
      <c r="N40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54</v>
      </c>
      <c r="O406" t="e">
        <f>VLOOKUP(TableMPI[[#This Row],[Label]],TableAvg[],2,FALSE)</f>
        <v>#N/A</v>
      </c>
      <c r="P406" t="e">
        <f>VLOOKUP(TableMPI[[#This Row],[Label]],TableAvg[],3,FALSE)</f>
        <v>#N/A</v>
      </c>
      <c r="Q406" t="e">
        <f>TableMPI[[#This Row],[Avg]]-$U$2*TableMPI[[#This Row],[StdDev]]</f>
        <v>#N/A</v>
      </c>
      <c r="R406" t="e">
        <f>TableMPI[[#This Row],[Avg]]+$U$2*TableMPI[[#This Row],[StdDev]]</f>
        <v>#N/A</v>
      </c>
      <c r="S406" t="e">
        <f>IF(AND(TableMPI[[#This Row],[total_time]]&gt;=TableMPI[[#This Row],[Low]], TableMPI[[#This Row],[total_time]]&lt;=TableMPI[[#This Row],[High]]),1,0)</f>
        <v>#N/A</v>
      </c>
    </row>
    <row r="407" spans="1:19" x14ac:dyDescent="0.25">
      <c r="A407" t="s">
        <v>15</v>
      </c>
      <c r="B407">
        <v>20000</v>
      </c>
      <c r="C407">
        <v>100</v>
      </c>
      <c r="D407">
        <v>100000</v>
      </c>
      <c r="E407">
        <v>53</v>
      </c>
      <c r="F407">
        <v>1</v>
      </c>
      <c r="G407">
        <v>47.283481999999999</v>
      </c>
      <c r="H407">
        <v>20.933883999999999</v>
      </c>
      <c r="I407">
        <v>21.553125000000001</v>
      </c>
      <c r="J407">
        <v>0.41448299999999999</v>
      </c>
      <c r="K407" t="str">
        <f t="shared" si="15"/>
        <v>7</v>
      </c>
      <c r="L407" t="s">
        <v>62</v>
      </c>
      <c r="M407" t="s">
        <v>63</v>
      </c>
      <c r="N40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53</v>
      </c>
      <c r="O407" t="e">
        <f>VLOOKUP(TableMPI[[#This Row],[Label]],TableAvg[],2,FALSE)</f>
        <v>#N/A</v>
      </c>
      <c r="P407" t="e">
        <f>VLOOKUP(TableMPI[[#This Row],[Label]],TableAvg[],3,FALSE)</f>
        <v>#N/A</v>
      </c>
      <c r="Q407" t="e">
        <f>TableMPI[[#This Row],[Avg]]-$U$2*TableMPI[[#This Row],[StdDev]]</f>
        <v>#N/A</v>
      </c>
      <c r="R407" t="e">
        <f>TableMPI[[#This Row],[Avg]]+$U$2*TableMPI[[#This Row],[StdDev]]</f>
        <v>#N/A</v>
      </c>
      <c r="S407" t="e">
        <f>IF(AND(TableMPI[[#This Row],[total_time]]&gt;=TableMPI[[#This Row],[Low]], TableMPI[[#This Row],[total_time]]&lt;=TableMPI[[#This Row],[High]]),1,0)</f>
        <v>#N/A</v>
      </c>
    </row>
    <row r="408" spans="1:19" x14ac:dyDescent="0.25">
      <c r="A408" t="s">
        <v>15</v>
      </c>
      <c r="B408">
        <v>20000</v>
      </c>
      <c r="C408">
        <v>100</v>
      </c>
      <c r="D408">
        <v>100000</v>
      </c>
      <c r="E408">
        <v>52</v>
      </c>
      <c r="F408">
        <v>1</v>
      </c>
      <c r="G408">
        <v>48.022078999999998</v>
      </c>
      <c r="H408">
        <v>21.053750000000001</v>
      </c>
      <c r="I408">
        <v>19.420024999999999</v>
      </c>
      <c r="J408">
        <v>0.38078499999999998</v>
      </c>
      <c r="K408" t="str">
        <f t="shared" si="15"/>
        <v>7</v>
      </c>
      <c r="L408" t="s">
        <v>62</v>
      </c>
      <c r="M408" t="s">
        <v>63</v>
      </c>
      <c r="N40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52</v>
      </c>
      <c r="O408" t="e">
        <f>VLOOKUP(TableMPI[[#This Row],[Label]],TableAvg[],2,FALSE)</f>
        <v>#N/A</v>
      </c>
      <c r="P408" t="e">
        <f>VLOOKUP(TableMPI[[#This Row],[Label]],TableAvg[],3,FALSE)</f>
        <v>#N/A</v>
      </c>
      <c r="Q408" t="e">
        <f>TableMPI[[#This Row],[Avg]]-$U$2*TableMPI[[#This Row],[StdDev]]</f>
        <v>#N/A</v>
      </c>
      <c r="R408" t="e">
        <f>TableMPI[[#This Row],[Avg]]+$U$2*TableMPI[[#This Row],[StdDev]]</f>
        <v>#N/A</v>
      </c>
      <c r="S408" t="e">
        <f>IF(AND(TableMPI[[#This Row],[total_time]]&gt;=TableMPI[[#This Row],[Low]], TableMPI[[#This Row],[total_time]]&lt;=TableMPI[[#This Row],[High]]),1,0)</f>
        <v>#N/A</v>
      </c>
    </row>
    <row r="409" spans="1:19" x14ac:dyDescent="0.25">
      <c r="A409" t="s">
        <v>15</v>
      </c>
      <c r="B409">
        <v>20000</v>
      </c>
      <c r="C409">
        <v>100</v>
      </c>
      <c r="D409">
        <v>100000</v>
      </c>
      <c r="E409">
        <v>51</v>
      </c>
      <c r="F409">
        <v>1</v>
      </c>
      <c r="G409">
        <v>47.842759999999998</v>
      </c>
      <c r="H409">
        <v>20.550872999999999</v>
      </c>
      <c r="I409">
        <v>23.554753999999999</v>
      </c>
      <c r="J409">
        <v>0.47109499999999999</v>
      </c>
      <c r="K409" t="str">
        <f t="shared" si="15"/>
        <v>7</v>
      </c>
      <c r="L409" t="s">
        <v>62</v>
      </c>
      <c r="M409" t="s">
        <v>63</v>
      </c>
      <c r="N40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51</v>
      </c>
      <c r="O409" t="e">
        <f>VLOOKUP(TableMPI[[#This Row],[Label]],TableAvg[],2,FALSE)</f>
        <v>#N/A</v>
      </c>
      <c r="P409" t="e">
        <f>VLOOKUP(TableMPI[[#This Row],[Label]],TableAvg[],3,FALSE)</f>
        <v>#N/A</v>
      </c>
      <c r="Q409" t="e">
        <f>TableMPI[[#This Row],[Avg]]-$U$2*TableMPI[[#This Row],[StdDev]]</f>
        <v>#N/A</v>
      </c>
      <c r="R409" t="e">
        <f>TableMPI[[#This Row],[Avg]]+$U$2*TableMPI[[#This Row],[StdDev]]</f>
        <v>#N/A</v>
      </c>
      <c r="S409" t="e">
        <f>IF(AND(TableMPI[[#This Row],[total_time]]&gt;=TableMPI[[#This Row],[Low]], TableMPI[[#This Row],[total_time]]&lt;=TableMPI[[#This Row],[High]]),1,0)</f>
        <v>#N/A</v>
      </c>
    </row>
    <row r="410" spans="1:19" x14ac:dyDescent="0.25">
      <c r="A410" t="s">
        <v>15</v>
      </c>
      <c r="B410">
        <v>20000</v>
      </c>
      <c r="C410">
        <v>100</v>
      </c>
      <c r="D410">
        <v>100000</v>
      </c>
      <c r="E410">
        <v>50</v>
      </c>
      <c r="F410">
        <v>1</v>
      </c>
      <c r="G410">
        <v>44.404671999999998</v>
      </c>
      <c r="H410">
        <v>16.5672</v>
      </c>
      <c r="I410">
        <v>26.856134000000001</v>
      </c>
      <c r="J410">
        <v>0.54808400000000002</v>
      </c>
      <c r="K410" t="str">
        <f t="shared" si="15"/>
        <v>7</v>
      </c>
      <c r="L410" t="s">
        <v>62</v>
      </c>
      <c r="M410" t="s">
        <v>63</v>
      </c>
      <c r="N41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50</v>
      </c>
      <c r="O410" t="e">
        <f>VLOOKUP(TableMPI[[#This Row],[Label]],TableAvg[],2,FALSE)</f>
        <v>#N/A</v>
      </c>
      <c r="P410" t="e">
        <f>VLOOKUP(TableMPI[[#This Row],[Label]],TableAvg[],3,FALSE)</f>
        <v>#N/A</v>
      </c>
      <c r="Q410" t="e">
        <f>TableMPI[[#This Row],[Avg]]-$U$2*TableMPI[[#This Row],[StdDev]]</f>
        <v>#N/A</v>
      </c>
      <c r="R410" t="e">
        <f>TableMPI[[#This Row],[Avg]]+$U$2*TableMPI[[#This Row],[StdDev]]</f>
        <v>#N/A</v>
      </c>
      <c r="S410" t="e">
        <f>IF(AND(TableMPI[[#This Row],[total_time]]&gt;=TableMPI[[#This Row],[Low]], TableMPI[[#This Row],[total_time]]&lt;=TableMPI[[#This Row],[High]]),1,0)</f>
        <v>#N/A</v>
      </c>
    </row>
    <row r="411" spans="1:19" x14ac:dyDescent="0.25">
      <c r="A411" t="s">
        <v>15</v>
      </c>
      <c r="B411">
        <v>20000</v>
      </c>
      <c r="C411">
        <v>100</v>
      </c>
      <c r="D411">
        <v>100000</v>
      </c>
      <c r="E411">
        <v>49</v>
      </c>
      <c r="F411">
        <v>1</v>
      </c>
      <c r="G411">
        <v>49.282187</v>
      </c>
      <c r="H411">
        <v>20.818438</v>
      </c>
      <c r="I411">
        <v>18.191002999999998</v>
      </c>
      <c r="J411">
        <v>0.37897900000000001</v>
      </c>
      <c r="K411" t="str">
        <f t="shared" si="15"/>
        <v>7</v>
      </c>
      <c r="L411" t="s">
        <v>62</v>
      </c>
      <c r="M411" t="s">
        <v>63</v>
      </c>
      <c r="N41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49</v>
      </c>
      <c r="O411" t="e">
        <f>VLOOKUP(TableMPI[[#This Row],[Label]],TableAvg[],2,FALSE)</f>
        <v>#N/A</v>
      </c>
      <c r="P411" t="e">
        <f>VLOOKUP(TableMPI[[#This Row],[Label]],TableAvg[],3,FALSE)</f>
        <v>#N/A</v>
      </c>
      <c r="Q411" t="e">
        <f>TableMPI[[#This Row],[Avg]]-$U$2*TableMPI[[#This Row],[StdDev]]</f>
        <v>#N/A</v>
      </c>
      <c r="R411" t="e">
        <f>TableMPI[[#This Row],[Avg]]+$U$2*TableMPI[[#This Row],[StdDev]]</f>
        <v>#N/A</v>
      </c>
      <c r="S411" t="e">
        <f>IF(AND(TableMPI[[#This Row],[total_time]]&gt;=TableMPI[[#This Row],[Low]], TableMPI[[#This Row],[total_time]]&lt;=TableMPI[[#This Row],[High]]),1,0)</f>
        <v>#N/A</v>
      </c>
    </row>
    <row r="412" spans="1:19" x14ac:dyDescent="0.25">
      <c r="A412" t="s">
        <v>15</v>
      </c>
      <c r="B412">
        <v>20000</v>
      </c>
      <c r="C412">
        <v>100</v>
      </c>
      <c r="D412">
        <v>100000</v>
      </c>
      <c r="E412">
        <v>48</v>
      </c>
      <c r="F412">
        <v>1</v>
      </c>
      <c r="G412">
        <v>51.348171999999998</v>
      </c>
      <c r="H412">
        <v>22.245186</v>
      </c>
      <c r="I412">
        <v>21.177712</v>
      </c>
      <c r="J412">
        <v>0.45058999999999999</v>
      </c>
      <c r="K412" t="str">
        <f t="shared" si="15"/>
        <v>7</v>
      </c>
      <c r="L412" t="s">
        <v>62</v>
      </c>
      <c r="M412" t="s">
        <v>63</v>
      </c>
      <c r="N41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48</v>
      </c>
      <c r="O412" t="e">
        <f>VLOOKUP(TableMPI[[#This Row],[Label]],TableAvg[],2,FALSE)</f>
        <v>#N/A</v>
      </c>
      <c r="P412" t="e">
        <f>VLOOKUP(TableMPI[[#This Row],[Label]],TableAvg[],3,FALSE)</f>
        <v>#N/A</v>
      </c>
      <c r="Q412" t="e">
        <f>TableMPI[[#This Row],[Avg]]-$U$2*TableMPI[[#This Row],[StdDev]]</f>
        <v>#N/A</v>
      </c>
      <c r="R412" t="e">
        <f>TableMPI[[#This Row],[Avg]]+$U$2*TableMPI[[#This Row],[StdDev]]</f>
        <v>#N/A</v>
      </c>
      <c r="S412" t="e">
        <f>IF(AND(TableMPI[[#This Row],[total_time]]&gt;=TableMPI[[#This Row],[Low]], TableMPI[[#This Row],[total_time]]&lt;=TableMPI[[#This Row],[High]]),1,0)</f>
        <v>#N/A</v>
      </c>
    </row>
    <row r="413" spans="1:19" x14ac:dyDescent="0.25">
      <c r="A413" t="s">
        <v>15</v>
      </c>
      <c r="B413">
        <v>20000</v>
      </c>
      <c r="C413">
        <v>100</v>
      </c>
      <c r="D413">
        <v>100000</v>
      </c>
      <c r="E413">
        <v>47</v>
      </c>
      <c r="F413">
        <v>1</v>
      </c>
      <c r="G413">
        <v>61.17633</v>
      </c>
      <c r="H413">
        <v>31.490331999999999</v>
      </c>
      <c r="I413">
        <v>19.949919999999999</v>
      </c>
      <c r="J413">
        <v>0.43369400000000002</v>
      </c>
      <c r="K413" t="str">
        <f t="shared" si="15"/>
        <v>7</v>
      </c>
      <c r="L413" t="s">
        <v>62</v>
      </c>
      <c r="M413" t="s">
        <v>63</v>
      </c>
      <c r="N4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47</v>
      </c>
      <c r="O413" t="e">
        <f>VLOOKUP(TableMPI[[#This Row],[Label]],TableAvg[],2,FALSE)</f>
        <v>#N/A</v>
      </c>
      <c r="P413" t="e">
        <f>VLOOKUP(TableMPI[[#This Row],[Label]],TableAvg[],3,FALSE)</f>
        <v>#N/A</v>
      </c>
      <c r="Q413" t="e">
        <f>TableMPI[[#This Row],[Avg]]-$U$2*TableMPI[[#This Row],[StdDev]]</f>
        <v>#N/A</v>
      </c>
      <c r="R413" t="e">
        <f>TableMPI[[#This Row],[Avg]]+$U$2*TableMPI[[#This Row],[StdDev]]</f>
        <v>#N/A</v>
      </c>
      <c r="S413" t="e">
        <f>IF(AND(TableMPI[[#This Row],[total_time]]&gt;=TableMPI[[#This Row],[Low]], TableMPI[[#This Row],[total_time]]&lt;=TableMPI[[#This Row],[High]]),1,0)</f>
        <v>#N/A</v>
      </c>
    </row>
    <row r="414" spans="1:19" x14ac:dyDescent="0.25">
      <c r="A414" t="s">
        <v>15</v>
      </c>
      <c r="B414">
        <v>20000</v>
      </c>
      <c r="C414">
        <v>100</v>
      </c>
      <c r="D414">
        <v>100000</v>
      </c>
      <c r="E414">
        <v>46</v>
      </c>
      <c r="F414">
        <v>1</v>
      </c>
      <c r="G414">
        <v>53.873922999999998</v>
      </c>
      <c r="H414">
        <v>24.086542999999999</v>
      </c>
      <c r="I414">
        <v>20.317864</v>
      </c>
      <c r="J414">
        <v>0.45150800000000002</v>
      </c>
      <c r="K414" t="str">
        <f t="shared" si="15"/>
        <v>7</v>
      </c>
      <c r="L414" t="s">
        <v>62</v>
      </c>
      <c r="M414" t="s">
        <v>63</v>
      </c>
      <c r="N41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46</v>
      </c>
      <c r="O414" t="e">
        <f>VLOOKUP(TableMPI[[#This Row],[Label]],TableAvg[],2,FALSE)</f>
        <v>#N/A</v>
      </c>
      <c r="P414" t="e">
        <f>VLOOKUP(TableMPI[[#This Row],[Label]],TableAvg[],3,FALSE)</f>
        <v>#N/A</v>
      </c>
      <c r="Q414" t="e">
        <f>TableMPI[[#This Row],[Avg]]-$U$2*TableMPI[[#This Row],[StdDev]]</f>
        <v>#N/A</v>
      </c>
      <c r="R414" t="e">
        <f>TableMPI[[#This Row],[Avg]]+$U$2*TableMPI[[#This Row],[StdDev]]</f>
        <v>#N/A</v>
      </c>
      <c r="S414" t="e">
        <f>IF(AND(TableMPI[[#This Row],[total_time]]&gt;=TableMPI[[#This Row],[Low]], TableMPI[[#This Row],[total_time]]&lt;=TableMPI[[#This Row],[High]]),1,0)</f>
        <v>#N/A</v>
      </c>
    </row>
    <row r="415" spans="1:19" x14ac:dyDescent="0.25">
      <c r="A415" t="s">
        <v>15</v>
      </c>
      <c r="B415">
        <v>20000</v>
      </c>
      <c r="C415">
        <v>100</v>
      </c>
      <c r="D415">
        <v>100000</v>
      </c>
      <c r="E415">
        <v>45</v>
      </c>
      <c r="F415">
        <v>1</v>
      </c>
      <c r="G415">
        <v>62.458573000000001</v>
      </c>
      <c r="H415">
        <v>31.874994000000001</v>
      </c>
      <c r="I415">
        <v>15.975773999999999</v>
      </c>
      <c r="J415">
        <v>0.36308600000000002</v>
      </c>
      <c r="K415" t="str">
        <f t="shared" si="15"/>
        <v>7</v>
      </c>
      <c r="L415" t="s">
        <v>62</v>
      </c>
      <c r="M415" t="s">
        <v>63</v>
      </c>
      <c r="N41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45</v>
      </c>
      <c r="O415" t="e">
        <f>VLOOKUP(TableMPI[[#This Row],[Label]],TableAvg[],2,FALSE)</f>
        <v>#N/A</v>
      </c>
      <c r="P415" t="e">
        <f>VLOOKUP(TableMPI[[#This Row],[Label]],TableAvg[],3,FALSE)</f>
        <v>#N/A</v>
      </c>
      <c r="Q415" t="e">
        <f>TableMPI[[#This Row],[Avg]]-$U$2*TableMPI[[#This Row],[StdDev]]</f>
        <v>#N/A</v>
      </c>
      <c r="R415" t="e">
        <f>TableMPI[[#This Row],[Avg]]+$U$2*TableMPI[[#This Row],[StdDev]]</f>
        <v>#N/A</v>
      </c>
      <c r="S415" t="e">
        <f>IF(AND(TableMPI[[#This Row],[total_time]]&gt;=TableMPI[[#This Row],[Low]], TableMPI[[#This Row],[total_time]]&lt;=TableMPI[[#This Row],[High]]),1,0)</f>
        <v>#N/A</v>
      </c>
    </row>
    <row r="416" spans="1:19" x14ac:dyDescent="0.25">
      <c r="A416" t="s">
        <v>15</v>
      </c>
      <c r="B416">
        <v>20000</v>
      </c>
      <c r="C416">
        <v>100</v>
      </c>
      <c r="D416">
        <v>100000</v>
      </c>
      <c r="E416">
        <v>44</v>
      </c>
      <c r="F416">
        <v>1</v>
      </c>
      <c r="G416">
        <v>57.046979</v>
      </c>
      <c r="H416">
        <v>25.585353999999999</v>
      </c>
      <c r="I416">
        <v>15.517322</v>
      </c>
      <c r="J416">
        <v>0.36086800000000002</v>
      </c>
      <c r="K416" t="str">
        <f t="shared" si="15"/>
        <v>7</v>
      </c>
      <c r="L416" t="s">
        <v>62</v>
      </c>
      <c r="M416" t="s">
        <v>63</v>
      </c>
      <c r="N41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44</v>
      </c>
      <c r="O416" t="e">
        <f>VLOOKUP(TableMPI[[#This Row],[Label]],TableAvg[],2,FALSE)</f>
        <v>#N/A</v>
      </c>
      <c r="P416" t="e">
        <f>VLOOKUP(TableMPI[[#This Row],[Label]],TableAvg[],3,FALSE)</f>
        <v>#N/A</v>
      </c>
      <c r="Q416" t="e">
        <f>TableMPI[[#This Row],[Avg]]-$U$2*TableMPI[[#This Row],[StdDev]]</f>
        <v>#N/A</v>
      </c>
      <c r="R416" t="e">
        <f>TableMPI[[#This Row],[Avg]]+$U$2*TableMPI[[#This Row],[StdDev]]</f>
        <v>#N/A</v>
      </c>
      <c r="S416" t="e">
        <f>IF(AND(TableMPI[[#This Row],[total_time]]&gt;=TableMPI[[#This Row],[Low]], TableMPI[[#This Row],[total_time]]&lt;=TableMPI[[#This Row],[High]]),1,0)</f>
        <v>#N/A</v>
      </c>
    </row>
    <row r="417" spans="1:19" x14ac:dyDescent="0.25">
      <c r="A417" t="s">
        <v>15</v>
      </c>
      <c r="B417">
        <v>20000</v>
      </c>
      <c r="C417">
        <v>100</v>
      </c>
      <c r="D417">
        <v>100000</v>
      </c>
      <c r="E417">
        <v>43</v>
      </c>
      <c r="F417">
        <v>1</v>
      </c>
      <c r="G417">
        <v>54.723500999999999</v>
      </c>
      <c r="H417">
        <v>22.468057999999999</v>
      </c>
      <c r="I417">
        <v>23.585799999999999</v>
      </c>
      <c r="J417">
        <v>0.56156700000000004</v>
      </c>
      <c r="K417" t="str">
        <f t="shared" si="15"/>
        <v>7</v>
      </c>
      <c r="L417" t="s">
        <v>62</v>
      </c>
      <c r="M417" t="s">
        <v>63</v>
      </c>
      <c r="N41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43</v>
      </c>
      <c r="O417" t="e">
        <f>VLOOKUP(TableMPI[[#This Row],[Label]],TableAvg[],2,FALSE)</f>
        <v>#N/A</v>
      </c>
      <c r="P417" t="e">
        <f>VLOOKUP(TableMPI[[#This Row],[Label]],TableAvg[],3,FALSE)</f>
        <v>#N/A</v>
      </c>
      <c r="Q417" t="e">
        <f>TableMPI[[#This Row],[Avg]]-$U$2*TableMPI[[#This Row],[StdDev]]</f>
        <v>#N/A</v>
      </c>
      <c r="R417" t="e">
        <f>TableMPI[[#This Row],[Avg]]+$U$2*TableMPI[[#This Row],[StdDev]]</f>
        <v>#N/A</v>
      </c>
      <c r="S417" t="e">
        <f>IF(AND(TableMPI[[#This Row],[total_time]]&gt;=TableMPI[[#This Row],[Low]], TableMPI[[#This Row],[total_time]]&lt;=TableMPI[[#This Row],[High]]),1,0)</f>
        <v>#N/A</v>
      </c>
    </row>
    <row r="418" spans="1:19" x14ac:dyDescent="0.25">
      <c r="A418" t="s">
        <v>15</v>
      </c>
      <c r="B418">
        <v>20000</v>
      </c>
      <c r="C418">
        <v>100</v>
      </c>
      <c r="D418">
        <v>100000</v>
      </c>
      <c r="E418">
        <v>42</v>
      </c>
      <c r="F418">
        <v>1</v>
      </c>
      <c r="G418">
        <v>48.072234999999999</v>
      </c>
      <c r="H418">
        <v>15.180132</v>
      </c>
      <c r="I418">
        <v>52.986469999999997</v>
      </c>
      <c r="J418">
        <v>1.2923530000000001</v>
      </c>
      <c r="K418" t="str">
        <f t="shared" si="15"/>
        <v>7</v>
      </c>
      <c r="L418" t="s">
        <v>62</v>
      </c>
      <c r="M418" t="s">
        <v>63</v>
      </c>
      <c r="N41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42</v>
      </c>
      <c r="O418" t="e">
        <f>VLOOKUP(TableMPI[[#This Row],[Label]],TableAvg[],2,FALSE)</f>
        <v>#N/A</v>
      </c>
      <c r="P418" t="e">
        <f>VLOOKUP(TableMPI[[#This Row],[Label]],TableAvg[],3,FALSE)</f>
        <v>#N/A</v>
      </c>
      <c r="Q418" t="e">
        <f>TableMPI[[#This Row],[Avg]]-$U$2*TableMPI[[#This Row],[StdDev]]</f>
        <v>#N/A</v>
      </c>
      <c r="R418" t="e">
        <f>TableMPI[[#This Row],[Avg]]+$U$2*TableMPI[[#This Row],[StdDev]]</f>
        <v>#N/A</v>
      </c>
      <c r="S418" t="e">
        <f>IF(AND(TableMPI[[#This Row],[total_time]]&gt;=TableMPI[[#This Row],[Low]], TableMPI[[#This Row],[total_time]]&lt;=TableMPI[[#This Row],[High]]),1,0)</f>
        <v>#N/A</v>
      </c>
    </row>
    <row r="419" spans="1:19" x14ac:dyDescent="0.25">
      <c r="A419" t="s">
        <v>15</v>
      </c>
      <c r="B419">
        <v>20000</v>
      </c>
      <c r="C419">
        <v>100</v>
      </c>
      <c r="D419">
        <v>100000</v>
      </c>
      <c r="E419">
        <v>41</v>
      </c>
      <c r="F419">
        <v>1</v>
      </c>
      <c r="G419">
        <v>45.204396000000003</v>
      </c>
      <c r="H419">
        <v>11.963393999999999</v>
      </c>
      <c r="I419">
        <v>30.395854</v>
      </c>
      <c r="J419">
        <v>0.75989600000000002</v>
      </c>
      <c r="K419" t="str">
        <f t="shared" si="15"/>
        <v>7</v>
      </c>
      <c r="L419" t="s">
        <v>62</v>
      </c>
      <c r="M419" t="s">
        <v>63</v>
      </c>
      <c r="N41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41</v>
      </c>
      <c r="O419" t="e">
        <f>VLOOKUP(TableMPI[[#This Row],[Label]],TableAvg[],2,FALSE)</f>
        <v>#N/A</v>
      </c>
      <c r="P419" t="e">
        <f>VLOOKUP(TableMPI[[#This Row],[Label]],TableAvg[],3,FALSE)</f>
        <v>#N/A</v>
      </c>
      <c r="Q419" t="e">
        <f>TableMPI[[#This Row],[Avg]]-$U$2*TableMPI[[#This Row],[StdDev]]</f>
        <v>#N/A</v>
      </c>
      <c r="R419" t="e">
        <f>TableMPI[[#This Row],[Avg]]+$U$2*TableMPI[[#This Row],[StdDev]]</f>
        <v>#N/A</v>
      </c>
      <c r="S419" t="e">
        <f>IF(AND(TableMPI[[#This Row],[total_time]]&gt;=TableMPI[[#This Row],[Low]], TableMPI[[#This Row],[total_time]]&lt;=TableMPI[[#This Row],[High]]),1,0)</f>
        <v>#N/A</v>
      </c>
    </row>
    <row r="420" spans="1:19" x14ac:dyDescent="0.25">
      <c r="A420" t="s">
        <v>15</v>
      </c>
      <c r="B420">
        <v>20000</v>
      </c>
      <c r="C420">
        <v>100</v>
      </c>
      <c r="D420">
        <v>100000</v>
      </c>
      <c r="E420">
        <v>40</v>
      </c>
      <c r="F420">
        <v>1</v>
      </c>
      <c r="G420">
        <v>52.092965</v>
      </c>
      <c r="H420">
        <v>17.901423999999999</v>
      </c>
      <c r="I420">
        <v>18.930779000000001</v>
      </c>
      <c r="J420">
        <v>0.48540499999999998</v>
      </c>
      <c r="K420" t="str">
        <f t="shared" si="15"/>
        <v>7</v>
      </c>
      <c r="L420" t="s">
        <v>62</v>
      </c>
      <c r="M420" t="s">
        <v>63</v>
      </c>
      <c r="N42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40</v>
      </c>
      <c r="O420" t="e">
        <f>VLOOKUP(TableMPI[[#This Row],[Label]],TableAvg[],2,FALSE)</f>
        <v>#N/A</v>
      </c>
      <c r="P420" t="e">
        <f>VLOOKUP(TableMPI[[#This Row],[Label]],TableAvg[],3,FALSE)</f>
        <v>#N/A</v>
      </c>
      <c r="Q420" t="e">
        <f>TableMPI[[#This Row],[Avg]]-$U$2*TableMPI[[#This Row],[StdDev]]</f>
        <v>#N/A</v>
      </c>
      <c r="R420" t="e">
        <f>TableMPI[[#This Row],[Avg]]+$U$2*TableMPI[[#This Row],[StdDev]]</f>
        <v>#N/A</v>
      </c>
      <c r="S420" t="e">
        <f>IF(AND(TableMPI[[#This Row],[total_time]]&gt;=TableMPI[[#This Row],[Low]], TableMPI[[#This Row],[total_time]]&lt;=TableMPI[[#This Row],[High]]),1,0)</f>
        <v>#N/A</v>
      </c>
    </row>
    <row r="421" spans="1:19" x14ac:dyDescent="0.25">
      <c r="A421" t="s">
        <v>15</v>
      </c>
      <c r="B421">
        <v>20000</v>
      </c>
      <c r="C421">
        <v>100</v>
      </c>
      <c r="D421">
        <v>100000</v>
      </c>
      <c r="E421">
        <v>39</v>
      </c>
      <c r="F421">
        <v>1</v>
      </c>
      <c r="G421">
        <v>53.169144000000003</v>
      </c>
      <c r="H421">
        <v>17.818847000000002</v>
      </c>
      <c r="I421">
        <v>21.014312</v>
      </c>
      <c r="J421">
        <v>0.55300800000000006</v>
      </c>
      <c r="K421" t="str">
        <f t="shared" si="15"/>
        <v>7</v>
      </c>
      <c r="L421" t="s">
        <v>62</v>
      </c>
      <c r="M421" t="s">
        <v>63</v>
      </c>
      <c r="N42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39</v>
      </c>
      <c r="O421" t="e">
        <f>VLOOKUP(TableMPI[[#This Row],[Label]],TableAvg[],2,FALSE)</f>
        <v>#N/A</v>
      </c>
      <c r="P421" t="e">
        <f>VLOOKUP(TableMPI[[#This Row],[Label]],TableAvg[],3,FALSE)</f>
        <v>#N/A</v>
      </c>
      <c r="Q421" t="e">
        <f>TableMPI[[#This Row],[Avg]]-$U$2*TableMPI[[#This Row],[StdDev]]</f>
        <v>#N/A</v>
      </c>
      <c r="R421" t="e">
        <f>TableMPI[[#This Row],[Avg]]+$U$2*TableMPI[[#This Row],[StdDev]]</f>
        <v>#N/A</v>
      </c>
      <c r="S421" t="e">
        <f>IF(AND(TableMPI[[#This Row],[total_time]]&gt;=TableMPI[[#This Row],[Low]], TableMPI[[#This Row],[total_time]]&lt;=TableMPI[[#This Row],[High]]),1,0)</f>
        <v>#N/A</v>
      </c>
    </row>
    <row r="422" spans="1:19" x14ac:dyDescent="0.25">
      <c r="A422" t="s">
        <v>15</v>
      </c>
      <c r="B422">
        <v>20000</v>
      </c>
      <c r="C422">
        <v>100</v>
      </c>
      <c r="D422">
        <v>100000</v>
      </c>
      <c r="E422">
        <v>38</v>
      </c>
      <c r="F422">
        <v>1</v>
      </c>
      <c r="G422">
        <v>61.351396999999999</v>
      </c>
      <c r="H422">
        <v>25.052038</v>
      </c>
      <c r="I422">
        <v>26.513113000000001</v>
      </c>
      <c r="J422">
        <v>0.71657099999999996</v>
      </c>
      <c r="K422" t="str">
        <f t="shared" si="15"/>
        <v>7</v>
      </c>
      <c r="L422" t="s">
        <v>62</v>
      </c>
      <c r="M422" t="s">
        <v>63</v>
      </c>
      <c r="N42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38</v>
      </c>
      <c r="O422" t="e">
        <f>VLOOKUP(TableMPI[[#This Row],[Label]],TableAvg[],2,FALSE)</f>
        <v>#N/A</v>
      </c>
      <c r="P422" t="e">
        <f>VLOOKUP(TableMPI[[#This Row],[Label]],TableAvg[],3,FALSE)</f>
        <v>#N/A</v>
      </c>
      <c r="Q422" t="e">
        <f>TableMPI[[#This Row],[Avg]]-$U$2*TableMPI[[#This Row],[StdDev]]</f>
        <v>#N/A</v>
      </c>
      <c r="R422" t="e">
        <f>TableMPI[[#This Row],[Avg]]+$U$2*TableMPI[[#This Row],[StdDev]]</f>
        <v>#N/A</v>
      </c>
      <c r="S422" t="e">
        <f>IF(AND(TableMPI[[#This Row],[total_time]]&gt;=TableMPI[[#This Row],[Low]], TableMPI[[#This Row],[total_time]]&lt;=TableMPI[[#This Row],[High]]),1,0)</f>
        <v>#N/A</v>
      </c>
    </row>
    <row r="423" spans="1:19" x14ac:dyDescent="0.25">
      <c r="A423" t="s">
        <v>15</v>
      </c>
      <c r="B423">
        <v>20000</v>
      </c>
      <c r="C423">
        <v>100</v>
      </c>
      <c r="D423">
        <v>100000</v>
      </c>
      <c r="E423">
        <v>37</v>
      </c>
      <c r="F423">
        <v>1</v>
      </c>
      <c r="G423">
        <v>52.304619000000002</v>
      </c>
      <c r="H423">
        <v>15.184742</v>
      </c>
      <c r="I423">
        <v>29.692542</v>
      </c>
      <c r="J423">
        <v>0.824793</v>
      </c>
      <c r="K423" t="str">
        <f t="shared" si="15"/>
        <v>7</v>
      </c>
      <c r="L423" t="s">
        <v>62</v>
      </c>
      <c r="M423" t="s">
        <v>63</v>
      </c>
      <c r="N42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37</v>
      </c>
      <c r="O423" t="e">
        <f>VLOOKUP(TableMPI[[#This Row],[Label]],TableAvg[],2,FALSE)</f>
        <v>#N/A</v>
      </c>
      <c r="P423" t="e">
        <f>VLOOKUP(TableMPI[[#This Row],[Label]],TableAvg[],3,FALSE)</f>
        <v>#N/A</v>
      </c>
      <c r="Q423" t="e">
        <f>TableMPI[[#This Row],[Avg]]-$U$2*TableMPI[[#This Row],[StdDev]]</f>
        <v>#N/A</v>
      </c>
      <c r="R423" t="e">
        <f>TableMPI[[#This Row],[Avg]]+$U$2*TableMPI[[#This Row],[StdDev]]</f>
        <v>#N/A</v>
      </c>
      <c r="S423" t="e">
        <f>IF(AND(TableMPI[[#This Row],[total_time]]&gt;=TableMPI[[#This Row],[Low]], TableMPI[[#This Row],[total_time]]&lt;=TableMPI[[#This Row],[High]]),1,0)</f>
        <v>#N/A</v>
      </c>
    </row>
    <row r="424" spans="1:19" x14ac:dyDescent="0.25">
      <c r="A424" t="s">
        <v>15</v>
      </c>
      <c r="B424">
        <v>20000</v>
      </c>
      <c r="C424">
        <v>100</v>
      </c>
      <c r="D424">
        <v>100000</v>
      </c>
      <c r="E424">
        <v>36</v>
      </c>
      <c r="F424">
        <v>1</v>
      </c>
      <c r="G424">
        <v>57.318119000000003</v>
      </c>
      <c r="H424">
        <v>19.153281</v>
      </c>
      <c r="I424">
        <v>19.668330999999998</v>
      </c>
      <c r="J424">
        <v>0.56195200000000001</v>
      </c>
      <c r="K424" t="str">
        <f t="shared" si="15"/>
        <v>7</v>
      </c>
      <c r="L424" t="s">
        <v>62</v>
      </c>
      <c r="M424" t="s">
        <v>63</v>
      </c>
      <c r="N42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36</v>
      </c>
      <c r="O424" t="e">
        <f>VLOOKUP(TableMPI[[#This Row],[Label]],TableAvg[],2,FALSE)</f>
        <v>#N/A</v>
      </c>
      <c r="P424" t="e">
        <f>VLOOKUP(TableMPI[[#This Row],[Label]],TableAvg[],3,FALSE)</f>
        <v>#N/A</v>
      </c>
      <c r="Q424" t="e">
        <f>TableMPI[[#This Row],[Avg]]-$U$2*TableMPI[[#This Row],[StdDev]]</f>
        <v>#N/A</v>
      </c>
      <c r="R424" t="e">
        <f>TableMPI[[#This Row],[Avg]]+$U$2*TableMPI[[#This Row],[StdDev]]</f>
        <v>#N/A</v>
      </c>
      <c r="S424" t="e">
        <f>IF(AND(TableMPI[[#This Row],[total_time]]&gt;=TableMPI[[#This Row],[Low]], TableMPI[[#This Row],[total_time]]&lt;=TableMPI[[#This Row],[High]]),1,0)</f>
        <v>#N/A</v>
      </c>
    </row>
    <row r="425" spans="1:19" x14ac:dyDescent="0.25">
      <c r="A425" t="s">
        <v>15</v>
      </c>
      <c r="B425">
        <v>20000</v>
      </c>
      <c r="C425">
        <v>100</v>
      </c>
      <c r="D425">
        <v>100000</v>
      </c>
      <c r="E425">
        <v>35</v>
      </c>
      <c r="F425">
        <v>1</v>
      </c>
      <c r="G425">
        <v>55.018518</v>
      </c>
      <c r="H425">
        <v>16.173915999999998</v>
      </c>
      <c r="I425">
        <v>20.948229999999999</v>
      </c>
      <c r="J425">
        <v>0.616124</v>
      </c>
      <c r="K425" t="str">
        <f t="shared" ref="K425:K453" si="16">MID(M425,22,1)</f>
        <v>7</v>
      </c>
      <c r="L425" t="s">
        <v>62</v>
      </c>
      <c r="M425" t="s">
        <v>63</v>
      </c>
      <c r="N42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35</v>
      </c>
      <c r="O425" t="e">
        <f>VLOOKUP(TableMPI[[#This Row],[Label]],TableAvg[],2,FALSE)</f>
        <v>#N/A</v>
      </c>
      <c r="P425" t="e">
        <f>VLOOKUP(TableMPI[[#This Row],[Label]],TableAvg[],3,FALSE)</f>
        <v>#N/A</v>
      </c>
      <c r="Q425" t="e">
        <f>TableMPI[[#This Row],[Avg]]-$U$2*TableMPI[[#This Row],[StdDev]]</f>
        <v>#N/A</v>
      </c>
      <c r="R425" t="e">
        <f>TableMPI[[#This Row],[Avg]]+$U$2*TableMPI[[#This Row],[StdDev]]</f>
        <v>#N/A</v>
      </c>
      <c r="S425" t="e">
        <f>IF(AND(TableMPI[[#This Row],[total_time]]&gt;=TableMPI[[#This Row],[Low]], TableMPI[[#This Row],[total_time]]&lt;=TableMPI[[#This Row],[High]]),1,0)</f>
        <v>#N/A</v>
      </c>
    </row>
    <row r="426" spans="1:19" x14ac:dyDescent="0.25">
      <c r="A426" t="s">
        <v>15</v>
      </c>
      <c r="B426">
        <v>20000</v>
      </c>
      <c r="C426">
        <v>100</v>
      </c>
      <c r="D426">
        <v>100000</v>
      </c>
      <c r="E426">
        <v>34</v>
      </c>
      <c r="F426">
        <v>1</v>
      </c>
      <c r="G426">
        <v>62.091116</v>
      </c>
      <c r="H426">
        <v>21.798921</v>
      </c>
      <c r="I426">
        <v>18.290067000000001</v>
      </c>
      <c r="J426">
        <v>0.55424399999999996</v>
      </c>
      <c r="K426" t="str">
        <f t="shared" si="16"/>
        <v>7</v>
      </c>
      <c r="L426" t="s">
        <v>62</v>
      </c>
      <c r="M426" t="s">
        <v>63</v>
      </c>
      <c r="N42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34</v>
      </c>
      <c r="O426" t="e">
        <f>VLOOKUP(TableMPI[[#This Row],[Label]],TableAvg[],2,FALSE)</f>
        <v>#N/A</v>
      </c>
      <c r="P426" t="e">
        <f>VLOOKUP(TableMPI[[#This Row],[Label]],TableAvg[],3,FALSE)</f>
        <v>#N/A</v>
      </c>
      <c r="Q426" t="e">
        <f>TableMPI[[#This Row],[Avg]]-$U$2*TableMPI[[#This Row],[StdDev]]</f>
        <v>#N/A</v>
      </c>
      <c r="R426" t="e">
        <f>TableMPI[[#This Row],[Avg]]+$U$2*TableMPI[[#This Row],[StdDev]]</f>
        <v>#N/A</v>
      </c>
      <c r="S426" t="e">
        <f>IF(AND(TableMPI[[#This Row],[total_time]]&gt;=TableMPI[[#This Row],[Low]], TableMPI[[#This Row],[total_time]]&lt;=TableMPI[[#This Row],[High]]),1,0)</f>
        <v>#N/A</v>
      </c>
    </row>
    <row r="427" spans="1:19" x14ac:dyDescent="0.25">
      <c r="A427" t="s">
        <v>15</v>
      </c>
      <c r="B427">
        <v>20000</v>
      </c>
      <c r="C427">
        <v>100</v>
      </c>
      <c r="D427">
        <v>100000</v>
      </c>
      <c r="E427">
        <v>33</v>
      </c>
      <c r="F427">
        <v>1</v>
      </c>
      <c r="G427">
        <v>51.938867999999999</v>
      </c>
      <c r="H427">
        <v>10.794506999999999</v>
      </c>
      <c r="I427">
        <v>16.541157999999999</v>
      </c>
      <c r="J427">
        <v>0.51691100000000001</v>
      </c>
      <c r="K427" t="str">
        <f t="shared" si="16"/>
        <v>7</v>
      </c>
      <c r="L427" t="s">
        <v>62</v>
      </c>
      <c r="M427" t="s">
        <v>63</v>
      </c>
      <c r="N42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33</v>
      </c>
      <c r="O427" t="e">
        <f>VLOOKUP(TableMPI[[#This Row],[Label]],TableAvg[],2,FALSE)</f>
        <v>#N/A</v>
      </c>
      <c r="P427" t="e">
        <f>VLOOKUP(TableMPI[[#This Row],[Label]],TableAvg[],3,FALSE)</f>
        <v>#N/A</v>
      </c>
      <c r="Q427" t="e">
        <f>TableMPI[[#This Row],[Avg]]-$U$2*TableMPI[[#This Row],[StdDev]]</f>
        <v>#N/A</v>
      </c>
      <c r="R427" t="e">
        <f>TableMPI[[#This Row],[Avg]]+$U$2*TableMPI[[#This Row],[StdDev]]</f>
        <v>#N/A</v>
      </c>
      <c r="S427" t="e">
        <f>IF(AND(TableMPI[[#This Row],[total_time]]&gt;=TableMPI[[#This Row],[Low]], TableMPI[[#This Row],[total_time]]&lt;=TableMPI[[#This Row],[High]]),1,0)</f>
        <v>#N/A</v>
      </c>
    </row>
    <row r="428" spans="1:19" x14ac:dyDescent="0.25">
      <c r="A428" t="s">
        <v>15</v>
      </c>
      <c r="B428">
        <v>20000</v>
      </c>
      <c r="C428">
        <v>100</v>
      </c>
      <c r="D428">
        <v>100000</v>
      </c>
      <c r="E428">
        <v>32</v>
      </c>
      <c r="F428">
        <v>1</v>
      </c>
      <c r="G428">
        <v>50.069284000000003</v>
      </c>
      <c r="H428">
        <v>7.6085430000000001</v>
      </c>
      <c r="I428">
        <v>16.125204</v>
      </c>
      <c r="J428">
        <v>0.52016799999999996</v>
      </c>
      <c r="K428" t="str">
        <f t="shared" si="16"/>
        <v>7</v>
      </c>
      <c r="L428" t="s">
        <v>62</v>
      </c>
      <c r="M428" t="s">
        <v>63</v>
      </c>
      <c r="N42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32</v>
      </c>
      <c r="O428" t="e">
        <f>VLOOKUP(TableMPI[[#This Row],[Label]],TableAvg[],2,FALSE)</f>
        <v>#N/A</v>
      </c>
      <c r="P428" t="e">
        <f>VLOOKUP(TableMPI[[#This Row],[Label]],TableAvg[],3,FALSE)</f>
        <v>#N/A</v>
      </c>
      <c r="Q428" t="e">
        <f>TableMPI[[#This Row],[Avg]]-$U$2*TableMPI[[#This Row],[StdDev]]</f>
        <v>#N/A</v>
      </c>
      <c r="R428" t="e">
        <f>TableMPI[[#This Row],[Avg]]+$U$2*TableMPI[[#This Row],[StdDev]]</f>
        <v>#N/A</v>
      </c>
      <c r="S428" t="e">
        <f>IF(AND(TableMPI[[#This Row],[total_time]]&gt;=TableMPI[[#This Row],[Low]], TableMPI[[#This Row],[total_time]]&lt;=TableMPI[[#This Row],[High]]),1,0)</f>
        <v>#N/A</v>
      </c>
    </row>
    <row r="429" spans="1:19" x14ac:dyDescent="0.25">
      <c r="A429" t="s">
        <v>15</v>
      </c>
      <c r="B429">
        <v>20000</v>
      </c>
      <c r="C429">
        <v>100</v>
      </c>
      <c r="D429">
        <v>100000</v>
      </c>
      <c r="E429">
        <v>31</v>
      </c>
      <c r="F429">
        <v>1</v>
      </c>
      <c r="G429">
        <v>53.195900000000002</v>
      </c>
      <c r="H429">
        <v>8.9272369999999999</v>
      </c>
      <c r="I429">
        <v>17.765872999999999</v>
      </c>
      <c r="J429">
        <v>0.59219599999999994</v>
      </c>
      <c r="K429" t="str">
        <f t="shared" si="16"/>
        <v>7</v>
      </c>
      <c r="L429" t="s">
        <v>62</v>
      </c>
      <c r="M429" t="s">
        <v>63</v>
      </c>
      <c r="N42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31</v>
      </c>
      <c r="O429" t="e">
        <f>VLOOKUP(TableMPI[[#This Row],[Label]],TableAvg[],2,FALSE)</f>
        <v>#N/A</v>
      </c>
      <c r="P429" t="e">
        <f>VLOOKUP(TableMPI[[#This Row],[Label]],TableAvg[],3,FALSE)</f>
        <v>#N/A</v>
      </c>
      <c r="Q429" t="e">
        <f>TableMPI[[#This Row],[Avg]]-$U$2*TableMPI[[#This Row],[StdDev]]</f>
        <v>#N/A</v>
      </c>
      <c r="R429" t="e">
        <f>TableMPI[[#This Row],[Avg]]+$U$2*TableMPI[[#This Row],[StdDev]]</f>
        <v>#N/A</v>
      </c>
      <c r="S429" t="e">
        <f>IF(AND(TableMPI[[#This Row],[total_time]]&gt;=TableMPI[[#This Row],[Low]], TableMPI[[#This Row],[total_time]]&lt;=TableMPI[[#This Row],[High]]),1,0)</f>
        <v>#N/A</v>
      </c>
    </row>
    <row r="430" spans="1:19" x14ac:dyDescent="0.25">
      <c r="A430" t="s">
        <v>15</v>
      </c>
      <c r="B430">
        <v>20000</v>
      </c>
      <c r="C430">
        <v>100</v>
      </c>
      <c r="D430">
        <v>100000</v>
      </c>
      <c r="E430">
        <v>30</v>
      </c>
      <c r="F430">
        <v>1</v>
      </c>
      <c r="G430">
        <v>52.238180999999997</v>
      </c>
      <c r="H430">
        <v>6.5805920000000002</v>
      </c>
      <c r="I430">
        <v>18.662735000000001</v>
      </c>
      <c r="J430">
        <v>0.64354299999999998</v>
      </c>
      <c r="K430" t="str">
        <f t="shared" si="16"/>
        <v>7</v>
      </c>
      <c r="L430" t="s">
        <v>62</v>
      </c>
      <c r="M430" t="s">
        <v>63</v>
      </c>
      <c r="N43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30</v>
      </c>
      <c r="O430" t="e">
        <f>VLOOKUP(TableMPI[[#This Row],[Label]],TableAvg[],2,FALSE)</f>
        <v>#N/A</v>
      </c>
      <c r="P430" t="e">
        <f>VLOOKUP(TableMPI[[#This Row],[Label]],TableAvg[],3,FALSE)</f>
        <v>#N/A</v>
      </c>
      <c r="Q430" t="e">
        <f>TableMPI[[#This Row],[Avg]]-$U$2*TableMPI[[#This Row],[StdDev]]</f>
        <v>#N/A</v>
      </c>
      <c r="R430" t="e">
        <f>TableMPI[[#This Row],[Avg]]+$U$2*TableMPI[[#This Row],[StdDev]]</f>
        <v>#N/A</v>
      </c>
      <c r="S430" t="e">
        <f>IF(AND(TableMPI[[#This Row],[total_time]]&gt;=TableMPI[[#This Row],[Low]], TableMPI[[#This Row],[total_time]]&lt;=TableMPI[[#This Row],[High]]),1,0)</f>
        <v>#N/A</v>
      </c>
    </row>
    <row r="431" spans="1:19" x14ac:dyDescent="0.25">
      <c r="A431" t="s">
        <v>15</v>
      </c>
      <c r="B431">
        <v>20000</v>
      </c>
      <c r="C431">
        <v>100</v>
      </c>
      <c r="D431">
        <v>100000</v>
      </c>
      <c r="E431">
        <v>29</v>
      </c>
      <c r="F431">
        <v>1</v>
      </c>
      <c r="G431">
        <v>53.837752999999999</v>
      </c>
      <c r="H431">
        <v>7.1902340000000002</v>
      </c>
      <c r="I431">
        <v>19.381471999999999</v>
      </c>
      <c r="J431">
        <v>0.692195</v>
      </c>
      <c r="K431" t="str">
        <f t="shared" si="16"/>
        <v>7</v>
      </c>
      <c r="L431" t="s">
        <v>62</v>
      </c>
      <c r="M431" t="s">
        <v>63</v>
      </c>
      <c r="N43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29</v>
      </c>
      <c r="O431" t="e">
        <f>VLOOKUP(TableMPI[[#This Row],[Label]],TableAvg[],2,FALSE)</f>
        <v>#N/A</v>
      </c>
      <c r="P431" t="e">
        <f>VLOOKUP(TableMPI[[#This Row],[Label]],TableAvg[],3,FALSE)</f>
        <v>#N/A</v>
      </c>
      <c r="Q431" t="e">
        <f>TableMPI[[#This Row],[Avg]]-$U$2*TableMPI[[#This Row],[StdDev]]</f>
        <v>#N/A</v>
      </c>
      <c r="R431" t="e">
        <f>TableMPI[[#This Row],[Avg]]+$U$2*TableMPI[[#This Row],[StdDev]]</f>
        <v>#N/A</v>
      </c>
      <c r="S431" t="e">
        <f>IF(AND(TableMPI[[#This Row],[total_time]]&gt;=TableMPI[[#This Row],[Low]], TableMPI[[#This Row],[total_time]]&lt;=TableMPI[[#This Row],[High]]),1,0)</f>
        <v>#N/A</v>
      </c>
    </row>
    <row r="432" spans="1:19" x14ac:dyDescent="0.25">
      <c r="A432" t="s">
        <v>15</v>
      </c>
      <c r="B432">
        <v>20000</v>
      </c>
      <c r="C432">
        <v>100</v>
      </c>
      <c r="D432">
        <v>100000</v>
      </c>
      <c r="E432">
        <v>28</v>
      </c>
      <c r="F432">
        <v>1</v>
      </c>
      <c r="G432">
        <v>58.155422999999999</v>
      </c>
      <c r="H432">
        <v>9.8430289999999996</v>
      </c>
      <c r="I432">
        <v>15.546666</v>
      </c>
      <c r="J432">
        <v>0.57580200000000004</v>
      </c>
      <c r="K432" t="str">
        <f t="shared" si="16"/>
        <v>7</v>
      </c>
      <c r="L432" t="s">
        <v>62</v>
      </c>
      <c r="M432" t="s">
        <v>63</v>
      </c>
      <c r="N43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28</v>
      </c>
      <c r="O432" t="e">
        <f>VLOOKUP(TableMPI[[#This Row],[Label]],TableAvg[],2,FALSE)</f>
        <v>#N/A</v>
      </c>
      <c r="P432" t="e">
        <f>VLOOKUP(TableMPI[[#This Row],[Label]],TableAvg[],3,FALSE)</f>
        <v>#N/A</v>
      </c>
      <c r="Q432" t="e">
        <f>TableMPI[[#This Row],[Avg]]-$U$2*TableMPI[[#This Row],[StdDev]]</f>
        <v>#N/A</v>
      </c>
      <c r="R432" t="e">
        <f>TableMPI[[#This Row],[Avg]]+$U$2*TableMPI[[#This Row],[StdDev]]</f>
        <v>#N/A</v>
      </c>
      <c r="S432" t="e">
        <f>IF(AND(TableMPI[[#This Row],[total_time]]&gt;=TableMPI[[#This Row],[Low]], TableMPI[[#This Row],[total_time]]&lt;=TableMPI[[#This Row],[High]]),1,0)</f>
        <v>#N/A</v>
      </c>
    </row>
    <row r="433" spans="1:19" x14ac:dyDescent="0.25">
      <c r="A433" t="s">
        <v>15</v>
      </c>
      <c r="B433">
        <v>20000</v>
      </c>
      <c r="C433">
        <v>100</v>
      </c>
      <c r="D433">
        <v>100000</v>
      </c>
      <c r="E433">
        <v>27</v>
      </c>
      <c r="F433">
        <v>1</v>
      </c>
      <c r="G433">
        <v>53.587955000000001</v>
      </c>
      <c r="H433">
        <v>3.6068479999999998</v>
      </c>
      <c r="I433">
        <v>12.500116999999999</v>
      </c>
      <c r="J433">
        <v>0.48077399999999998</v>
      </c>
      <c r="K433" t="str">
        <f t="shared" si="16"/>
        <v>7</v>
      </c>
      <c r="L433" t="s">
        <v>62</v>
      </c>
      <c r="M433" t="s">
        <v>63</v>
      </c>
      <c r="N43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27</v>
      </c>
      <c r="O433" t="e">
        <f>VLOOKUP(TableMPI[[#This Row],[Label]],TableAvg[],2,FALSE)</f>
        <v>#N/A</v>
      </c>
      <c r="P433" t="e">
        <f>VLOOKUP(TableMPI[[#This Row],[Label]],TableAvg[],3,FALSE)</f>
        <v>#N/A</v>
      </c>
      <c r="Q433" t="e">
        <f>TableMPI[[#This Row],[Avg]]-$U$2*TableMPI[[#This Row],[StdDev]]</f>
        <v>#N/A</v>
      </c>
      <c r="R433" t="e">
        <f>TableMPI[[#This Row],[Avg]]+$U$2*TableMPI[[#This Row],[StdDev]]</f>
        <v>#N/A</v>
      </c>
      <c r="S433" t="e">
        <f>IF(AND(TableMPI[[#This Row],[total_time]]&gt;=TableMPI[[#This Row],[Low]], TableMPI[[#This Row],[total_time]]&lt;=TableMPI[[#This Row],[High]]),1,0)</f>
        <v>#N/A</v>
      </c>
    </row>
    <row r="434" spans="1:19" x14ac:dyDescent="0.25">
      <c r="A434" t="s">
        <v>15</v>
      </c>
      <c r="B434">
        <v>20000</v>
      </c>
      <c r="C434">
        <v>100</v>
      </c>
      <c r="D434">
        <v>100000</v>
      </c>
      <c r="E434">
        <v>26</v>
      </c>
      <c r="F434">
        <v>1</v>
      </c>
      <c r="G434">
        <v>56.851035000000003</v>
      </c>
      <c r="H434">
        <v>4.24024</v>
      </c>
      <c r="I434">
        <v>18.462052</v>
      </c>
      <c r="J434">
        <v>0.73848199999999997</v>
      </c>
      <c r="K434" t="str">
        <f t="shared" si="16"/>
        <v>7</v>
      </c>
      <c r="L434" t="s">
        <v>62</v>
      </c>
      <c r="M434" t="s">
        <v>63</v>
      </c>
      <c r="N43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26</v>
      </c>
      <c r="O434" t="e">
        <f>VLOOKUP(TableMPI[[#This Row],[Label]],TableAvg[],2,FALSE)</f>
        <v>#N/A</v>
      </c>
      <c r="P434" t="e">
        <f>VLOOKUP(TableMPI[[#This Row],[Label]],TableAvg[],3,FALSE)</f>
        <v>#N/A</v>
      </c>
      <c r="Q434" t="e">
        <f>TableMPI[[#This Row],[Avg]]-$U$2*TableMPI[[#This Row],[StdDev]]</f>
        <v>#N/A</v>
      </c>
      <c r="R434" t="e">
        <f>TableMPI[[#This Row],[Avg]]+$U$2*TableMPI[[#This Row],[StdDev]]</f>
        <v>#N/A</v>
      </c>
      <c r="S434" t="e">
        <f>IF(AND(TableMPI[[#This Row],[total_time]]&gt;=TableMPI[[#This Row],[Low]], TableMPI[[#This Row],[total_time]]&lt;=TableMPI[[#This Row],[High]]),1,0)</f>
        <v>#N/A</v>
      </c>
    </row>
    <row r="435" spans="1:19" x14ac:dyDescent="0.25">
      <c r="A435" t="s">
        <v>15</v>
      </c>
      <c r="B435">
        <v>20000</v>
      </c>
      <c r="C435">
        <v>100</v>
      </c>
      <c r="D435">
        <v>100000</v>
      </c>
      <c r="E435">
        <v>25</v>
      </c>
      <c r="F435">
        <v>1</v>
      </c>
      <c r="G435">
        <v>57.639868999999997</v>
      </c>
      <c r="H435">
        <v>3.02345</v>
      </c>
      <c r="I435">
        <v>29.002354</v>
      </c>
      <c r="J435">
        <v>1.208431</v>
      </c>
      <c r="K435" t="str">
        <f t="shared" si="16"/>
        <v>7</v>
      </c>
      <c r="L435" t="s">
        <v>62</v>
      </c>
      <c r="M435" t="s">
        <v>63</v>
      </c>
      <c r="N43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25</v>
      </c>
      <c r="O435" t="e">
        <f>VLOOKUP(TableMPI[[#This Row],[Label]],TableAvg[],2,FALSE)</f>
        <v>#N/A</v>
      </c>
      <c r="P435" t="e">
        <f>VLOOKUP(TableMPI[[#This Row],[Label]],TableAvg[],3,FALSE)</f>
        <v>#N/A</v>
      </c>
      <c r="Q435" t="e">
        <f>TableMPI[[#This Row],[Avg]]-$U$2*TableMPI[[#This Row],[StdDev]]</f>
        <v>#N/A</v>
      </c>
      <c r="R435" t="e">
        <f>TableMPI[[#This Row],[Avg]]+$U$2*TableMPI[[#This Row],[StdDev]]</f>
        <v>#N/A</v>
      </c>
      <c r="S435" t="e">
        <f>IF(AND(TableMPI[[#This Row],[total_time]]&gt;=TableMPI[[#This Row],[Low]], TableMPI[[#This Row],[total_time]]&lt;=TableMPI[[#This Row],[High]]),1,0)</f>
        <v>#N/A</v>
      </c>
    </row>
    <row r="436" spans="1:19" x14ac:dyDescent="0.25">
      <c r="A436" t="s">
        <v>15</v>
      </c>
      <c r="B436">
        <v>20000</v>
      </c>
      <c r="C436">
        <v>100</v>
      </c>
      <c r="D436">
        <v>100000</v>
      </c>
      <c r="E436">
        <v>24</v>
      </c>
      <c r="F436">
        <v>1</v>
      </c>
      <c r="G436">
        <v>57.070023999999997</v>
      </c>
      <c r="H436">
        <v>1.0372939999999999</v>
      </c>
      <c r="I436">
        <v>11.608292</v>
      </c>
      <c r="J436">
        <v>0.50470800000000005</v>
      </c>
      <c r="K436" t="str">
        <f t="shared" si="16"/>
        <v>7</v>
      </c>
      <c r="L436" t="s">
        <v>62</v>
      </c>
      <c r="M436" t="s">
        <v>63</v>
      </c>
      <c r="N43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24</v>
      </c>
      <c r="O436" t="e">
        <f>VLOOKUP(TableMPI[[#This Row],[Label]],TableAvg[],2,FALSE)</f>
        <v>#N/A</v>
      </c>
      <c r="P436" t="e">
        <f>VLOOKUP(TableMPI[[#This Row],[Label]],TableAvg[],3,FALSE)</f>
        <v>#N/A</v>
      </c>
      <c r="Q436" t="e">
        <f>TableMPI[[#This Row],[Avg]]-$U$2*TableMPI[[#This Row],[StdDev]]</f>
        <v>#N/A</v>
      </c>
      <c r="R436" t="e">
        <f>TableMPI[[#This Row],[Avg]]+$U$2*TableMPI[[#This Row],[StdDev]]</f>
        <v>#N/A</v>
      </c>
      <c r="S436" t="e">
        <f>IF(AND(TableMPI[[#This Row],[total_time]]&gt;=TableMPI[[#This Row],[Low]], TableMPI[[#This Row],[total_time]]&lt;=TableMPI[[#This Row],[High]]),1,0)</f>
        <v>#N/A</v>
      </c>
    </row>
    <row r="437" spans="1:19" x14ac:dyDescent="0.25">
      <c r="A437" t="s">
        <v>15</v>
      </c>
      <c r="B437">
        <v>20000</v>
      </c>
      <c r="C437">
        <v>100</v>
      </c>
      <c r="D437">
        <v>100000</v>
      </c>
      <c r="E437">
        <v>23</v>
      </c>
      <c r="F437">
        <v>1</v>
      </c>
      <c r="G437">
        <v>59.874254000000001</v>
      </c>
      <c r="H437">
        <v>1.1667829999999999</v>
      </c>
      <c r="I437">
        <v>14.075051</v>
      </c>
      <c r="J437">
        <v>0.63977499999999998</v>
      </c>
      <c r="K437" t="str">
        <f t="shared" si="16"/>
        <v>7</v>
      </c>
      <c r="L437" t="s">
        <v>62</v>
      </c>
      <c r="M437" t="s">
        <v>63</v>
      </c>
      <c r="N43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23</v>
      </c>
      <c r="O437" t="e">
        <f>VLOOKUP(TableMPI[[#This Row],[Label]],TableAvg[],2,FALSE)</f>
        <v>#N/A</v>
      </c>
      <c r="P437" t="e">
        <f>VLOOKUP(TableMPI[[#This Row],[Label]],TableAvg[],3,FALSE)</f>
        <v>#N/A</v>
      </c>
      <c r="Q437" t="e">
        <f>TableMPI[[#This Row],[Avg]]-$U$2*TableMPI[[#This Row],[StdDev]]</f>
        <v>#N/A</v>
      </c>
      <c r="R437" t="e">
        <f>TableMPI[[#This Row],[Avg]]+$U$2*TableMPI[[#This Row],[StdDev]]</f>
        <v>#N/A</v>
      </c>
      <c r="S437" t="e">
        <f>IF(AND(TableMPI[[#This Row],[total_time]]&gt;=TableMPI[[#This Row],[Low]], TableMPI[[#This Row],[total_time]]&lt;=TableMPI[[#This Row],[High]]),1,0)</f>
        <v>#N/A</v>
      </c>
    </row>
    <row r="438" spans="1:19" x14ac:dyDescent="0.25">
      <c r="A438" t="s">
        <v>15</v>
      </c>
      <c r="B438">
        <v>20000</v>
      </c>
      <c r="C438">
        <v>100</v>
      </c>
      <c r="D438">
        <v>100000</v>
      </c>
      <c r="E438">
        <v>22</v>
      </c>
      <c r="F438">
        <v>1</v>
      </c>
      <c r="G438">
        <v>62.696005</v>
      </c>
      <c r="H438">
        <v>1.079137</v>
      </c>
      <c r="I438">
        <v>11.247037000000001</v>
      </c>
      <c r="J438">
        <v>0.53557299999999997</v>
      </c>
      <c r="K438" t="str">
        <f t="shared" si="16"/>
        <v>7</v>
      </c>
      <c r="L438" t="s">
        <v>62</v>
      </c>
      <c r="M438" t="s">
        <v>63</v>
      </c>
      <c r="N43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22</v>
      </c>
      <c r="O438" t="e">
        <f>VLOOKUP(TableMPI[[#This Row],[Label]],TableAvg[],2,FALSE)</f>
        <v>#N/A</v>
      </c>
      <c r="P438" t="e">
        <f>VLOOKUP(TableMPI[[#This Row],[Label]],TableAvg[],3,FALSE)</f>
        <v>#N/A</v>
      </c>
      <c r="Q438" t="e">
        <f>TableMPI[[#This Row],[Avg]]-$U$2*TableMPI[[#This Row],[StdDev]]</f>
        <v>#N/A</v>
      </c>
      <c r="R438" t="e">
        <f>TableMPI[[#This Row],[Avg]]+$U$2*TableMPI[[#This Row],[StdDev]]</f>
        <v>#N/A</v>
      </c>
      <c r="S438" t="e">
        <f>IF(AND(TableMPI[[#This Row],[total_time]]&gt;=TableMPI[[#This Row],[Low]], TableMPI[[#This Row],[total_time]]&lt;=TableMPI[[#This Row],[High]]),1,0)</f>
        <v>#N/A</v>
      </c>
    </row>
    <row r="439" spans="1:19" x14ac:dyDescent="0.25">
      <c r="A439" t="s">
        <v>15</v>
      </c>
      <c r="B439">
        <v>20000</v>
      </c>
      <c r="C439">
        <v>100</v>
      </c>
      <c r="D439">
        <v>100000</v>
      </c>
      <c r="E439">
        <v>21</v>
      </c>
      <c r="F439">
        <v>1</v>
      </c>
      <c r="G439">
        <v>65.389972</v>
      </c>
      <c r="H439">
        <v>1.0327679999999999</v>
      </c>
      <c r="I439">
        <v>10.436306999999999</v>
      </c>
      <c r="J439">
        <v>0.52181500000000003</v>
      </c>
      <c r="K439" t="str">
        <f t="shared" si="16"/>
        <v>7</v>
      </c>
      <c r="L439" t="s">
        <v>62</v>
      </c>
      <c r="M439" t="s">
        <v>63</v>
      </c>
      <c r="N43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21</v>
      </c>
      <c r="O439" t="e">
        <f>VLOOKUP(TableMPI[[#This Row],[Label]],TableAvg[],2,FALSE)</f>
        <v>#N/A</v>
      </c>
      <c r="P439" t="e">
        <f>VLOOKUP(TableMPI[[#This Row],[Label]],TableAvg[],3,FALSE)</f>
        <v>#N/A</v>
      </c>
      <c r="Q439" t="e">
        <f>TableMPI[[#This Row],[Avg]]-$U$2*TableMPI[[#This Row],[StdDev]]</f>
        <v>#N/A</v>
      </c>
      <c r="R439" t="e">
        <f>TableMPI[[#This Row],[Avg]]+$U$2*TableMPI[[#This Row],[StdDev]]</f>
        <v>#N/A</v>
      </c>
      <c r="S439" t="e">
        <f>IF(AND(TableMPI[[#This Row],[total_time]]&gt;=TableMPI[[#This Row],[Low]], TableMPI[[#This Row],[total_time]]&lt;=TableMPI[[#This Row],[High]]),1,0)</f>
        <v>#N/A</v>
      </c>
    </row>
    <row r="440" spans="1:19" x14ac:dyDescent="0.25">
      <c r="A440" t="s">
        <v>15</v>
      </c>
      <c r="B440">
        <v>20000</v>
      </c>
      <c r="C440">
        <v>100</v>
      </c>
      <c r="D440">
        <v>100000</v>
      </c>
      <c r="E440">
        <v>20</v>
      </c>
      <c r="F440">
        <v>1</v>
      </c>
      <c r="G440">
        <v>68.507015999999993</v>
      </c>
      <c r="H440">
        <v>1.1165529999999999</v>
      </c>
      <c r="I440">
        <v>11.39899</v>
      </c>
      <c r="J440">
        <v>0.59994700000000001</v>
      </c>
      <c r="K440" t="str">
        <f t="shared" si="16"/>
        <v>7</v>
      </c>
      <c r="L440" t="s">
        <v>62</v>
      </c>
      <c r="M440" t="s">
        <v>63</v>
      </c>
      <c r="N44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20</v>
      </c>
      <c r="O440" t="e">
        <f>VLOOKUP(TableMPI[[#This Row],[Label]],TableAvg[],2,FALSE)</f>
        <v>#N/A</v>
      </c>
      <c r="P440" t="e">
        <f>VLOOKUP(TableMPI[[#This Row],[Label]],TableAvg[],3,FALSE)</f>
        <v>#N/A</v>
      </c>
      <c r="Q440" t="e">
        <f>TableMPI[[#This Row],[Avg]]-$U$2*TableMPI[[#This Row],[StdDev]]</f>
        <v>#N/A</v>
      </c>
      <c r="R440" t="e">
        <f>TableMPI[[#This Row],[Avg]]+$U$2*TableMPI[[#This Row],[StdDev]]</f>
        <v>#N/A</v>
      </c>
      <c r="S440" t="e">
        <f>IF(AND(TableMPI[[#This Row],[total_time]]&gt;=TableMPI[[#This Row],[Low]], TableMPI[[#This Row],[total_time]]&lt;=TableMPI[[#This Row],[High]]),1,0)</f>
        <v>#N/A</v>
      </c>
    </row>
    <row r="441" spans="1:19" x14ac:dyDescent="0.25">
      <c r="A441" t="s">
        <v>15</v>
      </c>
      <c r="B441">
        <v>20000</v>
      </c>
      <c r="C441">
        <v>100</v>
      </c>
      <c r="D441">
        <v>100000</v>
      </c>
      <c r="E441">
        <v>19</v>
      </c>
      <c r="F441">
        <v>1</v>
      </c>
      <c r="G441">
        <v>72.023240000000001</v>
      </c>
      <c r="H441">
        <v>1.0396460000000001</v>
      </c>
      <c r="I441">
        <v>9.3307559999999992</v>
      </c>
      <c r="J441">
        <v>0.51837500000000003</v>
      </c>
      <c r="K441" t="str">
        <f t="shared" si="16"/>
        <v>7</v>
      </c>
      <c r="L441" t="s">
        <v>62</v>
      </c>
      <c r="M441" t="s">
        <v>63</v>
      </c>
      <c r="N44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19</v>
      </c>
      <c r="O441" t="e">
        <f>VLOOKUP(TableMPI[[#This Row],[Label]],TableAvg[],2,FALSE)</f>
        <v>#N/A</v>
      </c>
      <c r="P441" t="e">
        <f>VLOOKUP(TableMPI[[#This Row],[Label]],TableAvg[],3,FALSE)</f>
        <v>#N/A</v>
      </c>
      <c r="Q441" t="e">
        <f>TableMPI[[#This Row],[Avg]]-$U$2*TableMPI[[#This Row],[StdDev]]</f>
        <v>#N/A</v>
      </c>
      <c r="R441" t="e">
        <f>TableMPI[[#This Row],[Avg]]+$U$2*TableMPI[[#This Row],[StdDev]]</f>
        <v>#N/A</v>
      </c>
      <c r="S441" t="e">
        <f>IF(AND(TableMPI[[#This Row],[total_time]]&gt;=TableMPI[[#This Row],[Low]], TableMPI[[#This Row],[total_time]]&lt;=TableMPI[[#This Row],[High]]),1,0)</f>
        <v>#N/A</v>
      </c>
    </row>
    <row r="442" spans="1:19" x14ac:dyDescent="0.25">
      <c r="A442" t="s">
        <v>15</v>
      </c>
      <c r="B442">
        <v>20000</v>
      </c>
      <c r="C442">
        <v>100</v>
      </c>
      <c r="D442">
        <v>100000</v>
      </c>
      <c r="E442">
        <v>18</v>
      </c>
      <c r="F442">
        <v>1</v>
      </c>
      <c r="G442">
        <v>75.909878000000006</v>
      </c>
      <c r="H442">
        <v>1.1937690000000001</v>
      </c>
      <c r="I442">
        <v>11.661777000000001</v>
      </c>
      <c r="J442">
        <v>0.68598700000000001</v>
      </c>
      <c r="K442" t="str">
        <f t="shared" si="16"/>
        <v>7</v>
      </c>
      <c r="L442" t="s">
        <v>62</v>
      </c>
      <c r="M442" t="s">
        <v>63</v>
      </c>
      <c r="N44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18</v>
      </c>
      <c r="O442" t="e">
        <f>VLOOKUP(TableMPI[[#This Row],[Label]],TableAvg[],2,FALSE)</f>
        <v>#N/A</v>
      </c>
      <c r="P442" t="e">
        <f>VLOOKUP(TableMPI[[#This Row],[Label]],TableAvg[],3,FALSE)</f>
        <v>#N/A</v>
      </c>
      <c r="Q442" t="e">
        <f>TableMPI[[#This Row],[Avg]]-$U$2*TableMPI[[#This Row],[StdDev]]</f>
        <v>#N/A</v>
      </c>
      <c r="R442" t="e">
        <f>TableMPI[[#This Row],[Avg]]+$U$2*TableMPI[[#This Row],[StdDev]]</f>
        <v>#N/A</v>
      </c>
      <c r="S442" t="e">
        <f>IF(AND(TableMPI[[#This Row],[total_time]]&gt;=TableMPI[[#This Row],[Low]], TableMPI[[#This Row],[total_time]]&lt;=TableMPI[[#This Row],[High]]),1,0)</f>
        <v>#N/A</v>
      </c>
    </row>
    <row r="443" spans="1:19" x14ac:dyDescent="0.25">
      <c r="A443" t="s">
        <v>15</v>
      </c>
      <c r="B443">
        <v>20000</v>
      </c>
      <c r="C443">
        <v>100</v>
      </c>
      <c r="D443">
        <v>100000</v>
      </c>
      <c r="E443">
        <v>17</v>
      </c>
      <c r="F443">
        <v>1</v>
      </c>
      <c r="G443">
        <v>80.064555999999996</v>
      </c>
      <c r="H443">
        <v>1.0526260000000001</v>
      </c>
      <c r="I443">
        <v>8.4262350000000001</v>
      </c>
      <c r="J443">
        <v>0.52664</v>
      </c>
      <c r="K443" t="str">
        <f t="shared" si="16"/>
        <v>7</v>
      </c>
      <c r="L443" t="s">
        <v>62</v>
      </c>
      <c r="M443" t="s">
        <v>63</v>
      </c>
      <c r="N44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17</v>
      </c>
      <c r="O443" t="e">
        <f>VLOOKUP(TableMPI[[#This Row],[Label]],TableAvg[],2,FALSE)</f>
        <v>#N/A</v>
      </c>
      <c r="P443" t="e">
        <f>VLOOKUP(TableMPI[[#This Row],[Label]],TableAvg[],3,FALSE)</f>
        <v>#N/A</v>
      </c>
      <c r="Q443" t="e">
        <f>TableMPI[[#This Row],[Avg]]-$U$2*TableMPI[[#This Row],[StdDev]]</f>
        <v>#N/A</v>
      </c>
      <c r="R443" t="e">
        <f>TableMPI[[#This Row],[Avg]]+$U$2*TableMPI[[#This Row],[StdDev]]</f>
        <v>#N/A</v>
      </c>
      <c r="S443" t="e">
        <f>IF(AND(TableMPI[[#This Row],[total_time]]&gt;=TableMPI[[#This Row],[Low]], TableMPI[[#This Row],[total_time]]&lt;=TableMPI[[#This Row],[High]]),1,0)</f>
        <v>#N/A</v>
      </c>
    </row>
    <row r="444" spans="1:19" x14ac:dyDescent="0.25">
      <c r="A444" t="s">
        <v>15</v>
      </c>
      <c r="B444">
        <v>20000</v>
      </c>
      <c r="C444">
        <v>100</v>
      </c>
      <c r="D444">
        <v>100000</v>
      </c>
      <c r="E444">
        <v>16</v>
      </c>
      <c r="F444">
        <v>1</v>
      </c>
      <c r="G444">
        <v>84.911456999999999</v>
      </c>
      <c r="H444">
        <v>1.0010559999999999</v>
      </c>
      <c r="I444">
        <v>7.2726059999999997</v>
      </c>
      <c r="J444">
        <v>0.48483999999999999</v>
      </c>
      <c r="K444" t="str">
        <f t="shared" si="16"/>
        <v>7</v>
      </c>
      <c r="L444" t="s">
        <v>62</v>
      </c>
      <c r="M444" t="s">
        <v>63</v>
      </c>
      <c r="N44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16</v>
      </c>
      <c r="O444" t="e">
        <f>VLOOKUP(TableMPI[[#This Row],[Label]],TableAvg[],2,FALSE)</f>
        <v>#N/A</v>
      </c>
      <c r="P444" t="e">
        <f>VLOOKUP(TableMPI[[#This Row],[Label]],TableAvg[],3,FALSE)</f>
        <v>#N/A</v>
      </c>
      <c r="Q444" t="e">
        <f>TableMPI[[#This Row],[Avg]]-$U$2*TableMPI[[#This Row],[StdDev]]</f>
        <v>#N/A</v>
      </c>
      <c r="R444" t="e">
        <f>TableMPI[[#This Row],[Avg]]+$U$2*TableMPI[[#This Row],[StdDev]]</f>
        <v>#N/A</v>
      </c>
      <c r="S444" t="e">
        <f>IF(AND(TableMPI[[#This Row],[total_time]]&gt;=TableMPI[[#This Row],[Low]], TableMPI[[#This Row],[total_time]]&lt;=TableMPI[[#This Row],[High]]),1,0)</f>
        <v>#N/A</v>
      </c>
    </row>
    <row r="445" spans="1:19" x14ac:dyDescent="0.25">
      <c r="A445" t="s">
        <v>15</v>
      </c>
      <c r="B445">
        <v>20000</v>
      </c>
      <c r="C445">
        <v>100</v>
      </c>
      <c r="D445">
        <v>100000</v>
      </c>
      <c r="E445">
        <v>15</v>
      </c>
      <c r="F445">
        <v>1</v>
      </c>
      <c r="G445">
        <v>90.270329000000004</v>
      </c>
      <c r="H445">
        <v>0.95894599999999997</v>
      </c>
      <c r="I445">
        <v>6.2449479999999999</v>
      </c>
      <c r="J445">
        <v>0.44606800000000002</v>
      </c>
      <c r="K445" t="str">
        <f t="shared" si="16"/>
        <v>7</v>
      </c>
      <c r="L445" t="s">
        <v>62</v>
      </c>
      <c r="M445" t="s">
        <v>63</v>
      </c>
      <c r="N44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15</v>
      </c>
      <c r="O445" t="e">
        <f>VLOOKUP(TableMPI[[#This Row],[Label]],TableAvg[],2,FALSE)</f>
        <v>#N/A</v>
      </c>
      <c r="P445" t="e">
        <f>VLOOKUP(TableMPI[[#This Row],[Label]],TableAvg[],3,FALSE)</f>
        <v>#N/A</v>
      </c>
      <c r="Q445" t="e">
        <f>TableMPI[[#This Row],[Avg]]-$U$2*TableMPI[[#This Row],[StdDev]]</f>
        <v>#N/A</v>
      </c>
      <c r="R445" t="e">
        <f>TableMPI[[#This Row],[Avg]]+$U$2*TableMPI[[#This Row],[StdDev]]</f>
        <v>#N/A</v>
      </c>
      <c r="S445" t="e">
        <f>IF(AND(TableMPI[[#This Row],[total_time]]&gt;=TableMPI[[#This Row],[Low]], TableMPI[[#This Row],[total_time]]&lt;=TableMPI[[#This Row],[High]]),1,0)</f>
        <v>#N/A</v>
      </c>
    </row>
    <row r="446" spans="1:19" x14ac:dyDescent="0.25">
      <c r="A446" t="s">
        <v>15</v>
      </c>
      <c r="B446">
        <v>20000</v>
      </c>
      <c r="C446">
        <v>100</v>
      </c>
      <c r="D446">
        <v>100000</v>
      </c>
      <c r="E446">
        <v>14</v>
      </c>
      <c r="F446">
        <v>1</v>
      </c>
      <c r="G446">
        <v>96.547414000000003</v>
      </c>
      <c r="H446">
        <v>0.98491700000000004</v>
      </c>
      <c r="I446">
        <v>6.2568630000000001</v>
      </c>
      <c r="J446">
        <v>0.48129699999999997</v>
      </c>
      <c r="K446" t="str">
        <f t="shared" si="16"/>
        <v>7</v>
      </c>
      <c r="L446" t="s">
        <v>62</v>
      </c>
      <c r="M446" t="s">
        <v>63</v>
      </c>
      <c r="N44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14</v>
      </c>
      <c r="O446" t="e">
        <f>VLOOKUP(TableMPI[[#This Row],[Label]],TableAvg[],2,FALSE)</f>
        <v>#N/A</v>
      </c>
      <c r="P446" t="e">
        <f>VLOOKUP(TableMPI[[#This Row],[Label]],TableAvg[],3,FALSE)</f>
        <v>#N/A</v>
      </c>
      <c r="Q446" t="e">
        <f>TableMPI[[#This Row],[Avg]]-$U$2*TableMPI[[#This Row],[StdDev]]</f>
        <v>#N/A</v>
      </c>
      <c r="R446" t="e">
        <f>TableMPI[[#This Row],[Avg]]+$U$2*TableMPI[[#This Row],[StdDev]]</f>
        <v>#N/A</v>
      </c>
      <c r="S446" t="e">
        <f>IF(AND(TableMPI[[#This Row],[total_time]]&gt;=TableMPI[[#This Row],[Low]], TableMPI[[#This Row],[total_time]]&lt;=TableMPI[[#This Row],[High]]),1,0)</f>
        <v>#N/A</v>
      </c>
    </row>
    <row r="447" spans="1:19" x14ac:dyDescent="0.25">
      <c r="A447" t="s">
        <v>15</v>
      </c>
      <c r="B447">
        <v>20000</v>
      </c>
      <c r="C447">
        <v>100</v>
      </c>
      <c r="D447">
        <v>100000</v>
      </c>
      <c r="E447">
        <v>13</v>
      </c>
      <c r="F447">
        <v>1</v>
      </c>
      <c r="G447">
        <v>103.856917</v>
      </c>
      <c r="H447">
        <v>1.060187</v>
      </c>
      <c r="I447">
        <v>6.3046499999999996</v>
      </c>
      <c r="J447">
        <v>0.52538700000000005</v>
      </c>
      <c r="K447" t="str">
        <f t="shared" si="16"/>
        <v>7</v>
      </c>
      <c r="L447" t="s">
        <v>62</v>
      </c>
      <c r="M447" t="s">
        <v>63</v>
      </c>
      <c r="N44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13</v>
      </c>
      <c r="O447" t="e">
        <f>VLOOKUP(TableMPI[[#This Row],[Label]],TableAvg[],2,FALSE)</f>
        <v>#N/A</v>
      </c>
      <c r="P447" t="e">
        <f>VLOOKUP(TableMPI[[#This Row],[Label]],TableAvg[],3,FALSE)</f>
        <v>#N/A</v>
      </c>
      <c r="Q447" t="e">
        <f>TableMPI[[#This Row],[Avg]]-$U$2*TableMPI[[#This Row],[StdDev]]</f>
        <v>#N/A</v>
      </c>
      <c r="R447" t="e">
        <f>TableMPI[[#This Row],[Avg]]+$U$2*TableMPI[[#This Row],[StdDev]]</f>
        <v>#N/A</v>
      </c>
      <c r="S447" t="e">
        <f>IF(AND(TableMPI[[#This Row],[total_time]]&gt;=TableMPI[[#This Row],[Low]], TableMPI[[#This Row],[total_time]]&lt;=TableMPI[[#This Row],[High]]),1,0)</f>
        <v>#N/A</v>
      </c>
    </row>
    <row r="448" spans="1:19" x14ac:dyDescent="0.25">
      <c r="A448" t="s">
        <v>15</v>
      </c>
      <c r="B448">
        <v>20000</v>
      </c>
      <c r="C448">
        <v>100</v>
      </c>
      <c r="D448">
        <v>100000</v>
      </c>
      <c r="E448">
        <v>72</v>
      </c>
      <c r="F448">
        <v>1</v>
      </c>
      <c r="G448">
        <v>49.658028999999999</v>
      </c>
      <c r="H448">
        <v>30.205697000000001</v>
      </c>
      <c r="I448">
        <v>59.381751000000001</v>
      </c>
      <c r="J448">
        <v>0.83636299999999997</v>
      </c>
      <c r="K448" t="str">
        <f t="shared" si="16"/>
        <v>7</v>
      </c>
      <c r="L448" t="s">
        <v>62</v>
      </c>
      <c r="M448" t="s">
        <v>63</v>
      </c>
      <c r="N44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72</v>
      </c>
      <c r="O448" t="e">
        <f>VLOOKUP(TableMPI[[#This Row],[Label]],TableAvg[],2,FALSE)</f>
        <v>#N/A</v>
      </c>
      <c r="P448" t="e">
        <f>VLOOKUP(TableMPI[[#This Row],[Label]],TableAvg[],3,FALSE)</f>
        <v>#N/A</v>
      </c>
      <c r="Q448" t="e">
        <f>TableMPI[[#This Row],[Avg]]-$U$2*TableMPI[[#This Row],[StdDev]]</f>
        <v>#N/A</v>
      </c>
      <c r="R448" t="e">
        <f>TableMPI[[#This Row],[Avg]]+$U$2*TableMPI[[#This Row],[StdDev]]</f>
        <v>#N/A</v>
      </c>
      <c r="S448" t="e">
        <f>IF(AND(TableMPI[[#This Row],[total_time]]&gt;=TableMPI[[#This Row],[Low]], TableMPI[[#This Row],[total_time]]&lt;=TableMPI[[#This Row],[High]]),1,0)</f>
        <v>#N/A</v>
      </c>
    </row>
    <row r="449" spans="1:19" x14ac:dyDescent="0.25">
      <c r="A449" t="s">
        <v>15</v>
      </c>
      <c r="B449">
        <v>20000</v>
      </c>
      <c r="C449">
        <v>100</v>
      </c>
      <c r="D449">
        <v>100000</v>
      </c>
      <c r="E449">
        <v>71</v>
      </c>
      <c r="F449">
        <v>1</v>
      </c>
      <c r="G449">
        <v>40.906083000000002</v>
      </c>
      <c r="H449">
        <v>21.106071</v>
      </c>
      <c r="I449">
        <v>31.827444</v>
      </c>
      <c r="J449">
        <v>0.45467800000000003</v>
      </c>
      <c r="K449" t="str">
        <f t="shared" si="16"/>
        <v>7</v>
      </c>
      <c r="L449" t="s">
        <v>62</v>
      </c>
      <c r="M449" t="s">
        <v>63</v>
      </c>
      <c r="N44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71</v>
      </c>
      <c r="O449" t="e">
        <f>VLOOKUP(TableMPI[[#This Row],[Label]],TableAvg[],2,FALSE)</f>
        <v>#N/A</v>
      </c>
      <c r="P449" t="e">
        <f>VLOOKUP(TableMPI[[#This Row],[Label]],TableAvg[],3,FALSE)</f>
        <v>#N/A</v>
      </c>
      <c r="Q449" t="e">
        <f>TableMPI[[#This Row],[Avg]]-$U$2*TableMPI[[#This Row],[StdDev]]</f>
        <v>#N/A</v>
      </c>
      <c r="R449" t="e">
        <f>TableMPI[[#This Row],[Avg]]+$U$2*TableMPI[[#This Row],[StdDev]]</f>
        <v>#N/A</v>
      </c>
      <c r="S449" t="e">
        <f>IF(AND(TableMPI[[#This Row],[total_time]]&gt;=TableMPI[[#This Row],[Low]], TableMPI[[#This Row],[total_time]]&lt;=TableMPI[[#This Row],[High]]),1,0)</f>
        <v>#N/A</v>
      </c>
    </row>
    <row r="450" spans="1:19" x14ac:dyDescent="0.25">
      <c r="A450" t="s">
        <v>15</v>
      </c>
      <c r="B450">
        <v>20000</v>
      </c>
      <c r="C450">
        <v>100</v>
      </c>
      <c r="D450">
        <v>100000</v>
      </c>
      <c r="E450">
        <v>70</v>
      </c>
      <c r="F450">
        <v>1</v>
      </c>
      <c r="G450">
        <v>44.168754999999997</v>
      </c>
      <c r="H450">
        <v>24.160149000000001</v>
      </c>
      <c r="I450">
        <v>26.591605000000001</v>
      </c>
      <c r="J450">
        <v>0.38538600000000001</v>
      </c>
      <c r="K450" t="str">
        <f t="shared" si="16"/>
        <v>7</v>
      </c>
      <c r="L450" t="s">
        <v>62</v>
      </c>
      <c r="M450" t="s">
        <v>63</v>
      </c>
      <c r="N45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70</v>
      </c>
      <c r="O450" t="e">
        <f>VLOOKUP(TableMPI[[#This Row],[Label]],TableAvg[],2,FALSE)</f>
        <v>#N/A</v>
      </c>
      <c r="P450" t="e">
        <f>VLOOKUP(TableMPI[[#This Row],[Label]],TableAvg[],3,FALSE)</f>
        <v>#N/A</v>
      </c>
      <c r="Q450" t="e">
        <f>TableMPI[[#This Row],[Avg]]-$U$2*TableMPI[[#This Row],[StdDev]]</f>
        <v>#N/A</v>
      </c>
      <c r="R450" t="e">
        <f>TableMPI[[#This Row],[Avg]]+$U$2*TableMPI[[#This Row],[StdDev]]</f>
        <v>#N/A</v>
      </c>
      <c r="S450" t="e">
        <f>IF(AND(TableMPI[[#This Row],[total_time]]&gt;=TableMPI[[#This Row],[Low]], TableMPI[[#This Row],[total_time]]&lt;=TableMPI[[#This Row],[High]]),1,0)</f>
        <v>#N/A</v>
      </c>
    </row>
    <row r="451" spans="1:19" x14ac:dyDescent="0.25">
      <c r="A451" t="s">
        <v>15</v>
      </c>
      <c r="B451">
        <v>20000</v>
      </c>
      <c r="C451">
        <v>100</v>
      </c>
      <c r="D451">
        <v>100000</v>
      </c>
      <c r="E451">
        <v>69</v>
      </c>
      <c r="F451">
        <v>1</v>
      </c>
      <c r="G451">
        <v>49.722821000000003</v>
      </c>
      <c r="H451">
        <v>29.523772000000001</v>
      </c>
      <c r="I451">
        <v>46.815295999999996</v>
      </c>
      <c r="J451">
        <v>0.68845999999999996</v>
      </c>
      <c r="K451" t="str">
        <f t="shared" si="16"/>
        <v>7</v>
      </c>
      <c r="L451" t="s">
        <v>62</v>
      </c>
      <c r="M451" t="s">
        <v>63</v>
      </c>
      <c r="N45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69</v>
      </c>
      <c r="O451" t="e">
        <f>VLOOKUP(TableMPI[[#This Row],[Label]],TableAvg[],2,FALSE)</f>
        <v>#N/A</v>
      </c>
      <c r="P451" t="e">
        <f>VLOOKUP(TableMPI[[#This Row],[Label]],TableAvg[],3,FALSE)</f>
        <v>#N/A</v>
      </c>
      <c r="Q451" t="e">
        <f>TableMPI[[#This Row],[Avg]]-$U$2*TableMPI[[#This Row],[StdDev]]</f>
        <v>#N/A</v>
      </c>
      <c r="R451" t="e">
        <f>TableMPI[[#This Row],[Avg]]+$U$2*TableMPI[[#This Row],[StdDev]]</f>
        <v>#N/A</v>
      </c>
      <c r="S451" t="e">
        <f>IF(AND(TableMPI[[#This Row],[total_time]]&gt;=TableMPI[[#This Row],[Low]], TableMPI[[#This Row],[total_time]]&lt;=TableMPI[[#This Row],[High]]),1,0)</f>
        <v>#N/A</v>
      </c>
    </row>
    <row r="452" spans="1:19" x14ac:dyDescent="0.25">
      <c r="A452" t="s">
        <v>15</v>
      </c>
      <c r="B452">
        <v>20000</v>
      </c>
      <c r="C452">
        <v>100</v>
      </c>
      <c r="D452">
        <v>100000</v>
      </c>
      <c r="E452">
        <v>68</v>
      </c>
      <c r="F452">
        <v>1</v>
      </c>
      <c r="G452">
        <v>38.701110999999997</v>
      </c>
      <c r="H452">
        <v>18.134765000000002</v>
      </c>
      <c r="I452">
        <v>26.548083999999999</v>
      </c>
      <c r="J452">
        <v>0.39623999999999998</v>
      </c>
      <c r="K452" t="str">
        <f t="shared" si="16"/>
        <v>7</v>
      </c>
      <c r="L452" t="s">
        <v>62</v>
      </c>
      <c r="M452" t="s">
        <v>63</v>
      </c>
      <c r="N45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68</v>
      </c>
      <c r="O452" t="e">
        <f>VLOOKUP(TableMPI[[#This Row],[Label]],TableAvg[],2,FALSE)</f>
        <v>#N/A</v>
      </c>
      <c r="P452" t="e">
        <f>VLOOKUP(TableMPI[[#This Row],[Label]],TableAvg[],3,FALSE)</f>
        <v>#N/A</v>
      </c>
      <c r="Q452" t="e">
        <f>TableMPI[[#This Row],[Avg]]-$U$2*TableMPI[[#This Row],[StdDev]]</f>
        <v>#N/A</v>
      </c>
      <c r="R452" t="e">
        <f>TableMPI[[#This Row],[Avg]]+$U$2*TableMPI[[#This Row],[StdDev]]</f>
        <v>#N/A</v>
      </c>
      <c r="S452" t="e">
        <f>IF(AND(TableMPI[[#This Row],[total_time]]&gt;=TableMPI[[#This Row],[Low]], TableMPI[[#This Row],[total_time]]&lt;=TableMPI[[#This Row],[High]]),1,0)</f>
        <v>#N/A</v>
      </c>
    </row>
    <row r="453" spans="1:19" x14ac:dyDescent="0.25">
      <c r="A453" t="s">
        <v>15</v>
      </c>
      <c r="B453">
        <v>20000</v>
      </c>
      <c r="C453">
        <v>100</v>
      </c>
      <c r="D453">
        <v>100000</v>
      </c>
      <c r="E453">
        <v>67</v>
      </c>
      <c r="F453">
        <v>1</v>
      </c>
      <c r="G453">
        <v>34.263531</v>
      </c>
      <c r="H453">
        <v>13.543419</v>
      </c>
      <c r="I453">
        <v>36.880907999999998</v>
      </c>
      <c r="J453">
        <v>0.55880200000000002</v>
      </c>
      <c r="K453" t="str">
        <f t="shared" si="16"/>
        <v>7</v>
      </c>
      <c r="L453" t="s">
        <v>62</v>
      </c>
      <c r="M453" t="s">
        <v>63</v>
      </c>
      <c r="N45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67</v>
      </c>
      <c r="O453" t="e">
        <f>VLOOKUP(TableMPI[[#This Row],[Label]],TableAvg[],2,FALSE)</f>
        <v>#N/A</v>
      </c>
      <c r="P453" t="e">
        <f>VLOOKUP(TableMPI[[#This Row],[Label]],TableAvg[],3,FALSE)</f>
        <v>#N/A</v>
      </c>
      <c r="Q453" t="e">
        <f>TableMPI[[#This Row],[Avg]]-$U$2*TableMPI[[#This Row],[StdDev]]</f>
        <v>#N/A</v>
      </c>
      <c r="R453" t="e">
        <f>TableMPI[[#This Row],[Avg]]+$U$2*TableMPI[[#This Row],[StdDev]]</f>
        <v>#N/A</v>
      </c>
      <c r="S453" t="e">
        <f>IF(AND(TableMPI[[#This Row],[total_time]]&gt;=TableMPI[[#This Row],[Low]], TableMPI[[#This Row],[total_time]]&lt;=TableMPI[[#This Row],[High]]),1,0)</f>
        <v>#N/A</v>
      </c>
    </row>
    <row r="454" spans="1:19" x14ac:dyDescent="0.25">
      <c r="A454" t="s">
        <v>15</v>
      </c>
      <c r="B454">
        <v>10000</v>
      </c>
      <c r="C454">
        <v>100</v>
      </c>
      <c r="D454">
        <v>100000</v>
      </c>
      <c r="E454">
        <v>72</v>
      </c>
      <c r="F454">
        <v>1</v>
      </c>
      <c r="G454">
        <v>37.153249000000002</v>
      </c>
      <c r="H454">
        <v>31.412057000000001</v>
      </c>
      <c r="I454">
        <v>20.800834999999999</v>
      </c>
      <c r="J454">
        <v>0.29297000000000001</v>
      </c>
      <c r="K454" t="str">
        <f>MID(M454,22,1)</f>
        <v>7</v>
      </c>
      <c r="L454" t="s">
        <v>64</v>
      </c>
      <c r="M454" t="s">
        <v>65</v>
      </c>
      <c r="N45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72</v>
      </c>
      <c r="O454" t="e">
        <f>VLOOKUP(TableMPI[[#This Row],[Label]],TableAvg[],2,FALSE)</f>
        <v>#N/A</v>
      </c>
      <c r="P454" t="e">
        <f>VLOOKUP(TableMPI[[#This Row],[Label]],TableAvg[],3,FALSE)</f>
        <v>#N/A</v>
      </c>
      <c r="Q454" t="e">
        <f>TableMPI[[#This Row],[Avg]]-$U$2*TableMPI[[#This Row],[StdDev]]</f>
        <v>#N/A</v>
      </c>
      <c r="R454" t="e">
        <f>TableMPI[[#This Row],[Avg]]+$U$2*TableMPI[[#This Row],[StdDev]]</f>
        <v>#N/A</v>
      </c>
      <c r="S454" t="e">
        <f>IF(AND(TableMPI[[#This Row],[total_time]]&gt;=TableMPI[[#This Row],[Low]], TableMPI[[#This Row],[total_time]]&lt;=TableMPI[[#This Row],[High]]),1,0)</f>
        <v>#N/A</v>
      </c>
    </row>
    <row r="455" spans="1:19" x14ac:dyDescent="0.25">
      <c r="A455" t="s">
        <v>15</v>
      </c>
      <c r="B455">
        <v>10000</v>
      </c>
      <c r="C455">
        <v>100</v>
      </c>
      <c r="D455">
        <v>100000</v>
      </c>
      <c r="E455">
        <v>71</v>
      </c>
      <c r="F455">
        <v>1</v>
      </c>
      <c r="G455">
        <v>22.884343999999999</v>
      </c>
      <c r="H455">
        <v>17.092053</v>
      </c>
      <c r="I455">
        <v>20.610634999999998</v>
      </c>
      <c r="J455">
        <v>0.29443799999999998</v>
      </c>
      <c r="K455" t="str">
        <f t="shared" ref="K455:K518" si="17">MID(M455,22,1)</f>
        <v>7</v>
      </c>
      <c r="L455" t="s">
        <v>64</v>
      </c>
      <c r="M455" t="s">
        <v>65</v>
      </c>
      <c r="N45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71</v>
      </c>
      <c r="O455" t="e">
        <f>VLOOKUP(TableMPI[[#This Row],[Label]],TableAvg[],2,FALSE)</f>
        <v>#N/A</v>
      </c>
      <c r="P455" t="e">
        <f>VLOOKUP(TableMPI[[#This Row],[Label]],TableAvg[],3,FALSE)</f>
        <v>#N/A</v>
      </c>
      <c r="Q455" t="e">
        <f>TableMPI[[#This Row],[Avg]]-$U$2*TableMPI[[#This Row],[StdDev]]</f>
        <v>#N/A</v>
      </c>
      <c r="R455" t="e">
        <f>TableMPI[[#This Row],[Avg]]+$U$2*TableMPI[[#This Row],[StdDev]]</f>
        <v>#N/A</v>
      </c>
      <c r="S455" t="e">
        <f>IF(AND(TableMPI[[#This Row],[total_time]]&gt;=TableMPI[[#This Row],[Low]], TableMPI[[#This Row],[total_time]]&lt;=TableMPI[[#This Row],[High]]),1,0)</f>
        <v>#N/A</v>
      </c>
    </row>
    <row r="456" spans="1:19" x14ac:dyDescent="0.25">
      <c r="A456" t="s">
        <v>15</v>
      </c>
      <c r="B456">
        <v>10000</v>
      </c>
      <c r="C456">
        <v>100</v>
      </c>
      <c r="D456">
        <v>100000</v>
      </c>
      <c r="E456">
        <v>70</v>
      </c>
      <c r="F456">
        <v>1</v>
      </c>
      <c r="G456">
        <v>32.810675000000003</v>
      </c>
      <c r="H456">
        <v>26.966356999999999</v>
      </c>
      <c r="I456">
        <v>6.433891</v>
      </c>
      <c r="J456">
        <v>9.3244999999999995E-2</v>
      </c>
      <c r="K456" t="str">
        <f t="shared" si="17"/>
        <v>7</v>
      </c>
      <c r="L456" t="s">
        <v>64</v>
      </c>
      <c r="M456" t="s">
        <v>65</v>
      </c>
      <c r="N45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70</v>
      </c>
      <c r="O456" t="e">
        <f>VLOOKUP(TableMPI[[#This Row],[Label]],TableAvg[],2,FALSE)</f>
        <v>#N/A</v>
      </c>
      <c r="P456" t="e">
        <f>VLOOKUP(TableMPI[[#This Row],[Label]],TableAvg[],3,FALSE)</f>
        <v>#N/A</v>
      </c>
      <c r="Q456" t="e">
        <f>TableMPI[[#This Row],[Avg]]-$U$2*TableMPI[[#This Row],[StdDev]]</f>
        <v>#N/A</v>
      </c>
      <c r="R456" t="e">
        <f>TableMPI[[#This Row],[Avg]]+$U$2*TableMPI[[#This Row],[StdDev]]</f>
        <v>#N/A</v>
      </c>
      <c r="S456" t="e">
        <f>IF(AND(TableMPI[[#This Row],[total_time]]&gt;=TableMPI[[#This Row],[Low]], TableMPI[[#This Row],[total_time]]&lt;=TableMPI[[#This Row],[High]]),1,0)</f>
        <v>#N/A</v>
      </c>
    </row>
    <row r="457" spans="1:19" x14ac:dyDescent="0.25">
      <c r="A457" t="s">
        <v>15</v>
      </c>
      <c r="B457">
        <v>10000</v>
      </c>
      <c r="C457">
        <v>100</v>
      </c>
      <c r="D457">
        <v>100000</v>
      </c>
      <c r="E457">
        <v>69</v>
      </c>
      <c r="F457">
        <v>1</v>
      </c>
      <c r="G457">
        <v>29.172905</v>
      </c>
      <c r="H457">
        <v>23.232762000000001</v>
      </c>
      <c r="I457">
        <v>22.448829</v>
      </c>
      <c r="J457">
        <v>0.33012999999999998</v>
      </c>
      <c r="K457" t="str">
        <f t="shared" si="17"/>
        <v>7</v>
      </c>
      <c r="L457" t="s">
        <v>64</v>
      </c>
      <c r="M457" t="s">
        <v>65</v>
      </c>
      <c r="N45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69</v>
      </c>
      <c r="O457" t="e">
        <f>VLOOKUP(TableMPI[[#This Row],[Label]],TableAvg[],2,FALSE)</f>
        <v>#N/A</v>
      </c>
      <c r="P457" t="e">
        <f>VLOOKUP(TableMPI[[#This Row],[Label]],TableAvg[],3,FALSE)</f>
        <v>#N/A</v>
      </c>
      <c r="Q457" t="e">
        <f>TableMPI[[#This Row],[Avg]]-$U$2*TableMPI[[#This Row],[StdDev]]</f>
        <v>#N/A</v>
      </c>
      <c r="R457" t="e">
        <f>TableMPI[[#This Row],[Avg]]+$U$2*TableMPI[[#This Row],[StdDev]]</f>
        <v>#N/A</v>
      </c>
      <c r="S457" t="e">
        <f>IF(AND(TableMPI[[#This Row],[total_time]]&gt;=TableMPI[[#This Row],[Low]], TableMPI[[#This Row],[total_time]]&lt;=TableMPI[[#This Row],[High]]),1,0)</f>
        <v>#N/A</v>
      </c>
    </row>
    <row r="458" spans="1:19" x14ac:dyDescent="0.25">
      <c r="A458" t="s">
        <v>15</v>
      </c>
      <c r="B458">
        <v>10000</v>
      </c>
      <c r="C458">
        <v>100</v>
      </c>
      <c r="D458">
        <v>100000</v>
      </c>
      <c r="E458">
        <v>68</v>
      </c>
      <c r="F458">
        <v>1</v>
      </c>
      <c r="G458">
        <v>16.525058000000001</v>
      </c>
      <c r="H458">
        <v>10.505925</v>
      </c>
      <c r="I458">
        <v>16.461321999999999</v>
      </c>
      <c r="J458">
        <v>0.24569099999999999</v>
      </c>
      <c r="K458" t="str">
        <f t="shared" si="17"/>
        <v>7</v>
      </c>
      <c r="L458" t="s">
        <v>64</v>
      </c>
      <c r="M458" t="s">
        <v>65</v>
      </c>
      <c r="N45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68</v>
      </c>
      <c r="O458" t="e">
        <f>VLOOKUP(TableMPI[[#This Row],[Label]],TableAvg[],2,FALSE)</f>
        <v>#N/A</v>
      </c>
      <c r="P458" t="e">
        <f>VLOOKUP(TableMPI[[#This Row],[Label]],TableAvg[],3,FALSE)</f>
        <v>#N/A</v>
      </c>
      <c r="Q458" t="e">
        <f>TableMPI[[#This Row],[Avg]]-$U$2*TableMPI[[#This Row],[StdDev]]</f>
        <v>#N/A</v>
      </c>
      <c r="R458" t="e">
        <f>TableMPI[[#This Row],[Avg]]+$U$2*TableMPI[[#This Row],[StdDev]]</f>
        <v>#N/A</v>
      </c>
      <c r="S458" t="e">
        <f>IF(AND(TableMPI[[#This Row],[total_time]]&gt;=TableMPI[[#This Row],[Low]], TableMPI[[#This Row],[total_time]]&lt;=TableMPI[[#This Row],[High]]),1,0)</f>
        <v>#N/A</v>
      </c>
    </row>
    <row r="459" spans="1:19" x14ac:dyDescent="0.25">
      <c r="A459" t="s">
        <v>15</v>
      </c>
      <c r="B459">
        <v>10000</v>
      </c>
      <c r="C459">
        <v>100</v>
      </c>
      <c r="D459">
        <v>100000</v>
      </c>
      <c r="E459">
        <v>67</v>
      </c>
      <c r="F459">
        <v>1</v>
      </c>
      <c r="G459">
        <v>37.096549000000003</v>
      </c>
      <c r="H459">
        <v>31.054366999999999</v>
      </c>
      <c r="I459">
        <v>6.7419409999999997</v>
      </c>
      <c r="J459">
        <v>0.10215100000000001</v>
      </c>
      <c r="K459" t="str">
        <f t="shared" si="17"/>
        <v>7</v>
      </c>
      <c r="L459" t="s">
        <v>64</v>
      </c>
      <c r="M459" t="s">
        <v>65</v>
      </c>
      <c r="N45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67</v>
      </c>
      <c r="O459" t="e">
        <f>VLOOKUP(TableMPI[[#This Row],[Label]],TableAvg[],2,FALSE)</f>
        <v>#N/A</v>
      </c>
      <c r="P459" t="e">
        <f>VLOOKUP(TableMPI[[#This Row],[Label]],TableAvg[],3,FALSE)</f>
        <v>#N/A</v>
      </c>
      <c r="Q459" t="e">
        <f>TableMPI[[#This Row],[Avg]]-$U$2*TableMPI[[#This Row],[StdDev]]</f>
        <v>#N/A</v>
      </c>
      <c r="R459" t="e">
        <f>TableMPI[[#This Row],[Avg]]+$U$2*TableMPI[[#This Row],[StdDev]]</f>
        <v>#N/A</v>
      </c>
      <c r="S459" t="e">
        <f>IF(AND(TableMPI[[#This Row],[total_time]]&gt;=TableMPI[[#This Row],[Low]], TableMPI[[#This Row],[total_time]]&lt;=TableMPI[[#This Row],[High]]),1,0)</f>
        <v>#N/A</v>
      </c>
    </row>
    <row r="460" spans="1:19" x14ac:dyDescent="0.25">
      <c r="A460" t="s">
        <v>15</v>
      </c>
      <c r="B460">
        <v>10000</v>
      </c>
      <c r="C460">
        <v>100</v>
      </c>
      <c r="D460">
        <v>100000</v>
      </c>
      <c r="E460">
        <v>66</v>
      </c>
      <c r="F460">
        <v>1</v>
      </c>
      <c r="G460">
        <v>14.856076</v>
      </c>
      <c r="H460">
        <v>8.7174469999999999</v>
      </c>
      <c r="I460">
        <v>21.428436999999999</v>
      </c>
      <c r="J460">
        <v>0.32966800000000002</v>
      </c>
      <c r="K460" t="str">
        <f t="shared" si="17"/>
        <v>7</v>
      </c>
      <c r="L460" t="s">
        <v>64</v>
      </c>
      <c r="M460" t="s">
        <v>65</v>
      </c>
      <c r="N46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66</v>
      </c>
      <c r="O460" t="e">
        <f>VLOOKUP(TableMPI[[#This Row],[Label]],TableAvg[],2,FALSE)</f>
        <v>#N/A</v>
      </c>
      <c r="P460" t="e">
        <f>VLOOKUP(TableMPI[[#This Row],[Label]],TableAvg[],3,FALSE)</f>
        <v>#N/A</v>
      </c>
      <c r="Q460" t="e">
        <f>TableMPI[[#This Row],[Avg]]-$U$2*TableMPI[[#This Row],[StdDev]]</f>
        <v>#N/A</v>
      </c>
      <c r="R460" t="e">
        <f>TableMPI[[#This Row],[Avg]]+$U$2*TableMPI[[#This Row],[StdDev]]</f>
        <v>#N/A</v>
      </c>
      <c r="S460" t="e">
        <f>IF(AND(TableMPI[[#This Row],[total_time]]&gt;=TableMPI[[#This Row],[Low]], TableMPI[[#This Row],[total_time]]&lt;=TableMPI[[#This Row],[High]]),1,0)</f>
        <v>#N/A</v>
      </c>
    </row>
    <row r="461" spans="1:19" x14ac:dyDescent="0.25">
      <c r="A461" t="s">
        <v>15</v>
      </c>
      <c r="B461">
        <v>10000</v>
      </c>
      <c r="C461">
        <v>100</v>
      </c>
      <c r="D461">
        <v>100000</v>
      </c>
      <c r="E461">
        <v>65</v>
      </c>
      <c r="F461">
        <v>1</v>
      </c>
      <c r="G461">
        <v>37.203366000000003</v>
      </c>
      <c r="H461">
        <v>30.895668000000001</v>
      </c>
      <c r="I461">
        <v>6.2155100000000001</v>
      </c>
      <c r="J461">
        <v>9.7116999999999995E-2</v>
      </c>
      <c r="K461" t="str">
        <f t="shared" si="17"/>
        <v>7</v>
      </c>
      <c r="L461" t="s">
        <v>64</v>
      </c>
      <c r="M461" t="s">
        <v>65</v>
      </c>
      <c r="N46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65</v>
      </c>
      <c r="O461" t="e">
        <f>VLOOKUP(TableMPI[[#This Row],[Label]],TableAvg[],2,FALSE)</f>
        <v>#N/A</v>
      </c>
      <c r="P461" t="e">
        <f>VLOOKUP(TableMPI[[#This Row],[Label]],TableAvg[],3,FALSE)</f>
        <v>#N/A</v>
      </c>
      <c r="Q461" t="e">
        <f>TableMPI[[#This Row],[Avg]]-$U$2*TableMPI[[#This Row],[StdDev]]</f>
        <v>#N/A</v>
      </c>
      <c r="R461" t="e">
        <f>TableMPI[[#This Row],[Avg]]+$U$2*TableMPI[[#This Row],[StdDev]]</f>
        <v>#N/A</v>
      </c>
      <c r="S461" t="e">
        <f>IF(AND(TableMPI[[#This Row],[total_time]]&gt;=TableMPI[[#This Row],[Low]], TableMPI[[#This Row],[total_time]]&lt;=TableMPI[[#This Row],[High]]),1,0)</f>
        <v>#N/A</v>
      </c>
    </row>
    <row r="462" spans="1:19" x14ac:dyDescent="0.25">
      <c r="A462" t="s">
        <v>15</v>
      </c>
      <c r="B462">
        <v>10000</v>
      </c>
      <c r="C462">
        <v>100</v>
      </c>
      <c r="D462">
        <v>100000</v>
      </c>
      <c r="E462">
        <v>64</v>
      </c>
      <c r="F462">
        <v>1</v>
      </c>
      <c r="G462">
        <v>31.557157</v>
      </c>
      <c r="H462">
        <v>25.284987000000001</v>
      </c>
      <c r="I462">
        <v>16.616890999999999</v>
      </c>
      <c r="J462">
        <v>0.26375999999999999</v>
      </c>
      <c r="K462" t="str">
        <f t="shared" si="17"/>
        <v>7</v>
      </c>
      <c r="L462" t="s">
        <v>64</v>
      </c>
      <c r="M462" t="s">
        <v>65</v>
      </c>
      <c r="N46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64</v>
      </c>
      <c r="O462">
        <f>VLOOKUP(TableMPI[[#This Row],[Label]],TableAvg[],2,FALSE)</f>
        <v>55.81539999999999</v>
      </c>
      <c r="P462">
        <f>VLOOKUP(TableMPI[[#This Row],[Label]],TableAvg[],3,FALSE)</f>
        <v>9.1422645499959732</v>
      </c>
      <c r="Q462">
        <f>TableMPI[[#This Row],[Avg]]-$U$2*TableMPI[[#This Row],[StdDev]]</f>
        <v>37.53087090000804</v>
      </c>
      <c r="R462">
        <f>TableMPI[[#This Row],[Avg]]+$U$2*TableMPI[[#This Row],[StdDev]]</f>
        <v>74.09992909999194</v>
      </c>
      <c r="S462">
        <v>1</v>
      </c>
    </row>
    <row r="463" spans="1:19" x14ac:dyDescent="0.25">
      <c r="A463" t="s">
        <v>15</v>
      </c>
      <c r="B463">
        <v>10000</v>
      </c>
      <c r="C463">
        <v>100</v>
      </c>
      <c r="D463">
        <v>100000</v>
      </c>
      <c r="E463">
        <v>63</v>
      </c>
      <c r="F463">
        <v>1</v>
      </c>
      <c r="G463">
        <v>13.083311999999999</v>
      </c>
      <c r="H463">
        <v>6.7254839999999998</v>
      </c>
      <c r="I463">
        <v>17.703658999999998</v>
      </c>
      <c r="J463">
        <v>0.28554299999999999</v>
      </c>
      <c r="K463" t="str">
        <f t="shared" si="17"/>
        <v>7</v>
      </c>
      <c r="L463" t="s">
        <v>64</v>
      </c>
      <c r="M463" t="s">
        <v>65</v>
      </c>
      <c r="N46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63</v>
      </c>
      <c r="O463">
        <f>VLOOKUP(TableMPI[[#This Row],[Label]],TableAvg[],2,FALSE)</f>
        <v>61.130554500000002</v>
      </c>
      <c r="P463">
        <f>VLOOKUP(TableMPI[[#This Row],[Label]],TableAvg[],3,FALSE)</f>
        <v>6.9583401630308659</v>
      </c>
      <c r="Q463">
        <f>TableMPI[[#This Row],[Avg]]-$U$2*TableMPI[[#This Row],[StdDev]]</f>
        <v>47.213874173938272</v>
      </c>
      <c r="R463">
        <f>TableMPI[[#This Row],[Avg]]+$U$2*TableMPI[[#This Row],[StdDev]]</f>
        <v>75.047234826061739</v>
      </c>
      <c r="S463">
        <v>1</v>
      </c>
    </row>
    <row r="464" spans="1:19" x14ac:dyDescent="0.25">
      <c r="A464" t="s">
        <v>15</v>
      </c>
      <c r="B464">
        <v>10000</v>
      </c>
      <c r="C464">
        <v>100</v>
      </c>
      <c r="D464">
        <v>100000</v>
      </c>
      <c r="E464">
        <v>62</v>
      </c>
      <c r="F464">
        <v>1</v>
      </c>
      <c r="G464">
        <v>15.523020000000001</v>
      </c>
      <c r="H464">
        <v>9.0748949999999997</v>
      </c>
      <c r="I464">
        <v>3.6761430000000002</v>
      </c>
      <c r="J464">
        <v>6.0264999999999999E-2</v>
      </c>
      <c r="K464" t="str">
        <f t="shared" si="17"/>
        <v>7</v>
      </c>
      <c r="L464" t="s">
        <v>64</v>
      </c>
      <c r="M464" t="s">
        <v>65</v>
      </c>
      <c r="N46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62</v>
      </c>
      <c r="O464">
        <f>VLOOKUP(TableMPI[[#This Row],[Label]],TableAvg[],2,FALSE)</f>
        <v>58.844606333333331</v>
      </c>
      <c r="P464">
        <f>VLOOKUP(TableMPI[[#This Row],[Label]],TableAvg[],3,FALSE)</f>
        <v>7.5824191169378352</v>
      </c>
      <c r="Q464">
        <f>TableMPI[[#This Row],[Avg]]-$U$2*TableMPI[[#This Row],[StdDev]]</f>
        <v>43.679768099457661</v>
      </c>
      <c r="R464">
        <f>TableMPI[[#This Row],[Avg]]+$U$2*TableMPI[[#This Row],[StdDev]]</f>
        <v>74.009444567209002</v>
      </c>
      <c r="S464">
        <v>1</v>
      </c>
    </row>
    <row r="465" spans="1:19" x14ac:dyDescent="0.25">
      <c r="A465" t="s">
        <v>15</v>
      </c>
      <c r="B465">
        <v>10000</v>
      </c>
      <c r="C465">
        <v>100</v>
      </c>
      <c r="D465">
        <v>100000</v>
      </c>
      <c r="E465">
        <v>61</v>
      </c>
      <c r="F465">
        <v>1</v>
      </c>
      <c r="G465">
        <v>26.055647</v>
      </c>
      <c r="H465">
        <v>19.514005999999998</v>
      </c>
      <c r="I465">
        <v>3.8231510000000002</v>
      </c>
      <c r="J465">
        <v>6.3718999999999998E-2</v>
      </c>
      <c r="K465" t="str">
        <f t="shared" si="17"/>
        <v>7</v>
      </c>
      <c r="L465" t="s">
        <v>64</v>
      </c>
      <c r="M465" t="s">
        <v>65</v>
      </c>
      <c r="N46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61</v>
      </c>
      <c r="O465">
        <f>VLOOKUP(TableMPI[[#This Row],[Label]],TableAvg[],2,FALSE)</f>
        <v>60.546761666666669</v>
      </c>
      <c r="P465">
        <f>VLOOKUP(TableMPI[[#This Row],[Label]],TableAvg[],3,FALSE)</f>
        <v>6.2983613579363924</v>
      </c>
      <c r="Q465">
        <f>TableMPI[[#This Row],[Avg]]-$U$2*TableMPI[[#This Row],[StdDev]]</f>
        <v>47.950038950793882</v>
      </c>
      <c r="R465">
        <f>TableMPI[[#This Row],[Avg]]+$U$2*TableMPI[[#This Row],[StdDev]]</f>
        <v>73.143484382539455</v>
      </c>
      <c r="S465">
        <v>1</v>
      </c>
    </row>
    <row r="466" spans="1:19" x14ac:dyDescent="0.25">
      <c r="A466" t="s">
        <v>15</v>
      </c>
      <c r="B466">
        <v>10000</v>
      </c>
      <c r="C466">
        <v>100</v>
      </c>
      <c r="D466">
        <v>100000</v>
      </c>
      <c r="E466">
        <v>60</v>
      </c>
      <c r="F466">
        <v>1</v>
      </c>
      <c r="G466">
        <v>21.638935</v>
      </c>
      <c r="H466">
        <v>15.004871</v>
      </c>
      <c r="I466">
        <v>5.1512589999999996</v>
      </c>
      <c r="J466">
        <v>8.7308999999999998E-2</v>
      </c>
      <c r="K466" t="str">
        <f t="shared" si="17"/>
        <v>7</v>
      </c>
      <c r="L466" t="s">
        <v>64</v>
      </c>
      <c r="M466" t="s">
        <v>65</v>
      </c>
      <c r="N46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60</v>
      </c>
      <c r="O466">
        <f>VLOOKUP(TableMPI[[#This Row],[Label]],TableAvg[],2,FALSE)</f>
        <v>63.720000124999999</v>
      </c>
      <c r="P466">
        <f>VLOOKUP(TableMPI[[#This Row],[Label]],TableAvg[],3,FALSE)</f>
        <v>7.0823693233677538</v>
      </c>
      <c r="Q466">
        <f>TableMPI[[#This Row],[Avg]]-$U$2*TableMPI[[#This Row],[StdDev]]</f>
        <v>49.555261478264491</v>
      </c>
      <c r="R466">
        <f>TableMPI[[#This Row],[Avg]]+$U$2*TableMPI[[#This Row],[StdDev]]</f>
        <v>77.884738771735499</v>
      </c>
      <c r="S466">
        <v>1</v>
      </c>
    </row>
    <row r="467" spans="1:19" x14ac:dyDescent="0.25">
      <c r="A467" t="s">
        <v>15</v>
      </c>
      <c r="B467">
        <v>10000</v>
      </c>
      <c r="C467">
        <v>100</v>
      </c>
      <c r="D467">
        <v>100000</v>
      </c>
      <c r="E467">
        <v>59</v>
      </c>
      <c r="F467">
        <v>1</v>
      </c>
      <c r="G467">
        <v>16.041101000000001</v>
      </c>
      <c r="H467">
        <v>9.1427790000000009</v>
      </c>
      <c r="I467">
        <v>6.4249739999999997</v>
      </c>
      <c r="J467">
        <v>0.110775</v>
      </c>
      <c r="K467" t="str">
        <f t="shared" si="17"/>
        <v>7</v>
      </c>
      <c r="L467" t="s">
        <v>64</v>
      </c>
      <c r="M467" t="s">
        <v>65</v>
      </c>
      <c r="N46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59</v>
      </c>
      <c r="O467">
        <f>VLOOKUP(TableMPI[[#This Row],[Label]],TableAvg[],2,FALSE)</f>
        <v>54.831403666666667</v>
      </c>
      <c r="P467">
        <f>VLOOKUP(TableMPI[[#This Row],[Label]],TableAvg[],3,FALSE)</f>
        <v>4.5018831127554932</v>
      </c>
      <c r="Q467">
        <f>TableMPI[[#This Row],[Avg]]-$U$2*TableMPI[[#This Row],[StdDev]]</f>
        <v>45.82763744115568</v>
      </c>
      <c r="R467">
        <f>TableMPI[[#This Row],[Avg]]+$U$2*TableMPI[[#This Row],[StdDev]]</f>
        <v>63.835169892177653</v>
      </c>
      <c r="S467">
        <v>1</v>
      </c>
    </row>
    <row r="468" spans="1:19" x14ac:dyDescent="0.25">
      <c r="A468" t="s">
        <v>15</v>
      </c>
      <c r="B468">
        <v>10000</v>
      </c>
      <c r="C468">
        <v>100</v>
      </c>
      <c r="D468">
        <v>100000</v>
      </c>
      <c r="E468">
        <v>58</v>
      </c>
      <c r="F468">
        <v>1</v>
      </c>
      <c r="G468">
        <v>24.728128999999999</v>
      </c>
      <c r="H468">
        <v>17.688196000000001</v>
      </c>
      <c r="I468">
        <v>7.2533029999999998</v>
      </c>
      <c r="J468">
        <v>0.127251</v>
      </c>
      <c r="K468" t="str">
        <f t="shared" si="17"/>
        <v>7</v>
      </c>
      <c r="L468" t="s">
        <v>64</v>
      </c>
      <c r="M468" t="s">
        <v>65</v>
      </c>
      <c r="N46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58</v>
      </c>
      <c r="O468">
        <f>VLOOKUP(TableMPI[[#This Row],[Label]],TableAvg[],2,FALSE)</f>
        <v>62.056984333333332</v>
      </c>
      <c r="P468">
        <f>VLOOKUP(TableMPI[[#This Row],[Label]],TableAvg[],3,FALSE)</f>
        <v>7.4787741617957302</v>
      </c>
      <c r="Q468">
        <f>TableMPI[[#This Row],[Avg]]-$U$2*TableMPI[[#This Row],[StdDev]]</f>
        <v>47.099436009741872</v>
      </c>
      <c r="R468">
        <f>TableMPI[[#This Row],[Avg]]+$U$2*TableMPI[[#This Row],[StdDev]]</f>
        <v>77.014532656924786</v>
      </c>
      <c r="S468">
        <v>1</v>
      </c>
    </row>
    <row r="469" spans="1:19" x14ac:dyDescent="0.25">
      <c r="A469" t="s">
        <v>15</v>
      </c>
      <c r="B469">
        <v>10000</v>
      </c>
      <c r="C469">
        <v>100</v>
      </c>
      <c r="D469">
        <v>100000</v>
      </c>
      <c r="E469">
        <v>57</v>
      </c>
      <c r="F469">
        <v>1</v>
      </c>
      <c r="G469">
        <v>20.856584999999999</v>
      </c>
      <c r="H469">
        <v>13.773967000000001</v>
      </c>
      <c r="I469">
        <v>5.9932460000000001</v>
      </c>
      <c r="J469">
        <v>0.10702200000000001</v>
      </c>
      <c r="K469" t="str">
        <f t="shared" si="17"/>
        <v>7</v>
      </c>
      <c r="L469" t="s">
        <v>64</v>
      </c>
      <c r="M469" t="s">
        <v>65</v>
      </c>
      <c r="N46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57</v>
      </c>
      <c r="O469">
        <f>VLOOKUP(TableMPI[[#This Row],[Label]],TableAvg[],2,FALSE)</f>
        <v>71.618437749999998</v>
      </c>
      <c r="P469">
        <f>VLOOKUP(TableMPI[[#This Row],[Label]],TableAvg[],3,FALSE)</f>
        <v>2.127596075113261</v>
      </c>
      <c r="Q469">
        <f>TableMPI[[#This Row],[Avg]]-$U$2*TableMPI[[#This Row],[StdDev]]</f>
        <v>67.363245599773478</v>
      </c>
      <c r="R469">
        <f>TableMPI[[#This Row],[Avg]]+$U$2*TableMPI[[#This Row],[StdDev]]</f>
        <v>75.873629900226518</v>
      </c>
      <c r="S469">
        <v>1</v>
      </c>
    </row>
    <row r="470" spans="1:19" x14ac:dyDescent="0.25">
      <c r="A470" t="s">
        <v>15</v>
      </c>
      <c r="B470">
        <v>10000</v>
      </c>
      <c r="C470">
        <v>100</v>
      </c>
      <c r="D470">
        <v>100000</v>
      </c>
      <c r="E470">
        <v>56</v>
      </c>
      <c r="F470">
        <v>1</v>
      </c>
      <c r="G470">
        <v>14.972351</v>
      </c>
      <c r="H470">
        <v>7.7467139999999999</v>
      </c>
      <c r="I470">
        <v>6.5396679999999998</v>
      </c>
      <c r="J470">
        <v>0.11890299999999999</v>
      </c>
      <c r="K470" t="str">
        <f t="shared" si="17"/>
        <v>7</v>
      </c>
      <c r="L470" t="s">
        <v>64</v>
      </c>
      <c r="M470" t="s">
        <v>65</v>
      </c>
      <c r="N47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56</v>
      </c>
      <c r="O470">
        <f>VLOOKUP(TableMPI[[#This Row],[Label]],TableAvg[],2,FALSE)</f>
        <v>69.938356666666664</v>
      </c>
      <c r="P470">
        <f>VLOOKUP(TableMPI[[#This Row],[Label]],TableAvg[],3,FALSE)</f>
        <v>4.1090537987137035</v>
      </c>
      <c r="Q470">
        <f>TableMPI[[#This Row],[Avg]]-$U$2*TableMPI[[#This Row],[StdDev]]</f>
        <v>61.720249069239259</v>
      </c>
      <c r="R470">
        <f>TableMPI[[#This Row],[Avg]]+$U$2*TableMPI[[#This Row],[StdDev]]</f>
        <v>78.156464264094069</v>
      </c>
      <c r="S470">
        <v>1</v>
      </c>
    </row>
    <row r="471" spans="1:19" x14ac:dyDescent="0.25">
      <c r="A471" t="s">
        <v>15</v>
      </c>
      <c r="B471">
        <v>10000</v>
      </c>
      <c r="C471">
        <v>100</v>
      </c>
      <c r="D471">
        <v>100000</v>
      </c>
      <c r="E471">
        <v>55</v>
      </c>
      <c r="F471">
        <v>1</v>
      </c>
      <c r="G471">
        <v>12.019674</v>
      </c>
      <c r="H471">
        <v>4.748767</v>
      </c>
      <c r="I471">
        <v>5.3365229999999997</v>
      </c>
      <c r="J471">
        <v>9.8824999999999996E-2</v>
      </c>
      <c r="K471" t="str">
        <f t="shared" si="17"/>
        <v>7</v>
      </c>
      <c r="L471" t="s">
        <v>64</v>
      </c>
      <c r="M471" t="s">
        <v>65</v>
      </c>
      <c r="N47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55</v>
      </c>
      <c r="O471">
        <f>VLOOKUP(TableMPI[[#This Row],[Label]],TableAvg[],2,FALSE)</f>
        <v>69.724812</v>
      </c>
      <c r="P471">
        <f>VLOOKUP(TableMPI[[#This Row],[Label]],TableAvg[],3,FALSE)</f>
        <v>4.9939833811518328</v>
      </c>
      <c r="Q471">
        <f>TableMPI[[#This Row],[Avg]]-$U$2*TableMPI[[#This Row],[StdDev]]</f>
        <v>59.736845237696336</v>
      </c>
      <c r="R471">
        <f>TableMPI[[#This Row],[Avg]]+$U$2*TableMPI[[#This Row],[StdDev]]</f>
        <v>79.712778762303671</v>
      </c>
      <c r="S471">
        <v>1</v>
      </c>
    </row>
    <row r="472" spans="1:19" x14ac:dyDescent="0.25">
      <c r="A472" t="s">
        <v>15</v>
      </c>
      <c r="B472">
        <v>10000</v>
      </c>
      <c r="C472">
        <v>100</v>
      </c>
      <c r="D472">
        <v>100000</v>
      </c>
      <c r="E472">
        <v>54</v>
      </c>
      <c r="F472">
        <v>1</v>
      </c>
      <c r="G472">
        <v>17.869064999999999</v>
      </c>
      <c r="H472">
        <v>10.431323000000001</v>
      </c>
      <c r="I472">
        <v>5.7426009999999996</v>
      </c>
      <c r="J472">
        <v>0.108351</v>
      </c>
      <c r="K472" t="str">
        <f t="shared" si="17"/>
        <v>7</v>
      </c>
      <c r="L472" t="s">
        <v>64</v>
      </c>
      <c r="M472" t="s">
        <v>65</v>
      </c>
      <c r="N47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54</v>
      </c>
      <c r="O472">
        <f>VLOOKUP(TableMPI[[#This Row],[Label]],TableAvg[],2,FALSE)</f>
        <v>68.487962874999994</v>
      </c>
      <c r="P472">
        <f>VLOOKUP(TableMPI[[#This Row],[Label]],TableAvg[],3,FALSE)</f>
        <v>8.4105057132328955</v>
      </c>
      <c r="Q472">
        <f>TableMPI[[#This Row],[Avg]]-$U$2*TableMPI[[#This Row],[StdDev]]</f>
        <v>51.666951448534206</v>
      </c>
      <c r="R472">
        <f>TableMPI[[#This Row],[Avg]]+$U$2*TableMPI[[#This Row],[StdDev]]</f>
        <v>85.308974301465781</v>
      </c>
      <c r="S472">
        <v>1</v>
      </c>
    </row>
    <row r="473" spans="1:19" x14ac:dyDescent="0.25">
      <c r="A473" t="s">
        <v>15</v>
      </c>
      <c r="B473">
        <v>10000</v>
      </c>
      <c r="C473">
        <v>100</v>
      </c>
      <c r="D473">
        <v>100000</v>
      </c>
      <c r="E473">
        <v>53</v>
      </c>
      <c r="F473">
        <v>1</v>
      </c>
      <c r="G473">
        <v>12.336309999999999</v>
      </c>
      <c r="H473">
        <v>4.7771970000000001</v>
      </c>
      <c r="I473">
        <v>20.345305</v>
      </c>
      <c r="J473">
        <v>0.39125599999999999</v>
      </c>
      <c r="K473" t="str">
        <f t="shared" si="17"/>
        <v>7</v>
      </c>
      <c r="L473" t="s">
        <v>64</v>
      </c>
      <c r="M473" t="s">
        <v>65</v>
      </c>
      <c r="N47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53</v>
      </c>
      <c r="O473">
        <f>VLOOKUP(TableMPI[[#This Row],[Label]],TableAvg[],2,FALSE)</f>
        <v>69.680341666666664</v>
      </c>
      <c r="P473">
        <f>VLOOKUP(TableMPI[[#This Row],[Label]],TableAvg[],3,FALSE)</f>
        <v>8.4211841839590971</v>
      </c>
      <c r="Q473">
        <f>TableMPI[[#This Row],[Avg]]-$U$2*TableMPI[[#This Row],[StdDev]]</f>
        <v>52.837973298748466</v>
      </c>
      <c r="R473">
        <f>TableMPI[[#This Row],[Avg]]+$U$2*TableMPI[[#This Row],[StdDev]]</f>
        <v>86.522710034584861</v>
      </c>
      <c r="S473">
        <v>1</v>
      </c>
    </row>
    <row r="474" spans="1:19" x14ac:dyDescent="0.25">
      <c r="A474" t="s">
        <v>15</v>
      </c>
      <c r="B474">
        <v>10000</v>
      </c>
      <c r="C474">
        <v>100</v>
      </c>
      <c r="D474">
        <v>100000</v>
      </c>
      <c r="E474">
        <v>52</v>
      </c>
      <c r="F474">
        <v>1</v>
      </c>
      <c r="G474">
        <v>12.861769000000001</v>
      </c>
      <c r="H474">
        <v>5.1838769999999998</v>
      </c>
      <c r="I474">
        <v>7.2823260000000003</v>
      </c>
      <c r="J474">
        <v>0.142791</v>
      </c>
      <c r="K474" t="str">
        <f t="shared" si="17"/>
        <v>7</v>
      </c>
      <c r="L474" t="s">
        <v>64</v>
      </c>
      <c r="M474" t="s">
        <v>65</v>
      </c>
      <c r="N47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52</v>
      </c>
      <c r="O474">
        <f>VLOOKUP(TableMPI[[#This Row],[Label]],TableAvg[],2,FALSE)</f>
        <v>65.309149000000005</v>
      </c>
      <c r="P474">
        <f>VLOOKUP(TableMPI[[#This Row],[Label]],TableAvg[],3,FALSE)</f>
        <v>7.8481203231082199</v>
      </c>
      <c r="Q474">
        <f>TableMPI[[#This Row],[Avg]]-$U$2*TableMPI[[#This Row],[StdDev]]</f>
        <v>49.612908353783567</v>
      </c>
      <c r="R474">
        <f>TableMPI[[#This Row],[Avg]]+$U$2*TableMPI[[#This Row],[StdDev]]</f>
        <v>81.005389646216443</v>
      </c>
      <c r="S474">
        <v>1</v>
      </c>
    </row>
    <row r="475" spans="1:19" x14ac:dyDescent="0.25">
      <c r="A475" t="s">
        <v>15</v>
      </c>
      <c r="B475">
        <v>10000</v>
      </c>
      <c r="C475">
        <v>100</v>
      </c>
      <c r="D475">
        <v>100000</v>
      </c>
      <c r="E475">
        <v>51</v>
      </c>
      <c r="F475">
        <v>1</v>
      </c>
      <c r="G475">
        <v>11.547836</v>
      </c>
      <c r="H475">
        <v>3.7514439999999998</v>
      </c>
      <c r="I475">
        <v>5.220574</v>
      </c>
      <c r="J475">
        <v>0.104411</v>
      </c>
      <c r="K475" t="str">
        <f t="shared" si="17"/>
        <v>7</v>
      </c>
      <c r="L475" t="s">
        <v>64</v>
      </c>
      <c r="M475" t="s">
        <v>65</v>
      </c>
      <c r="N47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51</v>
      </c>
      <c r="O475">
        <f>VLOOKUP(TableMPI[[#This Row],[Label]],TableAvg[],2,FALSE)</f>
        <v>71.420936749999996</v>
      </c>
      <c r="P475">
        <f>VLOOKUP(TableMPI[[#This Row],[Label]],TableAvg[],3,FALSE)</f>
        <v>6.7906007209647807</v>
      </c>
      <c r="Q475">
        <f>TableMPI[[#This Row],[Avg]]-$U$2*TableMPI[[#This Row],[StdDev]]</f>
        <v>57.839735308070431</v>
      </c>
      <c r="R475">
        <f>TableMPI[[#This Row],[Avg]]+$U$2*TableMPI[[#This Row],[StdDev]]</f>
        <v>85.002138191929561</v>
      </c>
      <c r="S475">
        <v>1</v>
      </c>
    </row>
    <row r="476" spans="1:19" x14ac:dyDescent="0.25">
      <c r="A476" t="s">
        <v>15</v>
      </c>
      <c r="B476">
        <v>10000</v>
      </c>
      <c r="C476">
        <v>100</v>
      </c>
      <c r="D476">
        <v>100000</v>
      </c>
      <c r="E476">
        <v>50</v>
      </c>
      <c r="F476">
        <v>1</v>
      </c>
      <c r="G476">
        <v>14.229801999999999</v>
      </c>
      <c r="H476">
        <v>6.3150599999999999</v>
      </c>
      <c r="I476">
        <v>5.4457440000000004</v>
      </c>
      <c r="J476">
        <v>0.111138</v>
      </c>
      <c r="K476" t="str">
        <f t="shared" si="17"/>
        <v>7</v>
      </c>
      <c r="L476" t="s">
        <v>64</v>
      </c>
      <c r="M476" t="s">
        <v>65</v>
      </c>
      <c r="N47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50</v>
      </c>
      <c r="O476">
        <f>VLOOKUP(TableMPI[[#This Row],[Label]],TableAvg[],2,FALSE)</f>
        <v>66.211950000000002</v>
      </c>
      <c r="P476">
        <f>VLOOKUP(TableMPI[[#This Row],[Label]],TableAvg[],3,FALSE)</f>
        <v>7.8498883116002274</v>
      </c>
      <c r="Q476">
        <f>TableMPI[[#This Row],[Avg]]-$U$2*TableMPI[[#This Row],[StdDev]]</f>
        <v>50.512173376799545</v>
      </c>
      <c r="R476">
        <f>TableMPI[[#This Row],[Avg]]+$U$2*TableMPI[[#This Row],[StdDev]]</f>
        <v>81.911726623200451</v>
      </c>
      <c r="S476">
        <v>1</v>
      </c>
    </row>
    <row r="477" spans="1:19" x14ac:dyDescent="0.25">
      <c r="A477" t="s">
        <v>15</v>
      </c>
      <c r="B477">
        <v>10000</v>
      </c>
      <c r="C477">
        <v>100</v>
      </c>
      <c r="D477">
        <v>100000</v>
      </c>
      <c r="E477">
        <v>49</v>
      </c>
      <c r="F477">
        <v>1</v>
      </c>
      <c r="G477">
        <v>12.661443999999999</v>
      </c>
      <c r="H477">
        <v>4.5454439999999998</v>
      </c>
      <c r="I477">
        <v>5.1008889999999996</v>
      </c>
      <c r="J477">
        <v>0.106269</v>
      </c>
      <c r="K477" t="str">
        <f t="shared" si="17"/>
        <v>7</v>
      </c>
      <c r="L477" t="s">
        <v>64</v>
      </c>
      <c r="M477" t="s">
        <v>65</v>
      </c>
      <c r="N47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49</v>
      </c>
      <c r="O477">
        <f>VLOOKUP(TableMPI[[#This Row],[Label]],TableAvg[],2,FALSE)</f>
        <v>76.552641666666659</v>
      </c>
      <c r="P477">
        <f>VLOOKUP(TableMPI[[#This Row],[Label]],TableAvg[],3,FALSE)</f>
        <v>0.24086220050867616</v>
      </c>
      <c r="Q477">
        <f>TableMPI[[#This Row],[Avg]]-$U$2*TableMPI[[#This Row],[StdDev]]</f>
        <v>76.070917265649314</v>
      </c>
      <c r="R477">
        <f>TableMPI[[#This Row],[Avg]]+$U$2*TableMPI[[#This Row],[StdDev]]</f>
        <v>77.034366067684005</v>
      </c>
      <c r="S477">
        <v>1</v>
      </c>
    </row>
    <row r="478" spans="1:19" x14ac:dyDescent="0.25">
      <c r="A478" t="s">
        <v>15</v>
      </c>
      <c r="B478">
        <v>10000</v>
      </c>
      <c r="C478">
        <v>100</v>
      </c>
      <c r="D478">
        <v>100000</v>
      </c>
      <c r="E478">
        <v>48</v>
      </c>
      <c r="F478">
        <v>1</v>
      </c>
      <c r="G478">
        <v>32.079307999999997</v>
      </c>
      <c r="H478">
        <v>23.780602999999999</v>
      </c>
      <c r="I478">
        <v>5.3669440000000002</v>
      </c>
      <c r="J478">
        <v>0.11419</v>
      </c>
      <c r="K478" t="str">
        <f t="shared" si="17"/>
        <v>7</v>
      </c>
      <c r="L478" t="s">
        <v>64</v>
      </c>
      <c r="M478" t="s">
        <v>65</v>
      </c>
      <c r="N47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48</v>
      </c>
      <c r="O478">
        <f>VLOOKUP(TableMPI[[#This Row],[Label]],TableAvg[],2,FALSE)</f>
        <v>76.196652285714279</v>
      </c>
      <c r="P478">
        <f>VLOOKUP(TableMPI[[#This Row],[Label]],TableAvg[],3,FALSE)</f>
        <v>1.7251254991956284</v>
      </c>
      <c r="Q478">
        <f>TableMPI[[#This Row],[Avg]]-$U$2*TableMPI[[#This Row],[StdDev]]</f>
        <v>72.746401287323025</v>
      </c>
      <c r="R478">
        <f>TableMPI[[#This Row],[Avg]]+$U$2*TableMPI[[#This Row],[StdDev]]</f>
        <v>79.646903284105534</v>
      </c>
      <c r="S478">
        <v>1</v>
      </c>
    </row>
    <row r="479" spans="1:19" x14ac:dyDescent="0.25">
      <c r="A479" t="s">
        <v>15</v>
      </c>
      <c r="B479">
        <v>10000</v>
      </c>
      <c r="C479">
        <v>100</v>
      </c>
      <c r="D479">
        <v>100000</v>
      </c>
      <c r="E479">
        <v>47</v>
      </c>
      <c r="F479">
        <v>1</v>
      </c>
      <c r="G479">
        <v>14.53496</v>
      </c>
      <c r="H479">
        <v>6.2711379999999997</v>
      </c>
      <c r="I479">
        <v>16.973239</v>
      </c>
      <c r="J479">
        <v>0.36898300000000001</v>
      </c>
      <c r="K479" t="str">
        <f t="shared" si="17"/>
        <v>7</v>
      </c>
      <c r="L479" t="s">
        <v>64</v>
      </c>
      <c r="M479" t="s">
        <v>65</v>
      </c>
      <c r="N47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47</v>
      </c>
      <c r="O479">
        <f>VLOOKUP(TableMPI[[#This Row],[Label]],TableAvg[],2,FALSE)</f>
        <v>77.546280333333343</v>
      </c>
      <c r="P479">
        <f>VLOOKUP(TableMPI[[#This Row],[Label]],TableAvg[],3,FALSE)</f>
        <v>1.6251516040406595</v>
      </c>
      <c r="Q479">
        <f>TableMPI[[#This Row],[Avg]]-$U$2*TableMPI[[#This Row],[StdDev]]</f>
        <v>74.295977125252023</v>
      </c>
      <c r="R479">
        <f>TableMPI[[#This Row],[Avg]]+$U$2*TableMPI[[#This Row],[StdDev]]</f>
        <v>80.796583541414662</v>
      </c>
      <c r="S479">
        <v>1</v>
      </c>
    </row>
    <row r="480" spans="1:19" x14ac:dyDescent="0.25">
      <c r="A480" t="s">
        <v>15</v>
      </c>
      <c r="B480">
        <v>10000</v>
      </c>
      <c r="C480">
        <v>100</v>
      </c>
      <c r="D480">
        <v>100000</v>
      </c>
      <c r="E480">
        <v>46</v>
      </c>
      <c r="F480">
        <v>1</v>
      </c>
      <c r="G480">
        <v>34.028615000000002</v>
      </c>
      <c r="H480">
        <v>25.481276999999999</v>
      </c>
      <c r="I480">
        <v>7.2618989999999997</v>
      </c>
      <c r="J480">
        <v>0.16137599999999999</v>
      </c>
      <c r="K480" t="str">
        <f t="shared" si="17"/>
        <v>7</v>
      </c>
      <c r="L480" t="s">
        <v>64</v>
      </c>
      <c r="M480" t="s">
        <v>65</v>
      </c>
      <c r="N48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46</v>
      </c>
      <c r="O480">
        <f>VLOOKUP(TableMPI[[#This Row],[Label]],TableAvg[],2,FALSE)</f>
        <v>72.402682666666678</v>
      </c>
      <c r="P480">
        <f>VLOOKUP(TableMPI[[#This Row],[Label]],TableAvg[],3,FALSE)</f>
        <v>8.6749406518559908</v>
      </c>
      <c r="Q480">
        <f>TableMPI[[#This Row],[Avg]]-$U$2*TableMPI[[#This Row],[StdDev]]</f>
        <v>55.052801362954696</v>
      </c>
      <c r="R480">
        <f>TableMPI[[#This Row],[Avg]]+$U$2*TableMPI[[#This Row],[StdDev]]</f>
        <v>89.75256397037866</v>
      </c>
      <c r="S480">
        <v>1</v>
      </c>
    </row>
    <row r="481" spans="1:19" x14ac:dyDescent="0.25">
      <c r="A481" t="s">
        <v>15</v>
      </c>
      <c r="B481">
        <v>10000</v>
      </c>
      <c r="C481">
        <v>100</v>
      </c>
      <c r="D481">
        <v>100000</v>
      </c>
      <c r="E481">
        <v>45</v>
      </c>
      <c r="F481">
        <v>1</v>
      </c>
      <c r="G481">
        <v>22.368486000000001</v>
      </c>
      <c r="H481">
        <v>13.730148</v>
      </c>
      <c r="I481">
        <v>14.950779000000001</v>
      </c>
      <c r="J481">
        <v>0.33978999999999998</v>
      </c>
      <c r="K481" t="str">
        <f t="shared" si="17"/>
        <v>7</v>
      </c>
      <c r="L481" t="s">
        <v>64</v>
      </c>
      <c r="M481" t="s">
        <v>65</v>
      </c>
      <c r="N48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45</v>
      </c>
      <c r="O481">
        <f>VLOOKUP(TableMPI[[#This Row],[Label]],TableAvg[],2,FALSE)</f>
        <v>77.593593428571424</v>
      </c>
      <c r="P481">
        <f>VLOOKUP(TableMPI[[#This Row],[Label]],TableAvg[],3,FALSE)</f>
        <v>3.7363343593543732</v>
      </c>
      <c r="Q481">
        <f>TableMPI[[#This Row],[Avg]]-$U$2*TableMPI[[#This Row],[StdDev]]</f>
        <v>70.120924709862678</v>
      </c>
      <c r="R481">
        <f>TableMPI[[#This Row],[Avg]]+$U$2*TableMPI[[#This Row],[StdDev]]</f>
        <v>85.06626214728017</v>
      </c>
      <c r="S481">
        <v>1</v>
      </c>
    </row>
    <row r="482" spans="1:19" x14ac:dyDescent="0.25">
      <c r="A482" t="s">
        <v>15</v>
      </c>
      <c r="B482">
        <v>10000</v>
      </c>
      <c r="C482">
        <v>100</v>
      </c>
      <c r="D482">
        <v>100000</v>
      </c>
      <c r="E482">
        <v>44</v>
      </c>
      <c r="F482">
        <v>1</v>
      </c>
      <c r="G482">
        <v>12.522259</v>
      </c>
      <c r="H482">
        <v>3.8153380000000001</v>
      </c>
      <c r="I482">
        <v>5.9751849999999997</v>
      </c>
      <c r="J482">
        <v>0.138958</v>
      </c>
      <c r="K482" t="str">
        <f t="shared" si="17"/>
        <v>7</v>
      </c>
      <c r="L482" t="s">
        <v>64</v>
      </c>
      <c r="M482" t="s">
        <v>65</v>
      </c>
      <c r="N48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44</v>
      </c>
      <c r="O482">
        <f>VLOOKUP(TableMPI[[#This Row],[Label]],TableAvg[],2,FALSE)</f>
        <v>78.587566999999993</v>
      </c>
      <c r="P482">
        <f>VLOOKUP(TableMPI[[#This Row],[Label]],TableAvg[],3,FALSE)</f>
        <v>3.6965058348410644</v>
      </c>
      <c r="Q482">
        <f>TableMPI[[#This Row],[Avg]]-$U$2*TableMPI[[#This Row],[StdDev]]</f>
        <v>71.194555330317868</v>
      </c>
      <c r="R482">
        <f>TableMPI[[#This Row],[Avg]]+$U$2*TableMPI[[#This Row],[StdDev]]</f>
        <v>85.980578669682117</v>
      </c>
      <c r="S482">
        <v>1</v>
      </c>
    </row>
    <row r="483" spans="1:19" x14ac:dyDescent="0.25">
      <c r="A483" t="s">
        <v>15</v>
      </c>
      <c r="B483">
        <v>10000</v>
      </c>
      <c r="C483">
        <v>100</v>
      </c>
      <c r="D483">
        <v>100000</v>
      </c>
      <c r="E483">
        <v>43</v>
      </c>
      <c r="F483">
        <v>1</v>
      </c>
      <c r="G483">
        <v>13.321531999999999</v>
      </c>
      <c r="H483">
        <v>4.4650230000000004</v>
      </c>
      <c r="I483">
        <v>4.6885620000000001</v>
      </c>
      <c r="J483">
        <v>0.111632</v>
      </c>
      <c r="K483" t="str">
        <f t="shared" si="17"/>
        <v>7</v>
      </c>
      <c r="L483" t="s">
        <v>64</v>
      </c>
      <c r="M483" t="s">
        <v>65</v>
      </c>
      <c r="N48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43</v>
      </c>
      <c r="O483">
        <f>VLOOKUP(TableMPI[[#This Row],[Label]],TableAvg[],2,FALSE)</f>
        <v>71.895907666666673</v>
      </c>
      <c r="P483">
        <f>VLOOKUP(TableMPI[[#This Row],[Label]],TableAvg[],3,FALSE)</f>
        <v>8.6175543261217591</v>
      </c>
      <c r="Q483">
        <f>TableMPI[[#This Row],[Avg]]-$U$2*TableMPI[[#This Row],[StdDev]]</f>
        <v>54.660799014423155</v>
      </c>
      <c r="R483">
        <f>TableMPI[[#This Row],[Avg]]+$U$2*TableMPI[[#This Row],[StdDev]]</f>
        <v>89.131016318910184</v>
      </c>
      <c r="S483">
        <v>1</v>
      </c>
    </row>
    <row r="484" spans="1:19" x14ac:dyDescent="0.25">
      <c r="A484" t="s">
        <v>15</v>
      </c>
      <c r="B484">
        <v>10000</v>
      </c>
      <c r="C484">
        <v>100</v>
      </c>
      <c r="D484">
        <v>100000</v>
      </c>
      <c r="E484">
        <v>42</v>
      </c>
      <c r="F484">
        <v>1</v>
      </c>
      <c r="G484">
        <v>13.964790000000001</v>
      </c>
      <c r="H484">
        <v>4.840503</v>
      </c>
      <c r="I484">
        <v>4.205857</v>
      </c>
      <c r="J484">
        <v>0.10258200000000001</v>
      </c>
      <c r="K484" t="str">
        <f t="shared" si="17"/>
        <v>7</v>
      </c>
      <c r="L484" t="s">
        <v>64</v>
      </c>
      <c r="M484" t="s">
        <v>65</v>
      </c>
      <c r="N48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42</v>
      </c>
      <c r="O484">
        <f>VLOOKUP(TableMPI[[#This Row],[Label]],TableAvg[],2,FALSE)</f>
        <v>76.182989714285711</v>
      </c>
      <c r="P484">
        <f>VLOOKUP(TableMPI[[#This Row],[Label]],TableAvg[],3,FALSE)</f>
        <v>7.7750732433957479</v>
      </c>
      <c r="Q484">
        <f>TableMPI[[#This Row],[Avg]]-$U$2*TableMPI[[#This Row],[StdDev]]</f>
        <v>60.632843227494213</v>
      </c>
      <c r="R484">
        <f>TableMPI[[#This Row],[Avg]]+$U$2*TableMPI[[#This Row],[StdDev]]</f>
        <v>91.733136201077201</v>
      </c>
      <c r="S484">
        <v>1</v>
      </c>
    </row>
    <row r="485" spans="1:19" x14ac:dyDescent="0.25">
      <c r="A485" t="s">
        <v>15</v>
      </c>
      <c r="B485">
        <v>10000</v>
      </c>
      <c r="C485">
        <v>100</v>
      </c>
      <c r="D485">
        <v>100000</v>
      </c>
      <c r="E485">
        <v>41</v>
      </c>
      <c r="F485">
        <v>1</v>
      </c>
      <c r="G485">
        <v>13.253265000000001</v>
      </c>
      <c r="H485">
        <v>4.0572480000000004</v>
      </c>
      <c r="I485">
        <v>4.1275510000000004</v>
      </c>
      <c r="J485">
        <v>0.103189</v>
      </c>
      <c r="K485" t="str">
        <f t="shared" si="17"/>
        <v>7</v>
      </c>
      <c r="L485" t="s">
        <v>64</v>
      </c>
      <c r="M485" t="s">
        <v>65</v>
      </c>
      <c r="N48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41</v>
      </c>
      <c r="O485">
        <f>VLOOKUP(TableMPI[[#This Row],[Label]],TableAvg[],2,FALSE)</f>
        <v>75.874598666666657</v>
      </c>
      <c r="P485">
        <f>VLOOKUP(TableMPI[[#This Row],[Label]],TableAvg[],3,FALSE)</f>
        <v>10.572158003807891</v>
      </c>
      <c r="Q485">
        <f>TableMPI[[#This Row],[Avg]]-$U$2*TableMPI[[#This Row],[StdDev]]</f>
        <v>54.730282659050872</v>
      </c>
      <c r="R485">
        <f>TableMPI[[#This Row],[Avg]]+$U$2*TableMPI[[#This Row],[StdDev]]</f>
        <v>97.018914674282442</v>
      </c>
      <c r="S485">
        <v>1</v>
      </c>
    </row>
    <row r="486" spans="1:19" x14ac:dyDescent="0.25">
      <c r="A486" t="s">
        <v>15</v>
      </c>
      <c r="B486">
        <v>10000</v>
      </c>
      <c r="C486">
        <v>100</v>
      </c>
      <c r="D486">
        <v>100000</v>
      </c>
      <c r="E486">
        <v>40</v>
      </c>
      <c r="F486">
        <v>1</v>
      </c>
      <c r="G486">
        <v>14.664531999999999</v>
      </c>
      <c r="H486">
        <v>5.2536550000000002</v>
      </c>
      <c r="I486">
        <v>12.530392000000001</v>
      </c>
      <c r="J486">
        <v>0.32129200000000002</v>
      </c>
      <c r="K486" t="str">
        <f t="shared" si="17"/>
        <v>7</v>
      </c>
      <c r="L486" t="s">
        <v>64</v>
      </c>
      <c r="M486" t="s">
        <v>65</v>
      </c>
      <c r="N48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40</v>
      </c>
      <c r="O486">
        <f>VLOOKUP(TableMPI[[#This Row],[Label]],TableAvg[],2,FALSE)</f>
        <v>76.617743333333337</v>
      </c>
      <c r="P486">
        <f>VLOOKUP(TableMPI[[#This Row],[Label]],TableAvg[],3,FALSE)</f>
        <v>10.581841719321696</v>
      </c>
      <c r="Q486">
        <f>TableMPI[[#This Row],[Avg]]-$U$2*TableMPI[[#This Row],[StdDev]]</f>
        <v>55.454059894689948</v>
      </c>
      <c r="R486">
        <f>TableMPI[[#This Row],[Avg]]+$U$2*TableMPI[[#This Row],[StdDev]]</f>
        <v>97.781426771976726</v>
      </c>
      <c r="S486">
        <v>1</v>
      </c>
    </row>
    <row r="487" spans="1:19" x14ac:dyDescent="0.25">
      <c r="A487" t="s">
        <v>15</v>
      </c>
      <c r="B487">
        <v>10000</v>
      </c>
      <c r="C487">
        <v>100</v>
      </c>
      <c r="D487">
        <v>100000</v>
      </c>
      <c r="E487">
        <v>39</v>
      </c>
      <c r="F487">
        <v>1</v>
      </c>
      <c r="G487">
        <v>15.005431</v>
      </c>
      <c r="H487">
        <v>5.1375469999999996</v>
      </c>
      <c r="I487">
        <v>3.3801329999999998</v>
      </c>
      <c r="J487">
        <v>8.8951000000000002E-2</v>
      </c>
      <c r="K487" t="str">
        <f t="shared" si="17"/>
        <v>7</v>
      </c>
      <c r="L487" t="s">
        <v>64</v>
      </c>
      <c r="M487" t="s">
        <v>65</v>
      </c>
      <c r="N48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39</v>
      </c>
      <c r="O487">
        <f>VLOOKUP(TableMPI[[#This Row],[Label]],TableAvg[],2,FALSE)</f>
        <v>78.4539267142857</v>
      </c>
      <c r="P487">
        <f>VLOOKUP(TableMPI[[#This Row],[Label]],TableAvg[],3,FALSE)</f>
        <v>6.2118415520912151</v>
      </c>
      <c r="Q487">
        <f>TableMPI[[#This Row],[Avg]]-$U$2*TableMPI[[#This Row],[StdDev]]</f>
        <v>66.03024361010327</v>
      </c>
      <c r="R487">
        <f>TableMPI[[#This Row],[Avg]]+$U$2*TableMPI[[#This Row],[StdDev]]</f>
        <v>90.87760981846813</v>
      </c>
      <c r="S487">
        <v>1</v>
      </c>
    </row>
    <row r="488" spans="1:19" x14ac:dyDescent="0.25">
      <c r="A488" t="s">
        <v>15</v>
      </c>
      <c r="B488">
        <v>10000</v>
      </c>
      <c r="C488">
        <v>100</v>
      </c>
      <c r="D488">
        <v>100000</v>
      </c>
      <c r="E488">
        <v>38</v>
      </c>
      <c r="F488">
        <v>1</v>
      </c>
      <c r="G488">
        <v>14.063223000000001</v>
      </c>
      <c r="H488">
        <v>4.1776960000000001</v>
      </c>
      <c r="I488">
        <v>3.1044489999999998</v>
      </c>
      <c r="J488">
        <v>8.3904000000000006E-2</v>
      </c>
      <c r="K488" t="str">
        <f t="shared" si="17"/>
        <v>7</v>
      </c>
      <c r="L488" t="s">
        <v>64</v>
      </c>
      <c r="M488" t="s">
        <v>65</v>
      </c>
      <c r="N48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38</v>
      </c>
      <c r="O488">
        <f>VLOOKUP(TableMPI[[#This Row],[Label]],TableAvg[],2,FALSE)</f>
        <v>82.646632333333329</v>
      </c>
      <c r="P488">
        <f>VLOOKUP(TableMPI[[#This Row],[Label]],TableAvg[],3,FALSE)</f>
        <v>5.2921641445419443</v>
      </c>
      <c r="Q488">
        <f>TableMPI[[#This Row],[Avg]]-$U$2*TableMPI[[#This Row],[StdDev]]</f>
        <v>72.062304044249444</v>
      </c>
      <c r="R488">
        <f>TableMPI[[#This Row],[Avg]]+$U$2*TableMPI[[#This Row],[StdDev]]</f>
        <v>93.230960622417214</v>
      </c>
      <c r="S488">
        <v>1</v>
      </c>
    </row>
    <row r="489" spans="1:19" x14ac:dyDescent="0.25">
      <c r="A489" t="s">
        <v>15</v>
      </c>
      <c r="B489">
        <v>10000</v>
      </c>
      <c r="C489">
        <v>100</v>
      </c>
      <c r="D489">
        <v>100000</v>
      </c>
      <c r="E489">
        <v>37</v>
      </c>
      <c r="F489">
        <v>1</v>
      </c>
      <c r="G489">
        <v>13.965119</v>
      </c>
      <c r="H489">
        <v>3.7297039999999999</v>
      </c>
      <c r="I489">
        <v>3.7469700000000001</v>
      </c>
      <c r="J489">
        <v>0.10408299999999999</v>
      </c>
      <c r="K489" t="str">
        <f t="shared" si="17"/>
        <v>7</v>
      </c>
      <c r="L489" t="s">
        <v>64</v>
      </c>
      <c r="M489" t="s">
        <v>65</v>
      </c>
      <c r="N48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37</v>
      </c>
      <c r="O489">
        <f>VLOOKUP(TableMPI[[#This Row],[Label]],TableAvg[],2,FALSE)</f>
        <v>81.949399</v>
      </c>
      <c r="P489">
        <f>VLOOKUP(TableMPI[[#This Row],[Label]],TableAvg[],3,FALSE)</f>
        <v>5.3984252511614423</v>
      </c>
      <c r="Q489">
        <f>TableMPI[[#This Row],[Avg]]-$U$2*TableMPI[[#This Row],[StdDev]]</f>
        <v>71.152548497677117</v>
      </c>
      <c r="R489">
        <f>TableMPI[[#This Row],[Avg]]+$U$2*TableMPI[[#This Row],[StdDev]]</f>
        <v>92.746249502322883</v>
      </c>
      <c r="S489">
        <v>1</v>
      </c>
    </row>
    <row r="490" spans="1:19" x14ac:dyDescent="0.25">
      <c r="A490" t="s">
        <v>15</v>
      </c>
      <c r="B490">
        <v>10000</v>
      </c>
      <c r="C490">
        <v>100</v>
      </c>
      <c r="D490">
        <v>100000</v>
      </c>
      <c r="E490">
        <v>36</v>
      </c>
      <c r="F490">
        <v>1</v>
      </c>
      <c r="G490">
        <v>13.609911</v>
      </c>
      <c r="H490">
        <v>3.204996</v>
      </c>
      <c r="I490">
        <v>3.4557890000000002</v>
      </c>
      <c r="J490">
        <v>9.8737000000000005E-2</v>
      </c>
      <c r="K490" t="str">
        <f t="shared" si="17"/>
        <v>7</v>
      </c>
      <c r="L490" t="s">
        <v>64</v>
      </c>
      <c r="M490" t="s">
        <v>65</v>
      </c>
      <c r="N49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36</v>
      </c>
      <c r="O490">
        <f>VLOOKUP(TableMPI[[#This Row],[Label]],TableAvg[],2,FALSE)</f>
        <v>83.086585000000014</v>
      </c>
      <c r="P490">
        <f>VLOOKUP(TableMPI[[#This Row],[Label]],TableAvg[],3,FALSE)</f>
        <v>4.5385419223571617</v>
      </c>
      <c r="Q490">
        <f>TableMPI[[#This Row],[Avg]]-$U$2*TableMPI[[#This Row],[StdDev]]</f>
        <v>74.00950115528569</v>
      </c>
      <c r="R490">
        <f>TableMPI[[#This Row],[Avg]]+$U$2*TableMPI[[#This Row],[StdDev]]</f>
        <v>92.163668844714337</v>
      </c>
      <c r="S490">
        <v>1</v>
      </c>
    </row>
    <row r="491" spans="1:19" x14ac:dyDescent="0.25">
      <c r="A491" t="s">
        <v>15</v>
      </c>
      <c r="B491">
        <v>10000</v>
      </c>
      <c r="C491">
        <v>100</v>
      </c>
      <c r="D491">
        <v>100000</v>
      </c>
      <c r="E491">
        <v>35</v>
      </c>
      <c r="F491">
        <v>1</v>
      </c>
      <c r="G491">
        <v>13.660633000000001</v>
      </c>
      <c r="H491">
        <v>2.7705989999999998</v>
      </c>
      <c r="I491">
        <v>3.8038630000000002</v>
      </c>
      <c r="J491">
        <v>0.11187800000000001</v>
      </c>
      <c r="K491" t="str">
        <f t="shared" si="17"/>
        <v>7</v>
      </c>
      <c r="L491" t="s">
        <v>64</v>
      </c>
      <c r="M491" t="s">
        <v>65</v>
      </c>
      <c r="N49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35</v>
      </c>
      <c r="O491">
        <f>VLOOKUP(TableMPI[[#This Row],[Label]],TableAvg[],2,FALSE)</f>
        <v>85.5057975</v>
      </c>
      <c r="P491">
        <f>VLOOKUP(TableMPI[[#This Row],[Label]],TableAvg[],3,FALSE)</f>
        <v>7.4992584999999989</v>
      </c>
      <c r="Q491">
        <f>TableMPI[[#This Row],[Avg]]-$U$2*TableMPI[[#This Row],[StdDev]]</f>
        <v>70.507280500000007</v>
      </c>
      <c r="R491">
        <f>TableMPI[[#This Row],[Avg]]+$U$2*TableMPI[[#This Row],[StdDev]]</f>
        <v>100.50431449999999</v>
      </c>
      <c r="S491">
        <v>1</v>
      </c>
    </row>
    <row r="492" spans="1:19" x14ac:dyDescent="0.25">
      <c r="A492" t="s">
        <v>15</v>
      </c>
      <c r="B492">
        <v>10000</v>
      </c>
      <c r="C492">
        <v>100</v>
      </c>
      <c r="D492">
        <v>100000</v>
      </c>
      <c r="E492">
        <v>34</v>
      </c>
      <c r="F492">
        <v>1</v>
      </c>
      <c r="G492">
        <v>13.789009999999999</v>
      </c>
      <c r="H492">
        <v>2.8130410000000001</v>
      </c>
      <c r="I492">
        <v>3.7794120000000002</v>
      </c>
      <c r="J492">
        <v>0.114528</v>
      </c>
      <c r="K492" t="str">
        <f t="shared" si="17"/>
        <v>7</v>
      </c>
      <c r="L492" t="s">
        <v>64</v>
      </c>
      <c r="M492" t="s">
        <v>65</v>
      </c>
      <c r="N49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34</v>
      </c>
      <c r="O492">
        <f>VLOOKUP(TableMPI[[#This Row],[Label]],TableAvg[],2,FALSE)</f>
        <v>87.366123000000002</v>
      </c>
      <c r="P492">
        <f>VLOOKUP(TableMPI[[#This Row],[Label]],TableAvg[],3,FALSE)</f>
        <v>3.0477749999998505</v>
      </c>
      <c r="Q492">
        <f>TableMPI[[#This Row],[Avg]]-$U$2*TableMPI[[#This Row],[StdDev]]</f>
        <v>81.270573000000297</v>
      </c>
      <c r="R492">
        <f>TableMPI[[#This Row],[Avg]]+$U$2*TableMPI[[#This Row],[StdDev]]</f>
        <v>93.461672999999706</v>
      </c>
      <c r="S492">
        <v>1</v>
      </c>
    </row>
    <row r="493" spans="1:19" x14ac:dyDescent="0.25">
      <c r="A493" t="s">
        <v>15</v>
      </c>
      <c r="B493">
        <v>10000</v>
      </c>
      <c r="C493">
        <v>100</v>
      </c>
      <c r="D493">
        <v>100000</v>
      </c>
      <c r="E493">
        <v>33</v>
      </c>
      <c r="F493">
        <v>1</v>
      </c>
      <c r="G493">
        <v>14.291834</v>
      </c>
      <c r="H493">
        <v>3.0195789999999998</v>
      </c>
      <c r="I493">
        <v>3.908836</v>
      </c>
      <c r="J493">
        <v>0.122151</v>
      </c>
      <c r="K493" t="str">
        <f t="shared" si="17"/>
        <v>7</v>
      </c>
      <c r="L493" t="s">
        <v>64</v>
      </c>
      <c r="M493" t="s">
        <v>65</v>
      </c>
      <c r="N49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33</v>
      </c>
      <c r="O493">
        <f>VLOOKUP(TableMPI[[#This Row],[Label]],TableAvg[],2,FALSE)</f>
        <v>79.299919166666669</v>
      </c>
      <c r="P493">
        <f>VLOOKUP(TableMPI[[#This Row],[Label]],TableAvg[],3,FALSE)</f>
        <v>7.4336550828582082</v>
      </c>
      <c r="Q493">
        <f>TableMPI[[#This Row],[Avg]]-$U$2*TableMPI[[#This Row],[StdDev]]</f>
        <v>64.432609000950251</v>
      </c>
      <c r="R493">
        <f>TableMPI[[#This Row],[Avg]]+$U$2*TableMPI[[#This Row],[StdDev]]</f>
        <v>94.167229332383087</v>
      </c>
      <c r="S493">
        <v>1</v>
      </c>
    </row>
    <row r="494" spans="1:19" x14ac:dyDescent="0.25">
      <c r="A494" t="s">
        <v>15</v>
      </c>
      <c r="B494">
        <v>10000</v>
      </c>
      <c r="C494">
        <v>100</v>
      </c>
      <c r="D494">
        <v>100000</v>
      </c>
      <c r="E494">
        <v>32</v>
      </c>
      <c r="F494">
        <v>1</v>
      </c>
      <c r="G494">
        <v>16.824235000000002</v>
      </c>
      <c r="H494">
        <v>5.2672999999999996</v>
      </c>
      <c r="I494">
        <v>2.9547340000000002</v>
      </c>
      <c r="J494">
        <v>9.5313999999999996E-2</v>
      </c>
      <c r="K494" t="str">
        <f t="shared" si="17"/>
        <v>7</v>
      </c>
      <c r="L494" t="s">
        <v>64</v>
      </c>
      <c r="M494" t="s">
        <v>65</v>
      </c>
      <c r="N49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32</v>
      </c>
      <c r="O494">
        <f>VLOOKUP(TableMPI[[#This Row],[Label]],TableAvg[],2,FALSE)</f>
        <v>88.5657535</v>
      </c>
      <c r="P494">
        <f>VLOOKUP(TableMPI[[#This Row],[Label]],TableAvg[],3,FALSE)</f>
        <v>4.3703804999999951</v>
      </c>
      <c r="Q494">
        <f>TableMPI[[#This Row],[Avg]]-$U$2*TableMPI[[#This Row],[StdDev]]</f>
        <v>79.824992500000008</v>
      </c>
      <c r="R494">
        <f>TableMPI[[#This Row],[Avg]]+$U$2*TableMPI[[#This Row],[StdDev]]</f>
        <v>97.306514499999992</v>
      </c>
      <c r="S494">
        <v>1</v>
      </c>
    </row>
    <row r="495" spans="1:19" x14ac:dyDescent="0.25">
      <c r="A495" t="s">
        <v>15</v>
      </c>
      <c r="B495">
        <v>10000</v>
      </c>
      <c r="C495">
        <v>100</v>
      </c>
      <c r="D495">
        <v>100000</v>
      </c>
      <c r="E495">
        <v>31</v>
      </c>
      <c r="F495">
        <v>1</v>
      </c>
      <c r="G495">
        <v>14.369547000000001</v>
      </c>
      <c r="H495">
        <v>2.2801969999999998</v>
      </c>
      <c r="I495">
        <v>3.2422939999999998</v>
      </c>
      <c r="J495">
        <v>0.10807600000000001</v>
      </c>
      <c r="K495" t="str">
        <f t="shared" si="17"/>
        <v>7</v>
      </c>
      <c r="L495" t="s">
        <v>64</v>
      </c>
      <c r="M495" t="s">
        <v>65</v>
      </c>
      <c r="N49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31</v>
      </c>
      <c r="O495">
        <f>VLOOKUP(TableMPI[[#This Row],[Label]],TableAvg[],2,FALSE)</f>
        <v>80.903500000000008</v>
      </c>
      <c r="P495">
        <f>VLOOKUP(TableMPI[[#This Row],[Label]],TableAvg[],3,FALSE)</f>
        <v>2.0728889999997979</v>
      </c>
      <c r="Q495">
        <f>TableMPI[[#This Row],[Avg]]-$U$2*TableMPI[[#This Row],[StdDev]]</f>
        <v>76.757722000000413</v>
      </c>
      <c r="R495">
        <f>TableMPI[[#This Row],[Avg]]+$U$2*TableMPI[[#This Row],[StdDev]]</f>
        <v>85.049277999999603</v>
      </c>
      <c r="S495">
        <v>1</v>
      </c>
    </row>
    <row r="496" spans="1:19" x14ac:dyDescent="0.25">
      <c r="A496" t="s">
        <v>15</v>
      </c>
      <c r="B496">
        <v>10000</v>
      </c>
      <c r="C496">
        <v>100</v>
      </c>
      <c r="D496">
        <v>100000</v>
      </c>
      <c r="E496">
        <v>30</v>
      </c>
      <c r="F496">
        <v>1</v>
      </c>
      <c r="G496">
        <v>13.882212000000001</v>
      </c>
      <c r="H496">
        <v>1.6041799999999999</v>
      </c>
      <c r="I496">
        <v>2.4816699999999998</v>
      </c>
      <c r="J496">
        <v>8.5574999999999998E-2</v>
      </c>
      <c r="K496" t="str">
        <f t="shared" si="17"/>
        <v>7</v>
      </c>
      <c r="L496" t="s">
        <v>64</v>
      </c>
      <c r="M496" t="s">
        <v>65</v>
      </c>
      <c r="N49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30</v>
      </c>
      <c r="O496">
        <f>VLOOKUP(TableMPI[[#This Row],[Label]],TableAvg[],2,FALSE)</f>
        <v>82.589635000000015</v>
      </c>
      <c r="P496">
        <f>VLOOKUP(TableMPI[[#This Row],[Label]],TableAvg[],3,FALSE)</f>
        <v>2.0713395338341378</v>
      </c>
      <c r="Q496">
        <f>TableMPI[[#This Row],[Avg]]-$U$2*TableMPI[[#This Row],[StdDev]]</f>
        <v>78.446955932331747</v>
      </c>
      <c r="R496">
        <f>TableMPI[[#This Row],[Avg]]+$U$2*TableMPI[[#This Row],[StdDev]]</f>
        <v>86.732314067668284</v>
      </c>
      <c r="S496">
        <v>1</v>
      </c>
    </row>
    <row r="497" spans="1:19" x14ac:dyDescent="0.25">
      <c r="A497" t="s">
        <v>15</v>
      </c>
      <c r="B497">
        <v>10000</v>
      </c>
      <c r="C497">
        <v>100</v>
      </c>
      <c r="D497">
        <v>100000</v>
      </c>
      <c r="E497">
        <v>29</v>
      </c>
      <c r="F497">
        <v>1</v>
      </c>
      <c r="G497">
        <v>15.159347</v>
      </c>
      <c r="H497">
        <v>2.4829789999999998</v>
      </c>
      <c r="I497">
        <v>2.995476</v>
      </c>
      <c r="J497">
        <v>0.10698100000000001</v>
      </c>
      <c r="K497" t="str">
        <f t="shared" si="17"/>
        <v>7</v>
      </c>
      <c r="L497" t="s">
        <v>64</v>
      </c>
      <c r="M497" t="s">
        <v>65</v>
      </c>
      <c r="N49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29</v>
      </c>
      <c r="O497">
        <f>VLOOKUP(TableMPI[[#This Row],[Label]],TableAvg[],2,FALSE)</f>
        <v>82.325534333333337</v>
      </c>
      <c r="P497">
        <f>VLOOKUP(TableMPI[[#This Row],[Label]],TableAvg[],3,FALSE)</f>
        <v>1.4566514747363624</v>
      </c>
      <c r="Q497">
        <f>TableMPI[[#This Row],[Avg]]-$U$2*TableMPI[[#This Row],[StdDev]]</f>
        <v>79.412231383860615</v>
      </c>
      <c r="R497">
        <f>TableMPI[[#This Row],[Avg]]+$U$2*TableMPI[[#This Row],[StdDev]]</f>
        <v>85.23883728280606</v>
      </c>
      <c r="S497">
        <v>1</v>
      </c>
    </row>
    <row r="498" spans="1:19" x14ac:dyDescent="0.25">
      <c r="A498" t="s">
        <v>15</v>
      </c>
      <c r="B498">
        <v>10000</v>
      </c>
      <c r="C498">
        <v>100</v>
      </c>
      <c r="D498">
        <v>100000</v>
      </c>
      <c r="E498">
        <v>28</v>
      </c>
      <c r="F498">
        <v>1</v>
      </c>
      <c r="G498">
        <v>14.172506</v>
      </c>
      <c r="H498">
        <v>1.1277079999999999</v>
      </c>
      <c r="I498">
        <v>2.397084</v>
      </c>
      <c r="J498">
        <v>8.8780999999999999E-2</v>
      </c>
      <c r="K498" t="str">
        <f t="shared" si="17"/>
        <v>7</v>
      </c>
      <c r="L498" t="s">
        <v>64</v>
      </c>
      <c r="M498" t="s">
        <v>65</v>
      </c>
      <c r="N49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28</v>
      </c>
      <c r="O498">
        <f>VLOOKUP(TableMPI[[#This Row],[Label]],TableAvg[],2,FALSE)</f>
        <v>83.338386666666665</v>
      </c>
      <c r="P498">
        <f>VLOOKUP(TableMPI[[#This Row],[Label]],TableAvg[],3,FALSE)</f>
        <v>0.24866602991321096</v>
      </c>
      <c r="Q498">
        <f>TableMPI[[#This Row],[Avg]]-$U$2*TableMPI[[#This Row],[StdDev]]</f>
        <v>82.841054606840245</v>
      </c>
      <c r="R498">
        <f>TableMPI[[#This Row],[Avg]]+$U$2*TableMPI[[#This Row],[StdDev]]</f>
        <v>83.835718726493084</v>
      </c>
      <c r="S498">
        <v>1</v>
      </c>
    </row>
    <row r="499" spans="1:19" x14ac:dyDescent="0.25">
      <c r="A499" t="s">
        <v>15</v>
      </c>
      <c r="B499">
        <v>10000</v>
      </c>
      <c r="C499">
        <v>100</v>
      </c>
      <c r="D499">
        <v>100000</v>
      </c>
      <c r="E499">
        <v>27</v>
      </c>
      <c r="F499">
        <v>1</v>
      </c>
      <c r="G499">
        <v>14.610548</v>
      </c>
      <c r="H499">
        <v>1.1291420000000001</v>
      </c>
      <c r="I499">
        <v>2.84571</v>
      </c>
      <c r="J499">
        <v>0.10945000000000001</v>
      </c>
      <c r="K499" t="str">
        <f t="shared" si="17"/>
        <v>7</v>
      </c>
      <c r="L499" t="s">
        <v>64</v>
      </c>
      <c r="M499" t="s">
        <v>65</v>
      </c>
      <c r="N49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27</v>
      </c>
      <c r="O499">
        <f>VLOOKUP(TableMPI[[#This Row],[Label]],TableAvg[],2,FALSE)</f>
        <v>84.33911771428572</v>
      </c>
      <c r="P499">
        <f>VLOOKUP(TableMPI[[#This Row],[Label]],TableAvg[],3,FALSE)</f>
        <v>0.84644929129773927</v>
      </c>
      <c r="Q499">
        <f>TableMPI[[#This Row],[Avg]]-$U$2*TableMPI[[#This Row],[StdDev]]</f>
        <v>82.646219131690245</v>
      </c>
      <c r="R499">
        <f>TableMPI[[#This Row],[Avg]]+$U$2*TableMPI[[#This Row],[StdDev]]</f>
        <v>86.032016296881196</v>
      </c>
      <c r="S499">
        <v>1</v>
      </c>
    </row>
    <row r="500" spans="1:19" x14ac:dyDescent="0.25">
      <c r="A500" t="s">
        <v>15</v>
      </c>
      <c r="B500">
        <v>10000</v>
      </c>
      <c r="C500">
        <v>100</v>
      </c>
      <c r="D500">
        <v>100000</v>
      </c>
      <c r="E500">
        <v>26</v>
      </c>
      <c r="F500">
        <v>1</v>
      </c>
      <c r="G500">
        <v>16.078517000000002</v>
      </c>
      <c r="H500">
        <v>2.0227810000000002</v>
      </c>
      <c r="I500">
        <v>2.1273080000000002</v>
      </c>
      <c r="J500">
        <v>8.5092000000000001E-2</v>
      </c>
      <c r="K500" t="str">
        <f t="shared" si="17"/>
        <v>7</v>
      </c>
      <c r="L500" t="s">
        <v>64</v>
      </c>
      <c r="M500" t="s">
        <v>65</v>
      </c>
      <c r="N50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26</v>
      </c>
      <c r="O500">
        <f>VLOOKUP(TableMPI[[#This Row],[Label]],TableAvg[],2,FALSE)</f>
        <v>86.638882333333342</v>
      </c>
      <c r="P500">
        <f>VLOOKUP(TableMPI[[#This Row],[Label]],TableAvg[],3,FALSE)</f>
        <v>0.10335669005909827</v>
      </c>
      <c r="Q500">
        <f>TableMPI[[#This Row],[Avg]]-$U$2*TableMPI[[#This Row],[StdDev]]</f>
        <v>86.43216895321514</v>
      </c>
      <c r="R500">
        <f>TableMPI[[#This Row],[Avg]]+$U$2*TableMPI[[#This Row],[StdDev]]</f>
        <v>86.845595713451544</v>
      </c>
      <c r="S500">
        <v>1</v>
      </c>
    </row>
    <row r="501" spans="1:19" x14ac:dyDescent="0.25">
      <c r="A501" t="s">
        <v>15</v>
      </c>
      <c r="B501">
        <v>10000</v>
      </c>
      <c r="C501">
        <v>100</v>
      </c>
      <c r="D501">
        <v>100000</v>
      </c>
      <c r="E501">
        <v>25</v>
      </c>
      <c r="F501">
        <v>1</v>
      </c>
      <c r="G501">
        <v>15.560471</v>
      </c>
      <c r="H501">
        <v>1.1142030000000001</v>
      </c>
      <c r="I501">
        <v>1.9586870000000001</v>
      </c>
      <c r="J501">
        <v>8.1612000000000004E-2</v>
      </c>
      <c r="K501" t="str">
        <f t="shared" si="17"/>
        <v>7</v>
      </c>
      <c r="L501" t="s">
        <v>64</v>
      </c>
      <c r="M501" t="s">
        <v>65</v>
      </c>
      <c r="N50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25</v>
      </c>
      <c r="O501">
        <f>VLOOKUP(TableMPI[[#This Row],[Label]],TableAvg[],2,FALSE)</f>
        <v>89.256282333333345</v>
      </c>
      <c r="P501">
        <f>VLOOKUP(TableMPI[[#This Row],[Label]],TableAvg[],3,FALSE)</f>
        <v>0.4857304962901634</v>
      </c>
      <c r="Q501">
        <f>TableMPI[[#This Row],[Avg]]-$U$2*TableMPI[[#This Row],[StdDev]]</f>
        <v>88.284821340753012</v>
      </c>
      <c r="R501">
        <f>TableMPI[[#This Row],[Avg]]+$U$2*TableMPI[[#This Row],[StdDev]]</f>
        <v>90.227743325913679</v>
      </c>
      <c r="S501">
        <v>1</v>
      </c>
    </row>
    <row r="502" spans="1:19" x14ac:dyDescent="0.25">
      <c r="A502" t="s">
        <v>15</v>
      </c>
      <c r="B502">
        <v>10000</v>
      </c>
      <c r="C502">
        <v>100</v>
      </c>
      <c r="D502">
        <v>100000</v>
      </c>
      <c r="E502">
        <v>24</v>
      </c>
      <c r="F502">
        <v>1</v>
      </c>
      <c r="G502">
        <v>15.191399000000001</v>
      </c>
      <c r="H502">
        <v>0.177153</v>
      </c>
      <c r="I502">
        <v>0.95374800000000004</v>
      </c>
      <c r="J502">
        <v>4.1466999999999997E-2</v>
      </c>
      <c r="K502" t="str">
        <f t="shared" si="17"/>
        <v>7</v>
      </c>
      <c r="L502" t="s">
        <v>64</v>
      </c>
      <c r="M502" t="s">
        <v>65</v>
      </c>
      <c r="N50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24</v>
      </c>
      <c r="O502">
        <f>VLOOKUP(TableMPI[[#This Row],[Label]],TableAvg[],2,FALSE)</f>
        <v>89.644154714285705</v>
      </c>
      <c r="P502">
        <f>VLOOKUP(TableMPI[[#This Row],[Label]],TableAvg[],3,FALSE)</f>
        <v>9.5325372799477823E-2</v>
      </c>
      <c r="Q502">
        <f>TableMPI[[#This Row],[Avg]]-$U$2*TableMPI[[#This Row],[StdDev]]</f>
        <v>89.453503968686746</v>
      </c>
      <c r="R502">
        <f>TableMPI[[#This Row],[Avg]]+$U$2*TableMPI[[#This Row],[StdDev]]</f>
        <v>89.834805459884663</v>
      </c>
      <c r="S502">
        <v>1</v>
      </c>
    </row>
    <row r="503" spans="1:19" x14ac:dyDescent="0.25">
      <c r="A503" t="s">
        <v>15</v>
      </c>
      <c r="B503">
        <v>10000</v>
      </c>
      <c r="C503">
        <v>100</v>
      </c>
      <c r="D503">
        <v>100000</v>
      </c>
      <c r="E503">
        <v>23</v>
      </c>
      <c r="F503">
        <v>1</v>
      </c>
      <c r="G503">
        <v>15.610219000000001</v>
      </c>
      <c r="H503">
        <v>0.17226900000000001</v>
      </c>
      <c r="I503">
        <v>1.0542130000000001</v>
      </c>
      <c r="J503">
        <v>4.7919000000000003E-2</v>
      </c>
      <c r="K503" t="str">
        <f t="shared" si="17"/>
        <v>7</v>
      </c>
      <c r="L503" t="s">
        <v>64</v>
      </c>
      <c r="M503" t="s">
        <v>65</v>
      </c>
      <c r="N50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23</v>
      </c>
      <c r="O503">
        <f>VLOOKUP(TableMPI[[#This Row],[Label]],TableAvg[],2,FALSE)</f>
        <v>92.918685999999994</v>
      </c>
      <c r="P503">
        <f>VLOOKUP(TableMPI[[#This Row],[Label]],TableAvg[],3,FALSE)</f>
        <v>0.20650710158987692</v>
      </c>
      <c r="Q503">
        <f>TableMPI[[#This Row],[Avg]]-$U$2*TableMPI[[#This Row],[StdDev]]</f>
        <v>92.505671796820238</v>
      </c>
      <c r="R503">
        <f>TableMPI[[#This Row],[Avg]]+$U$2*TableMPI[[#This Row],[StdDev]]</f>
        <v>93.33170020317975</v>
      </c>
      <c r="S503">
        <v>1</v>
      </c>
    </row>
    <row r="504" spans="1:19" x14ac:dyDescent="0.25">
      <c r="A504" t="s">
        <v>15</v>
      </c>
      <c r="B504">
        <v>10000</v>
      </c>
      <c r="C504">
        <v>100</v>
      </c>
      <c r="D504">
        <v>100000</v>
      </c>
      <c r="E504">
        <v>22</v>
      </c>
      <c r="F504">
        <v>1</v>
      </c>
      <c r="G504">
        <v>16.396144</v>
      </c>
      <c r="H504">
        <v>0.237456</v>
      </c>
      <c r="I504">
        <v>0.95909500000000003</v>
      </c>
      <c r="J504">
        <v>4.5671000000000003E-2</v>
      </c>
      <c r="K504" t="str">
        <f t="shared" si="17"/>
        <v>7</v>
      </c>
      <c r="L504" t="s">
        <v>64</v>
      </c>
      <c r="M504" t="s">
        <v>65</v>
      </c>
      <c r="N50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22</v>
      </c>
      <c r="O504">
        <f>VLOOKUP(TableMPI[[#This Row],[Label]],TableAvg[],2,FALSE)</f>
        <v>97.027764666666656</v>
      </c>
      <c r="P504">
        <f>VLOOKUP(TableMPI[[#This Row],[Label]],TableAvg[],3,FALSE)</f>
        <v>0.22581226043032632</v>
      </c>
      <c r="Q504">
        <f>TableMPI[[#This Row],[Avg]]-$U$2*TableMPI[[#This Row],[StdDev]]</f>
        <v>96.576140145806008</v>
      </c>
      <c r="R504">
        <f>TableMPI[[#This Row],[Avg]]+$U$2*TableMPI[[#This Row],[StdDev]]</f>
        <v>97.479389187527303</v>
      </c>
      <c r="S504">
        <v>1</v>
      </c>
    </row>
    <row r="505" spans="1:19" x14ac:dyDescent="0.25">
      <c r="A505" t="s">
        <v>15</v>
      </c>
      <c r="B505">
        <v>10000</v>
      </c>
      <c r="C505">
        <v>100</v>
      </c>
      <c r="D505">
        <v>100000</v>
      </c>
      <c r="E505">
        <v>21</v>
      </c>
      <c r="F505">
        <v>1</v>
      </c>
      <c r="G505">
        <v>17.032975</v>
      </c>
      <c r="H505">
        <v>0.16711999999999999</v>
      </c>
      <c r="I505">
        <v>0.88256800000000002</v>
      </c>
      <c r="J505">
        <v>4.4128000000000001E-2</v>
      </c>
      <c r="K505" t="str">
        <f t="shared" si="17"/>
        <v>7</v>
      </c>
      <c r="L505" t="s">
        <v>64</v>
      </c>
      <c r="M505" t="s">
        <v>65</v>
      </c>
      <c r="N50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21</v>
      </c>
      <c r="O505">
        <f>VLOOKUP(TableMPI[[#This Row],[Label]],TableAvg[],2,FALSE)</f>
        <v>101.56893128571427</v>
      </c>
      <c r="P505">
        <f>VLOOKUP(TableMPI[[#This Row],[Label]],TableAvg[],3,FALSE)</f>
        <v>6.3490670240610642E-2</v>
      </c>
      <c r="Q505">
        <f>TableMPI[[#This Row],[Avg]]-$U$2*TableMPI[[#This Row],[StdDev]]</f>
        <v>101.44194994523305</v>
      </c>
      <c r="R505">
        <f>TableMPI[[#This Row],[Avg]]+$U$2*TableMPI[[#This Row],[StdDev]]</f>
        <v>101.69591262619549</v>
      </c>
      <c r="S505">
        <v>1</v>
      </c>
    </row>
    <row r="506" spans="1:19" x14ac:dyDescent="0.25">
      <c r="A506" t="s">
        <v>15</v>
      </c>
      <c r="B506">
        <v>10000</v>
      </c>
      <c r="C506">
        <v>100</v>
      </c>
      <c r="D506">
        <v>100000</v>
      </c>
      <c r="E506">
        <v>20</v>
      </c>
      <c r="F506">
        <v>1</v>
      </c>
      <c r="G506">
        <v>17.758292000000001</v>
      </c>
      <c r="H506">
        <v>0.167214</v>
      </c>
      <c r="I506">
        <v>0.783632</v>
      </c>
      <c r="J506">
        <v>4.1244000000000003E-2</v>
      </c>
      <c r="K506" t="str">
        <f t="shared" si="17"/>
        <v>7</v>
      </c>
      <c r="L506" t="s">
        <v>64</v>
      </c>
      <c r="M506" t="s">
        <v>65</v>
      </c>
      <c r="N50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20</v>
      </c>
      <c r="O506">
        <f>VLOOKUP(TableMPI[[#This Row],[Label]],TableAvg[],2,FALSE)</f>
        <v>106.41285233333333</v>
      </c>
      <c r="P506">
        <f>VLOOKUP(TableMPI[[#This Row],[Label]],TableAvg[],3,FALSE)</f>
        <v>0.22987877085035913</v>
      </c>
      <c r="Q506">
        <f>TableMPI[[#This Row],[Avg]]-$U$2*TableMPI[[#This Row],[StdDev]]</f>
        <v>105.95309479163261</v>
      </c>
      <c r="R506">
        <f>TableMPI[[#This Row],[Avg]]+$U$2*TableMPI[[#This Row],[StdDev]]</f>
        <v>106.87260987503406</v>
      </c>
      <c r="S506">
        <v>1</v>
      </c>
    </row>
    <row r="507" spans="1:19" x14ac:dyDescent="0.25">
      <c r="A507" t="s">
        <v>15</v>
      </c>
      <c r="B507">
        <v>10000</v>
      </c>
      <c r="C507">
        <v>100</v>
      </c>
      <c r="D507">
        <v>100000</v>
      </c>
      <c r="E507">
        <v>19</v>
      </c>
      <c r="F507">
        <v>1</v>
      </c>
      <c r="G507">
        <v>18.671081999999998</v>
      </c>
      <c r="H507">
        <v>0.156028</v>
      </c>
      <c r="I507">
        <v>0.634127</v>
      </c>
      <c r="J507">
        <v>3.5229000000000003E-2</v>
      </c>
      <c r="K507" t="str">
        <f t="shared" si="17"/>
        <v>7</v>
      </c>
      <c r="L507" t="s">
        <v>64</v>
      </c>
      <c r="M507" t="s">
        <v>65</v>
      </c>
      <c r="N50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19</v>
      </c>
      <c r="O507">
        <f>VLOOKUP(TableMPI[[#This Row],[Label]],TableAvg[],2,FALSE)</f>
        <v>111.81019399999998</v>
      </c>
      <c r="P507">
        <f>VLOOKUP(TableMPI[[#This Row],[Label]],TableAvg[],3,FALSE)</f>
        <v>1.7064358900188037E-2</v>
      </c>
      <c r="Q507">
        <f>TableMPI[[#This Row],[Avg]]-$U$2*TableMPI[[#This Row],[StdDev]]</f>
        <v>111.77606528219961</v>
      </c>
      <c r="R507">
        <f>TableMPI[[#This Row],[Avg]]+$U$2*TableMPI[[#This Row],[StdDev]]</f>
        <v>111.84432271780035</v>
      </c>
      <c r="S507">
        <v>1</v>
      </c>
    </row>
    <row r="508" spans="1:19" x14ac:dyDescent="0.25">
      <c r="A508" t="s">
        <v>15</v>
      </c>
      <c r="B508">
        <v>10000</v>
      </c>
      <c r="C508">
        <v>100</v>
      </c>
      <c r="D508">
        <v>100000</v>
      </c>
      <c r="E508">
        <v>18</v>
      </c>
      <c r="F508">
        <v>1</v>
      </c>
      <c r="G508">
        <v>19.593015999999999</v>
      </c>
      <c r="H508">
        <v>0.16928099999999999</v>
      </c>
      <c r="I508">
        <v>0.69760200000000006</v>
      </c>
      <c r="J508">
        <v>4.1035000000000002E-2</v>
      </c>
      <c r="K508" t="str">
        <f t="shared" si="17"/>
        <v>7</v>
      </c>
      <c r="L508" t="s">
        <v>64</v>
      </c>
      <c r="M508" t="s">
        <v>65</v>
      </c>
      <c r="N50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18</v>
      </c>
      <c r="O508">
        <f>VLOOKUP(TableMPI[[#This Row],[Label]],TableAvg[],2,FALSE)</f>
        <v>117.96217457142858</v>
      </c>
      <c r="P508">
        <f>VLOOKUP(TableMPI[[#This Row],[Label]],TableAvg[],3,FALSE)</f>
        <v>0.13303812177011046</v>
      </c>
      <c r="Q508">
        <f>TableMPI[[#This Row],[Avg]]-$U$2*TableMPI[[#This Row],[StdDev]]</f>
        <v>117.69609832788835</v>
      </c>
      <c r="R508">
        <f>TableMPI[[#This Row],[Avg]]+$U$2*TableMPI[[#This Row],[StdDev]]</f>
        <v>118.2282508149688</v>
      </c>
      <c r="S508">
        <v>1</v>
      </c>
    </row>
    <row r="509" spans="1:19" x14ac:dyDescent="0.25">
      <c r="A509" t="s">
        <v>15</v>
      </c>
      <c r="B509">
        <v>10000</v>
      </c>
      <c r="C509">
        <v>100</v>
      </c>
      <c r="D509">
        <v>100000</v>
      </c>
      <c r="E509">
        <v>17</v>
      </c>
      <c r="F509">
        <v>1</v>
      </c>
      <c r="G509">
        <v>20.657427999999999</v>
      </c>
      <c r="H509">
        <v>0.16236999999999999</v>
      </c>
      <c r="I509">
        <v>0.63707800000000003</v>
      </c>
      <c r="J509">
        <v>3.9816999999999998E-2</v>
      </c>
      <c r="K509" t="str">
        <f t="shared" si="17"/>
        <v>7</v>
      </c>
      <c r="L509" t="s">
        <v>64</v>
      </c>
      <c r="M509" t="s">
        <v>65</v>
      </c>
      <c r="N50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17</v>
      </c>
      <c r="O509">
        <f>VLOOKUP(TableMPI[[#This Row],[Label]],TableAvg[],2,FALSE)</f>
        <v>124.63650699999999</v>
      </c>
      <c r="P509">
        <f>VLOOKUP(TableMPI[[#This Row],[Label]],TableAvg[],3,FALSE)</f>
        <v>0.10936113638484908</v>
      </c>
      <c r="Q509">
        <f>TableMPI[[#This Row],[Avg]]-$U$2*TableMPI[[#This Row],[StdDev]]</f>
        <v>124.4177847272303</v>
      </c>
      <c r="R509">
        <f>TableMPI[[#This Row],[Avg]]+$U$2*TableMPI[[#This Row],[StdDev]]</f>
        <v>124.85522927276969</v>
      </c>
      <c r="S509">
        <v>1</v>
      </c>
    </row>
    <row r="510" spans="1:19" x14ac:dyDescent="0.25">
      <c r="A510" t="s">
        <v>15</v>
      </c>
      <c r="B510">
        <v>10000</v>
      </c>
      <c r="C510">
        <v>100</v>
      </c>
      <c r="D510">
        <v>100000</v>
      </c>
      <c r="E510">
        <v>16</v>
      </c>
      <c r="F510">
        <v>1</v>
      </c>
      <c r="G510">
        <v>21.837778</v>
      </c>
      <c r="H510">
        <v>0.15658900000000001</v>
      </c>
      <c r="I510">
        <v>0.53605899999999995</v>
      </c>
      <c r="J510">
        <v>3.5736999999999998E-2</v>
      </c>
      <c r="K510" t="str">
        <f t="shared" si="17"/>
        <v>7</v>
      </c>
      <c r="L510" t="s">
        <v>64</v>
      </c>
      <c r="M510" t="s">
        <v>65</v>
      </c>
      <c r="N51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16</v>
      </c>
      <c r="O510">
        <f>VLOOKUP(TableMPI[[#This Row],[Label]],TableAvg[],2,FALSE)</f>
        <v>132.24896166666667</v>
      </c>
      <c r="P510">
        <f>VLOOKUP(TableMPI[[#This Row],[Label]],TableAvg[],3,FALSE)</f>
        <v>3.8100204833406912E-2</v>
      </c>
      <c r="Q510">
        <f>TableMPI[[#This Row],[Avg]]-$U$2*TableMPI[[#This Row],[StdDev]]</f>
        <v>132.17276125699985</v>
      </c>
      <c r="R510">
        <f>TableMPI[[#This Row],[Avg]]+$U$2*TableMPI[[#This Row],[StdDev]]</f>
        <v>132.3251620763335</v>
      </c>
      <c r="S510">
        <v>1</v>
      </c>
    </row>
    <row r="511" spans="1:19" x14ac:dyDescent="0.25">
      <c r="A511" t="s">
        <v>15</v>
      </c>
      <c r="B511">
        <v>10000</v>
      </c>
      <c r="C511">
        <v>100</v>
      </c>
      <c r="D511">
        <v>100000</v>
      </c>
      <c r="E511">
        <v>15</v>
      </c>
      <c r="F511">
        <v>1</v>
      </c>
      <c r="G511">
        <v>23.193588999999999</v>
      </c>
      <c r="H511">
        <v>0.16853799999999999</v>
      </c>
      <c r="I511">
        <v>0.620749</v>
      </c>
      <c r="J511">
        <v>4.4339000000000003E-2</v>
      </c>
      <c r="K511" t="str">
        <f t="shared" si="17"/>
        <v>7</v>
      </c>
      <c r="L511" t="s">
        <v>64</v>
      </c>
      <c r="M511" t="s">
        <v>65</v>
      </c>
      <c r="N51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15</v>
      </c>
      <c r="O511">
        <f>VLOOKUP(TableMPI[[#This Row],[Label]],TableAvg[],2,FALSE)</f>
        <v>140.74933714285714</v>
      </c>
      <c r="P511">
        <f>VLOOKUP(TableMPI[[#This Row],[Label]],TableAvg[],3,FALSE)</f>
        <v>9.7697978324972082E-2</v>
      </c>
      <c r="Q511">
        <f>TableMPI[[#This Row],[Avg]]-$U$2*TableMPI[[#This Row],[StdDev]]</f>
        <v>140.5539411862072</v>
      </c>
      <c r="R511">
        <f>TableMPI[[#This Row],[Avg]]+$U$2*TableMPI[[#This Row],[StdDev]]</f>
        <v>140.94473309950709</v>
      </c>
      <c r="S511">
        <v>1</v>
      </c>
    </row>
    <row r="512" spans="1:19" x14ac:dyDescent="0.25">
      <c r="A512" t="s">
        <v>15</v>
      </c>
      <c r="B512">
        <v>10000</v>
      </c>
      <c r="C512">
        <v>100</v>
      </c>
      <c r="D512">
        <v>100000</v>
      </c>
      <c r="E512">
        <v>14</v>
      </c>
      <c r="F512">
        <v>1</v>
      </c>
      <c r="G512">
        <v>24.769411999999999</v>
      </c>
      <c r="H512">
        <v>0.16203899999999999</v>
      </c>
      <c r="I512">
        <v>0.485153</v>
      </c>
      <c r="J512">
        <v>3.7318999999999998E-2</v>
      </c>
      <c r="K512" t="str">
        <f t="shared" si="17"/>
        <v>7</v>
      </c>
      <c r="L512" t="s">
        <v>64</v>
      </c>
      <c r="M512" t="s">
        <v>65</v>
      </c>
      <c r="N51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14</v>
      </c>
      <c r="O512">
        <f>VLOOKUP(TableMPI[[#This Row],[Label]],TableAvg[],2,FALSE)</f>
        <v>150.65593566666666</v>
      </c>
      <c r="P512">
        <f>VLOOKUP(TableMPI[[#This Row],[Label]],TableAvg[],3,FALSE)</f>
        <v>6.7386093339083936E-2</v>
      </c>
      <c r="Q512">
        <f>TableMPI[[#This Row],[Avg]]-$U$2*TableMPI[[#This Row],[StdDev]]</f>
        <v>150.5211634799885</v>
      </c>
      <c r="R512">
        <f>TableMPI[[#This Row],[Avg]]+$U$2*TableMPI[[#This Row],[StdDev]]</f>
        <v>150.79070785334483</v>
      </c>
      <c r="S512">
        <v>1</v>
      </c>
    </row>
    <row r="513" spans="1:19" x14ac:dyDescent="0.25">
      <c r="A513" t="s">
        <v>15</v>
      </c>
      <c r="B513">
        <v>10000</v>
      </c>
      <c r="C513">
        <v>100</v>
      </c>
      <c r="D513">
        <v>100000</v>
      </c>
      <c r="E513">
        <v>13</v>
      </c>
      <c r="F513">
        <v>1</v>
      </c>
      <c r="G513">
        <v>26.572141999999999</v>
      </c>
      <c r="H513">
        <v>0.16761100000000001</v>
      </c>
      <c r="I513">
        <v>0.55363099999999998</v>
      </c>
      <c r="J513">
        <v>4.6136000000000003E-2</v>
      </c>
      <c r="K513" t="str">
        <f t="shared" si="17"/>
        <v>7</v>
      </c>
      <c r="L513" t="s">
        <v>64</v>
      </c>
      <c r="M513" t="s">
        <v>65</v>
      </c>
      <c r="N5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13</v>
      </c>
      <c r="O513">
        <f>VLOOKUP(TableMPI[[#This Row],[Label]],TableAvg[],2,FALSE)</f>
        <v>161.63524966666668</v>
      </c>
      <c r="P513">
        <f>VLOOKUP(TableMPI[[#This Row],[Label]],TableAvg[],3,FALSE)</f>
        <v>0.26492721131126612</v>
      </c>
      <c r="Q513">
        <f>TableMPI[[#This Row],[Avg]]-$U$2*TableMPI[[#This Row],[StdDev]]</f>
        <v>161.10539524404416</v>
      </c>
      <c r="R513">
        <f>TableMPI[[#This Row],[Avg]]+$U$2*TableMPI[[#This Row],[StdDev]]</f>
        <v>162.1651040892892</v>
      </c>
      <c r="S513">
        <v>1</v>
      </c>
    </row>
    <row r="514" spans="1:19" x14ac:dyDescent="0.25">
      <c r="A514" t="s">
        <v>15</v>
      </c>
      <c r="B514">
        <v>10000</v>
      </c>
      <c r="C514">
        <v>100</v>
      </c>
      <c r="D514">
        <v>100000</v>
      </c>
      <c r="E514">
        <v>72</v>
      </c>
      <c r="F514">
        <v>1</v>
      </c>
      <c r="G514">
        <v>21.998517</v>
      </c>
      <c r="H514">
        <v>16.118728000000001</v>
      </c>
      <c r="I514">
        <v>19.233165</v>
      </c>
      <c r="J514">
        <v>0.27089000000000002</v>
      </c>
      <c r="K514" t="str">
        <f t="shared" si="17"/>
        <v>7</v>
      </c>
      <c r="L514" t="s">
        <v>64</v>
      </c>
      <c r="M514" t="s">
        <v>65</v>
      </c>
      <c r="N51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72</v>
      </c>
      <c r="O514" t="e">
        <f>VLOOKUP(TableMPI[[#This Row],[Label]],TableAvg[],2,FALSE)</f>
        <v>#N/A</v>
      </c>
      <c r="P514" t="e">
        <f>VLOOKUP(TableMPI[[#This Row],[Label]],TableAvg[],3,FALSE)</f>
        <v>#N/A</v>
      </c>
      <c r="Q514" t="e">
        <f>TableMPI[[#This Row],[Avg]]-$U$2*TableMPI[[#This Row],[StdDev]]</f>
        <v>#N/A</v>
      </c>
      <c r="R514" t="e">
        <f>TableMPI[[#This Row],[Avg]]+$U$2*TableMPI[[#This Row],[StdDev]]</f>
        <v>#N/A</v>
      </c>
      <c r="S514" t="e">
        <f>IF(AND(TableMPI[[#This Row],[total_time]]&gt;=TableMPI[[#This Row],[Low]], TableMPI[[#This Row],[total_time]]&lt;=TableMPI[[#This Row],[High]]),1,0)</f>
        <v>#N/A</v>
      </c>
    </row>
    <row r="515" spans="1:19" x14ac:dyDescent="0.25">
      <c r="A515" t="s">
        <v>15</v>
      </c>
      <c r="B515">
        <v>10000</v>
      </c>
      <c r="C515">
        <v>100</v>
      </c>
      <c r="D515">
        <v>100000</v>
      </c>
      <c r="E515">
        <v>71</v>
      </c>
      <c r="F515">
        <v>1</v>
      </c>
      <c r="G515">
        <v>33.263142999999999</v>
      </c>
      <c r="H515">
        <v>27.339829999999999</v>
      </c>
      <c r="I515">
        <v>7.1344909999999997</v>
      </c>
      <c r="J515">
        <v>0.101921</v>
      </c>
      <c r="K515" t="str">
        <f t="shared" si="17"/>
        <v>7</v>
      </c>
      <c r="L515" t="s">
        <v>64</v>
      </c>
      <c r="M515" t="s">
        <v>65</v>
      </c>
      <c r="N51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71</v>
      </c>
      <c r="O515" t="e">
        <f>VLOOKUP(TableMPI[[#This Row],[Label]],TableAvg[],2,FALSE)</f>
        <v>#N/A</v>
      </c>
      <c r="P515" t="e">
        <f>VLOOKUP(TableMPI[[#This Row],[Label]],TableAvg[],3,FALSE)</f>
        <v>#N/A</v>
      </c>
      <c r="Q515" t="e">
        <f>TableMPI[[#This Row],[Avg]]-$U$2*TableMPI[[#This Row],[StdDev]]</f>
        <v>#N/A</v>
      </c>
      <c r="R515" t="e">
        <f>TableMPI[[#This Row],[Avg]]+$U$2*TableMPI[[#This Row],[StdDev]]</f>
        <v>#N/A</v>
      </c>
      <c r="S515" t="e">
        <f>IF(AND(TableMPI[[#This Row],[total_time]]&gt;=TableMPI[[#This Row],[Low]], TableMPI[[#This Row],[total_time]]&lt;=TableMPI[[#This Row],[High]]),1,0)</f>
        <v>#N/A</v>
      </c>
    </row>
    <row r="516" spans="1:19" x14ac:dyDescent="0.25">
      <c r="A516" t="s">
        <v>15</v>
      </c>
      <c r="B516">
        <v>10000</v>
      </c>
      <c r="C516">
        <v>100</v>
      </c>
      <c r="D516">
        <v>100000</v>
      </c>
      <c r="E516">
        <v>70</v>
      </c>
      <c r="F516">
        <v>1</v>
      </c>
      <c r="G516">
        <v>10.935834</v>
      </c>
      <c r="H516">
        <v>5.070252</v>
      </c>
      <c r="I516">
        <v>17.996724</v>
      </c>
      <c r="J516">
        <v>0.260822</v>
      </c>
      <c r="K516" t="str">
        <f t="shared" si="17"/>
        <v>7</v>
      </c>
      <c r="L516" t="s">
        <v>64</v>
      </c>
      <c r="M516" t="s">
        <v>65</v>
      </c>
      <c r="N51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70</v>
      </c>
      <c r="O516" t="e">
        <f>VLOOKUP(TableMPI[[#This Row],[Label]],TableAvg[],2,FALSE)</f>
        <v>#N/A</v>
      </c>
      <c r="P516" t="e">
        <f>VLOOKUP(TableMPI[[#This Row],[Label]],TableAvg[],3,FALSE)</f>
        <v>#N/A</v>
      </c>
      <c r="Q516" t="e">
        <f>TableMPI[[#This Row],[Avg]]-$U$2*TableMPI[[#This Row],[StdDev]]</f>
        <v>#N/A</v>
      </c>
      <c r="R516" t="e">
        <f>TableMPI[[#This Row],[Avg]]+$U$2*TableMPI[[#This Row],[StdDev]]</f>
        <v>#N/A</v>
      </c>
      <c r="S516" t="e">
        <f>IF(AND(TableMPI[[#This Row],[total_time]]&gt;=TableMPI[[#This Row],[Low]], TableMPI[[#This Row],[total_time]]&lt;=TableMPI[[#This Row],[High]]),1,0)</f>
        <v>#N/A</v>
      </c>
    </row>
    <row r="517" spans="1:19" x14ac:dyDescent="0.25">
      <c r="A517" t="s">
        <v>15</v>
      </c>
      <c r="B517">
        <v>10000</v>
      </c>
      <c r="C517">
        <v>100</v>
      </c>
      <c r="D517">
        <v>100000</v>
      </c>
      <c r="E517">
        <v>69</v>
      </c>
      <c r="F517">
        <v>1</v>
      </c>
      <c r="G517">
        <v>15.907164</v>
      </c>
      <c r="H517">
        <v>10.02304</v>
      </c>
      <c r="I517">
        <v>7.921862</v>
      </c>
      <c r="J517">
        <v>0.116498</v>
      </c>
      <c r="K517" t="str">
        <f t="shared" si="17"/>
        <v>7</v>
      </c>
      <c r="L517" t="s">
        <v>64</v>
      </c>
      <c r="M517" t="s">
        <v>65</v>
      </c>
      <c r="N51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69</v>
      </c>
      <c r="O517" t="e">
        <f>VLOOKUP(TableMPI[[#This Row],[Label]],TableAvg[],2,FALSE)</f>
        <v>#N/A</v>
      </c>
      <c r="P517" t="e">
        <f>VLOOKUP(TableMPI[[#This Row],[Label]],TableAvg[],3,FALSE)</f>
        <v>#N/A</v>
      </c>
      <c r="Q517" t="e">
        <f>TableMPI[[#This Row],[Avg]]-$U$2*TableMPI[[#This Row],[StdDev]]</f>
        <v>#N/A</v>
      </c>
      <c r="R517" t="e">
        <f>TableMPI[[#This Row],[Avg]]+$U$2*TableMPI[[#This Row],[StdDev]]</f>
        <v>#N/A</v>
      </c>
      <c r="S517" t="e">
        <f>IF(AND(TableMPI[[#This Row],[total_time]]&gt;=TableMPI[[#This Row],[Low]], TableMPI[[#This Row],[total_time]]&lt;=TableMPI[[#This Row],[High]]),1,0)</f>
        <v>#N/A</v>
      </c>
    </row>
    <row r="518" spans="1:19" x14ac:dyDescent="0.25">
      <c r="A518" t="s">
        <v>15</v>
      </c>
      <c r="B518">
        <v>10000</v>
      </c>
      <c r="C518">
        <v>100</v>
      </c>
      <c r="D518">
        <v>100000</v>
      </c>
      <c r="E518">
        <v>68</v>
      </c>
      <c r="F518">
        <v>1</v>
      </c>
      <c r="G518">
        <v>36.143875000000001</v>
      </c>
      <c r="H518">
        <v>30.144873</v>
      </c>
      <c r="I518">
        <v>3.9026380000000001</v>
      </c>
      <c r="J518">
        <v>5.8248000000000001E-2</v>
      </c>
      <c r="K518" t="str">
        <f t="shared" si="17"/>
        <v>7</v>
      </c>
      <c r="L518" t="s">
        <v>64</v>
      </c>
      <c r="M518" t="s">
        <v>65</v>
      </c>
      <c r="N51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68</v>
      </c>
      <c r="O518" t="e">
        <f>VLOOKUP(TableMPI[[#This Row],[Label]],TableAvg[],2,FALSE)</f>
        <v>#N/A</v>
      </c>
      <c r="P518" t="e">
        <f>VLOOKUP(TableMPI[[#This Row],[Label]],TableAvg[],3,FALSE)</f>
        <v>#N/A</v>
      </c>
      <c r="Q518" t="e">
        <f>TableMPI[[#This Row],[Avg]]-$U$2*TableMPI[[#This Row],[StdDev]]</f>
        <v>#N/A</v>
      </c>
      <c r="R518" t="e">
        <f>TableMPI[[#This Row],[Avg]]+$U$2*TableMPI[[#This Row],[StdDev]]</f>
        <v>#N/A</v>
      </c>
      <c r="S518" t="e">
        <f>IF(AND(TableMPI[[#This Row],[total_time]]&gt;=TableMPI[[#This Row],[Low]], TableMPI[[#This Row],[total_time]]&lt;=TableMPI[[#This Row],[High]]),1,0)</f>
        <v>#N/A</v>
      </c>
    </row>
    <row r="519" spans="1:19" x14ac:dyDescent="0.25">
      <c r="A519" t="s">
        <v>15</v>
      </c>
      <c r="B519">
        <v>10000</v>
      </c>
      <c r="C519">
        <v>100</v>
      </c>
      <c r="D519">
        <v>100000</v>
      </c>
      <c r="E519">
        <v>67</v>
      </c>
      <c r="F519">
        <v>1</v>
      </c>
      <c r="G519">
        <v>15.499445</v>
      </c>
      <c r="H519">
        <v>9.4196799999999996</v>
      </c>
      <c r="I519">
        <v>20.145420999999999</v>
      </c>
      <c r="J519">
        <v>0.30523400000000001</v>
      </c>
      <c r="K519" t="str">
        <f t="shared" ref="K519:K582" si="18">MID(M519,22,1)</f>
        <v>7</v>
      </c>
      <c r="L519" t="s">
        <v>64</v>
      </c>
      <c r="M519" t="s">
        <v>65</v>
      </c>
      <c r="N51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67</v>
      </c>
      <c r="O519" t="e">
        <f>VLOOKUP(TableMPI[[#This Row],[Label]],TableAvg[],2,FALSE)</f>
        <v>#N/A</v>
      </c>
      <c r="P519" t="e">
        <f>VLOOKUP(TableMPI[[#This Row],[Label]],TableAvg[],3,FALSE)</f>
        <v>#N/A</v>
      </c>
      <c r="Q519" t="e">
        <f>TableMPI[[#This Row],[Avg]]-$U$2*TableMPI[[#This Row],[StdDev]]</f>
        <v>#N/A</v>
      </c>
      <c r="R519" t="e">
        <f>TableMPI[[#This Row],[Avg]]+$U$2*TableMPI[[#This Row],[StdDev]]</f>
        <v>#N/A</v>
      </c>
      <c r="S519" t="e">
        <f>IF(AND(TableMPI[[#This Row],[total_time]]&gt;=TableMPI[[#This Row],[Low]], TableMPI[[#This Row],[total_time]]&lt;=TableMPI[[#This Row],[High]]),1,0)</f>
        <v>#N/A</v>
      </c>
    </row>
    <row r="520" spans="1:19" x14ac:dyDescent="0.25">
      <c r="A520" t="s">
        <v>15</v>
      </c>
      <c r="B520">
        <v>10000</v>
      </c>
      <c r="C520">
        <v>100</v>
      </c>
      <c r="D520">
        <v>100000</v>
      </c>
      <c r="E520">
        <v>66</v>
      </c>
      <c r="F520">
        <v>1</v>
      </c>
      <c r="G520">
        <v>18.585637999999999</v>
      </c>
      <c r="H520">
        <v>12.45138</v>
      </c>
      <c r="I520">
        <v>7.3551589999999996</v>
      </c>
      <c r="J520">
        <v>0.11315600000000001</v>
      </c>
      <c r="K520" t="str">
        <f t="shared" si="18"/>
        <v>7</v>
      </c>
      <c r="L520" t="s">
        <v>64</v>
      </c>
      <c r="M520" t="s">
        <v>65</v>
      </c>
      <c r="N52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66</v>
      </c>
      <c r="O520" t="e">
        <f>VLOOKUP(TableMPI[[#This Row],[Label]],TableAvg[],2,FALSE)</f>
        <v>#N/A</v>
      </c>
      <c r="P520" t="e">
        <f>VLOOKUP(TableMPI[[#This Row],[Label]],TableAvg[],3,FALSE)</f>
        <v>#N/A</v>
      </c>
      <c r="Q520" t="e">
        <f>TableMPI[[#This Row],[Avg]]-$U$2*TableMPI[[#This Row],[StdDev]]</f>
        <v>#N/A</v>
      </c>
      <c r="R520" t="e">
        <f>TableMPI[[#This Row],[Avg]]+$U$2*TableMPI[[#This Row],[StdDev]]</f>
        <v>#N/A</v>
      </c>
      <c r="S520" t="e">
        <f>IF(AND(TableMPI[[#This Row],[total_time]]&gt;=TableMPI[[#This Row],[Low]], TableMPI[[#This Row],[total_time]]&lt;=TableMPI[[#This Row],[High]]),1,0)</f>
        <v>#N/A</v>
      </c>
    </row>
    <row r="521" spans="1:19" x14ac:dyDescent="0.25">
      <c r="A521" t="s">
        <v>15</v>
      </c>
      <c r="B521">
        <v>10000</v>
      </c>
      <c r="C521">
        <v>100</v>
      </c>
      <c r="D521">
        <v>100000</v>
      </c>
      <c r="E521">
        <v>65</v>
      </c>
      <c r="F521">
        <v>1</v>
      </c>
      <c r="G521">
        <v>25.455352999999999</v>
      </c>
      <c r="H521">
        <v>19.163540000000001</v>
      </c>
      <c r="I521">
        <v>3.8174399999999999</v>
      </c>
      <c r="J521">
        <v>5.9646999999999999E-2</v>
      </c>
      <c r="K521" t="str">
        <f t="shared" si="18"/>
        <v>7</v>
      </c>
      <c r="L521" t="s">
        <v>64</v>
      </c>
      <c r="M521" t="s">
        <v>65</v>
      </c>
      <c r="N52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65</v>
      </c>
      <c r="O521" t="e">
        <f>VLOOKUP(TableMPI[[#This Row],[Label]],TableAvg[],2,FALSE)</f>
        <v>#N/A</v>
      </c>
      <c r="P521" t="e">
        <f>VLOOKUP(TableMPI[[#This Row],[Label]],TableAvg[],3,FALSE)</f>
        <v>#N/A</v>
      </c>
      <c r="Q521" t="e">
        <f>TableMPI[[#This Row],[Avg]]-$U$2*TableMPI[[#This Row],[StdDev]]</f>
        <v>#N/A</v>
      </c>
      <c r="R521" t="e">
        <f>TableMPI[[#This Row],[Avg]]+$U$2*TableMPI[[#This Row],[StdDev]]</f>
        <v>#N/A</v>
      </c>
      <c r="S521" t="e">
        <f>IF(AND(TableMPI[[#This Row],[total_time]]&gt;=TableMPI[[#This Row],[Low]], TableMPI[[#This Row],[total_time]]&lt;=TableMPI[[#This Row],[High]]),1,0)</f>
        <v>#N/A</v>
      </c>
    </row>
    <row r="522" spans="1:19" x14ac:dyDescent="0.25">
      <c r="A522" t="s">
        <v>15</v>
      </c>
      <c r="B522">
        <v>10000</v>
      </c>
      <c r="C522">
        <v>100</v>
      </c>
      <c r="D522">
        <v>100000</v>
      </c>
      <c r="E522">
        <v>64</v>
      </c>
      <c r="F522">
        <v>1</v>
      </c>
      <c r="G522">
        <v>13.048553</v>
      </c>
      <c r="H522">
        <v>6.6484379999999996</v>
      </c>
      <c r="I522">
        <v>24.802177</v>
      </c>
      <c r="J522">
        <v>0.39368500000000001</v>
      </c>
      <c r="K522" t="str">
        <f t="shared" si="18"/>
        <v>7</v>
      </c>
      <c r="L522" t="s">
        <v>64</v>
      </c>
      <c r="M522" t="s">
        <v>65</v>
      </c>
      <c r="N52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64</v>
      </c>
      <c r="O522">
        <f>VLOOKUP(TableMPI[[#This Row],[Label]],TableAvg[],2,FALSE)</f>
        <v>55.81539999999999</v>
      </c>
      <c r="P522">
        <f>VLOOKUP(TableMPI[[#This Row],[Label]],TableAvg[],3,FALSE)</f>
        <v>9.1422645499959732</v>
      </c>
      <c r="Q522">
        <f>TableMPI[[#This Row],[Avg]]-$U$2*TableMPI[[#This Row],[StdDev]]</f>
        <v>37.53087090000804</v>
      </c>
      <c r="R522">
        <f>TableMPI[[#This Row],[Avg]]+$U$2*TableMPI[[#This Row],[StdDev]]</f>
        <v>74.09992909999194</v>
      </c>
      <c r="S522">
        <v>1</v>
      </c>
    </row>
    <row r="523" spans="1:19" x14ac:dyDescent="0.25">
      <c r="A523" t="s">
        <v>15</v>
      </c>
      <c r="B523">
        <v>10000</v>
      </c>
      <c r="C523">
        <v>100</v>
      </c>
      <c r="D523">
        <v>100000</v>
      </c>
      <c r="E523">
        <v>63</v>
      </c>
      <c r="F523">
        <v>1</v>
      </c>
      <c r="G523">
        <v>15.402749</v>
      </c>
      <c r="H523">
        <v>9.01891</v>
      </c>
      <c r="I523">
        <v>3.6638649999999999</v>
      </c>
      <c r="J523">
        <v>5.9095000000000002E-2</v>
      </c>
      <c r="K523" t="str">
        <f t="shared" si="18"/>
        <v>7</v>
      </c>
      <c r="L523" t="s">
        <v>64</v>
      </c>
      <c r="M523" t="s">
        <v>65</v>
      </c>
      <c r="N52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63</v>
      </c>
      <c r="O523">
        <f>VLOOKUP(TableMPI[[#This Row],[Label]],TableAvg[],2,FALSE)</f>
        <v>61.130554500000002</v>
      </c>
      <c r="P523">
        <f>VLOOKUP(TableMPI[[#This Row],[Label]],TableAvg[],3,FALSE)</f>
        <v>6.9583401630308659</v>
      </c>
      <c r="Q523">
        <f>TableMPI[[#This Row],[Avg]]-$U$2*TableMPI[[#This Row],[StdDev]]</f>
        <v>47.213874173938272</v>
      </c>
      <c r="R523">
        <f>TableMPI[[#This Row],[Avg]]+$U$2*TableMPI[[#This Row],[StdDev]]</f>
        <v>75.047234826061739</v>
      </c>
      <c r="S523">
        <v>1</v>
      </c>
    </row>
    <row r="524" spans="1:19" x14ac:dyDescent="0.25">
      <c r="A524" t="s">
        <v>15</v>
      </c>
      <c r="B524">
        <v>10000</v>
      </c>
      <c r="C524">
        <v>100</v>
      </c>
      <c r="D524">
        <v>100000</v>
      </c>
      <c r="E524">
        <v>62</v>
      </c>
      <c r="F524">
        <v>1</v>
      </c>
      <c r="G524">
        <v>11.858663</v>
      </c>
      <c r="H524">
        <v>5.3865249999999998</v>
      </c>
      <c r="I524">
        <v>19.405725</v>
      </c>
      <c r="J524">
        <v>0.31812699999999999</v>
      </c>
      <c r="K524" t="str">
        <f t="shared" si="18"/>
        <v>7</v>
      </c>
      <c r="L524" t="s">
        <v>64</v>
      </c>
      <c r="M524" t="s">
        <v>65</v>
      </c>
      <c r="N52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62</v>
      </c>
      <c r="O524">
        <f>VLOOKUP(TableMPI[[#This Row],[Label]],TableAvg[],2,FALSE)</f>
        <v>58.844606333333331</v>
      </c>
      <c r="P524">
        <f>VLOOKUP(TableMPI[[#This Row],[Label]],TableAvg[],3,FALSE)</f>
        <v>7.5824191169378352</v>
      </c>
      <c r="Q524">
        <f>TableMPI[[#This Row],[Avg]]-$U$2*TableMPI[[#This Row],[StdDev]]</f>
        <v>43.679768099457661</v>
      </c>
      <c r="R524">
        <f>TableMPI[[#This Row],[Avg]]+$U$2*TableMPI[[#This Row],[StdDev]]</f>
        <v>74.009444567209002</v>
      </c>
      <c r="S524">
        <v>1</v>
      </c>
    </row>
    <row r="525" spans="1:19" x14ac:dyDescent="0.25">
      <c r="A525" t="s">
        <v>15</v>
      </c>
      <c r="B525">
        <v>10000</v>
      </c>
      <c r="C525">
        <v>100</v>
      </c>
      <c r="D525">
        <v>100000</v>
      </c>
      <c r="E525">
        <v>61</v>
      </c>
      <c r="F525">
        <v>1</v>
      </c>
      <c r="G525">
        <v>37.764533</v>
      </c>
      <c r="H525">
        <v>31.195354999999999</v>
      </c>
      <c r="I525">
        <v>3.7144970000000002</v>
      </c>
      <c r="J525">
        <v>6.1907999999999998E-2</v>
      </c>
      <c r="K525" t="str">
        <f t="shared" si="18"/>
        <v>7</v>
      </c>
      <c r="L525" t="s">
        <v>64</v>
      </c>
      <c r="M525" t="s">
        <v>65</v>
      </c>
      <c r="N52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61</v>
      </c>
      <c r="O525">
        <f>VLOOKUP(TableMPI[[#This Row],[Label]],TableAvg[],2,FALSE)</f>
        <v>60.546761666666669</v>
      </c>
      <c r="P525">
        <f>VLOOKUP(TableMPI[[#This Row],[Label]],TableAvg[],3,FALSE)</f>
        <v>6.2983613579363924</v>
      </c>
      <c r="Q525">
        <f>TableMPI[[#This Row],[Avg]]-$U$2*TableMPI[[#This Row],[StdDev]]</f>
        <v>47.950038950793882</v>
      </c>
      <c r="R525">
        <f>TableMPI[[#This Row],[Avg]]+$U$2*TableMPI[[#This Row],[StdDev]]</f>
        <v>73.143484382539455</v>
      </c>
      <c r="S525">
        <v>1</v>
      </c>
    </row>
    <row r="526" spans="1:19" x14ac:dyDescent="0.25">
      <c r="A526" t="s">
        <v>15</v>
      </c>
      <c r="B526">
        <v>10000</v>
      </c>
      <c r="C526">
        <v>100</v>
      </c>
      <c r="D526">
        <v>100000</v>
      </c>
      <c r="E526">
        <v>60</v>
      </c>
      <c r="F526">
        <v>1</v>
      </c>
      <c r="G526">
        <v>17.746580999999999</v>
      </c>
      <c r="H526">
        <v>11.127096</v>
      </c>
      <c r="I526">
        <v>14.489936</v>
      </c>
      <c r="J526">
        <v>0.245592</v>
      </c>
      <c r="K526" t="str">
        <f t="shared" si="18"/>
        <v>7</v>
      </c>
      <c r="L526" t="s">
        <v>64</v>
      </c>
      <c r="M526" t="s">
        <v>65</v>
      </c>
      <c r="N52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60</v>
      </c>
      <c r="O526">
        <f>VLOOKUP(TableMPI[[#This Row],[Label]],TableAvg[],2,FALSE)</f>
        <v>63.720000124999999</v>
      </c>
      <c r="P526">
        <f>VLOOKUP(TableMPI[[#This Row],[Label]],TableAvg[],3,FALSE)</f>
        <v>7.0823693233677538</v>
      </c>
      <c r="Q526">
        <f>TableMPI[[#This Row],[Avg]]-$U$2*TableMPI[[#This Row],[StdDev]]</f>
        <v>49.555261478264491</v>
      </c>
      <c r="R526">
        <f>TableMPI[[#This Row],[Avg]]+$U$2*TableMPI[[#This Row],[StdDev]]</f>
        <v>77.884738771735499</v>
      </c>
      <c r="S526">
        <v>1</v>
      </c>
    </row>
    <row r="527" spans="1:19" x14ac:dyDescent="0.25">
      <c r="A527" t="s">
        <v>15</v>
      </c>
      <c r="B527">
        <v>10000</v>
      </c>
      <c r="C527">
        <v>100</v>
      </c>
      <c r="D527">
        <v>100000</v>
      </c>
      <c r="E527">
        <v>59</v>
      </c>
      <c r="F527">
        <v>1</v>
      </c>
      <c r="G527">
        <v>16.972566</v>
      </c>
      <c r="H527">
        <v>10.078246</v>
      </c>
      <c r="I527">
        <v>8.8580710000000007</v>
      </c>
      <c r="J527">
        <v>0.152725</v>
      </c>
      <c r="K527" t="str">
        <f t="shared" si="18"/>
        <v>7</v>
      </c>
      <c r="L527" t="s">
        <v>64</v>
      </c>
      <c r="M527" t="s">
        <v>65</v>
      </c>
      <c r="N52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59</v>
      </c>
      <c r="O527">
        <f>VLOOKUP(TableMPI[[#This Row],[Label]],TableAvg[],2,FALSE)</f>
        <v>54.831403666666667</v>
      </c>
      <c r="P527">
        <f>VLOOKUP(TableMPI[[#This Row],[Label]],TableAvg[],3,FALSE)</f>
        <v>4.5018831127554932</v>
      </c>
      <c r="Q527">
        <f>TableMPI[[#This Row],[Avg]]-$U$2*TableMPI[[#This Row],[StdDev]]</f>
        <v>45.82763744115568</v>
      </c>
      <c r="R527">
        <f>TableMPI[[#This Row],[Avg]]+$U$2*TableMPI[[#This Row],[StdDev]]</f>
        <v>63.835169892177653</v>
      </c>
      <c r="S527">
        <v>1</v>
      </c>
    </row>
    <row r="528" spans="1:19" x14ac:dyDescent="0.25">
      <c r="A528" t="s">
        <v>15</v>
      </c>
      <c r="B528">
        <v>10000</v>
      </c>
      <c r="C528">
        <v>100</v>
      </c>
      <c r="D528">
        <v>100000</v>
      </c>
      <c r="E528">
        <v>58</v>
      </c>
      <c r="F528">
        <v>1</v>
      </c>
      <c r="G528">
        <v>16.432134000000001</v>
      </c>
      <c r="H528">
        <v>9.4042270000000006</v>
      </c>
      <c r="I528">
        <v>7.1943089999999996</v>
      </c>
      <c r="J528">
        <v>0.12621599999999999</v>
      </c>
      <c r="K528" t="str">
        <f t="shared" si="18"/>
        <v>7</v>
      </c>
      <c r="L528" t="s">
        <v>64</v>
      </c>
      <c r="M528" t="s">
        <v>65</v>
      </c>
      <c r="N52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58</v>
      </c>
      <c r="O528">
        <f>VLOOKUP(TableMPI[[#This Row],[Label]],TableAvg[],2,FALSE)</f>
        <v>62.056984333333332</v>
      </c>
      <c r="P528">
        <f>VLOOKUP(TableMPI[[#This Row],[Label]],TableAvg[],3,FALSE)</f>
        <v>7.4787741617957302</v>
      </c>
      <c r="Q528">
        <f>TableMPI[[#This Row],[Avg]]-$U$2*TableMPI[[#This Row],[StdDev]]</f>
        <v>47.099436009741872</v>
      </c>
      <c r="R528">
        <f>TableMPI[[#This Row],[Avg]]+$U$2*TableMPI[[#This Row],[StdDev]]</f>
        <v>77.014532656924786</v>
      </c>
      <c r="S528">
        <v>1</v>
      </c>
    </row>
    <row r="529" spans="1:19" x14ac:dyDescent="0.25">
      <c r="A529" t="s">
        <v>15</v>
      </c>
      <c r="B529">
        <v>10000</v>
      </c>
      <c r="C529">
        <v>100</v>
      </c>
      <c r="D529">
        <v>100000</v>
      </c>
      <c r="E529">
        <v>57</v>
      </c>
      <c r="F529">
        <v>1</v>
      </c>
      <c r="G529">
        <v>29.225193000000001</v>
      </c>
      <c r="H529">
        <v>22.095980000000001</v>
      </c>
      <c r="I529">
        <v>6.4888260000000004</v>
      </c>
      <c r="J529">
        <v>0.115872</v>
      </c>
      <c r="K529" t="str">
        <f t="shared" si="18"/>
        <v>7</v>
      </c>
      <c r="L529" t="s">
        <v>64</v>
      </c>
      <c r="M529" t="s">
        <v>65</v>
      </c>
      <c r="N52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57</v>
      </c>
      <c r="O529">
        <f>VLOOKUP(TableMPI[[#This Row],[Label]],TableAvg[],2,FALSE)</f>
        <v>71.618437749999998</v>
      </c>
      <c r="P529">
        <f>VLOOKUP(TableMPI[[#This Row],[Label]],TableAvg[],3,FALSE)</f>
        <v>2.127596075113261</v>
      </c>
      <c r="Q529">
        <f>TableMPI[[#This Row],[Avg]]-$U$2*TableMPI[[#This Row],[StdDev]]</f>
        <v>67.363245599773478</v>
      </c>
      <c r="R529">
        <f>TableMPI[[#This Row],[Avg]]+$U$2*TableMPI[[#This Row],[StdDev]]</f>
        <v>75.873629900226518</v>
      </c>
      <c r="S529">
        <v>1</v>
      </c>
    </row>
    <row r="530" spans="1:19" x14ac:dyDescent="0.25">
      <c r="A530" t="s">
        <v>15</v>
      </c>
      <c r="B530">
        <v>10000</v>
      </c>
      <c r="C530">
        <v>100</v>
      </c>
      <c r="D530">
        <v>100000</v>
      </c>
      <c r="E530">
        <v>56</v>
      </c>
      <c r="F530">
        <v>1</v>
      </c>
      <c r="G530">
        <v>20.198606000000002</v>
      </c>
      <c r="H530">
        <v>12.946260000000001</v>
      </c>
      <c r="I530">
        <v>5.2668480000000004</v>
      </c>
      <c r="J530">
        <v>9.5760999999999999E-2</v>
      </c>
      <c r="K530" t="str">
        <f t="shared" si="18"/>
        <v>7</v>
      </c>
      <c r="L530" t="s">
        <v>64</v>
      </c>
      <c r="M530" t="s">
        <v>65</v>
      </c>
      <c r="N53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56</v>
      </c>
      <c r="O530">
        <f>VLOOKUP(TableMPI[[#This Row],[Label]],TableAvg[],2,FALSE)</f>
        <v>69.938356666666664</v>
      </c>
      <c r="P530">
        <f>VLOOKUP(TableMPI[[#This Row],[Label]],TableAvg[],3,FALSE)</f>
        <v>4.1090537987137035</v>
      </c>
      <c r="Q530">
        <f>TableMPI[[#This Row],[Avg]]-$U$2*TableMPI[[#This Row],[StdDev]]</f>
        <v>61.720249069239259</v>
      </c>
      <c r="R530">
        <f>TableMPI[[#This Row],[Avg]]+$U$2*TableMPI[[#This Row],[StdDev]]</f>
        <v>78.156464264094069</v>
      </c>
      <c r="S530">
        <v>1</v>
      </c>
    </row>
    <row r="531" spans="1:19" x14ac:dyDescent="0.25">
      <c r="A531" t="s">
        <v>15</v>
      </c>
      <c r="B531">
        <v>10000</v>
      </c>
      <c r="C531">
        <v>100</v>
      </c>
      <c r="D531">
        <v>100000</v>
      </c>
      <c r="E531">
        <v>55</v>
      </c>
      <c r="F531">
        <v>1</v>
      </c>
      <c r="G531">
        <v>37.130561</v>
      </c>
      <c r="H531">
        <v>29.829395999999999</v>
      </c>
      <c r="I531">
        <v>5.9527760000000001</v>
      </c>
      <c r="J531">
        <v>0.110237</v>
      </c>
      <c r="K531" t="str">
        <f t="shared" si="18"/>
        <v>7</v>
      </c>
      <c r="L531" t="s">
        <v>64</v>
      </c>
      <c r="M531" t="s">
        <v>65</v>
      </c>
      <c r="N53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55</v>
      </c>
      <c r="O531">
        <f>VLOOKUP(TableMPI[[#This Row],[Label]],TableAvg[],2,FALSE)</f>
        <v>69.724812</v>
      </c>
      <c r="P531">
        <f>VLOOKUP(TableMPI[[#This Row],[Label]],TableAvg[],3,FALSE)</f>
        <v>4.9939833811518328</v>
      </c>
      <c r="Q531">
        <f>TableMPI[[#This Row],[Avg]]-$U$2*TableMPI[[#This Row],[StdDev]]</f>
        <v>59.736845237696336</v>
      </c>
      <c r="R531">
        <f>TableMPI[[#This Row],[Avg]]+$U$2*TableMPI[[#This Row],[StdDev]]</f>
        <v>79.712778762303671</v>
      </c>
      <c r="S531">
        <v>1</v>
      </c>
    </row>
    <row r="532" spans="1:19" x14ac:dyDescent="0.25">
      <c r="A532" t="s">
        <v>15</v>
      </c>
      <c r="B532">
        <v>10000</v>
      </c>
      <c r="C532">
        <v>100</v>
      </c>
      <c r="D532">
        <v>100000</v>
      </c>
      <c r="E532">
        <v>54</v>
      </c>
      <c r="F532">
        <v>1</v>
      </c>
      <c r="G532">
        <v>19.404413999999999</v>
      </c>
      <c r="H532">
        <v>11.970078000000001</v>
      </c>
      <c r="I532">
        <v>17.886400999999999</v>
      </c>
      <c r="J532">
        <v>0.33747899999999997</v>
      </c>
      <c r="K532" t="str">
        <f t="shared" si="18"/>
        <v>7</v>
      </c>
      <c r="L532" t="s">
        <v>64</v>
      </c>
      <c r="M532" t="s">
        <v>65</v>
      </c>
      <c r="N53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54</v>
      </c>
      <c r="O532">
        <f>VLOOKUP(TableMPI[[#This Row],[Label]],TableAvg[],2,FALSE)</f>
        <v>68.487962874999994</v>
      </c>
      <c r="P532">
        <f>VLOOKUP(TableMPI[[#This Row],[Label]],TableAvg[],3,FALSE)</f>
        <v>8.4105057132328955</v>
      </c>
      <c r="Q532">
        <f>TableMPI[[#This Row],[Avg]]-$U$2*TableMPI[[#This Row],[StdDev]]</f>
        <v>51.666951448534206</v>
      </c>
      <c r="R532">
        <f>TableMPI[[#This Row],[Avg]]+$U$2*TableMPI[[#This Row],[StdDev]]</f>
        <v>85.308974301465781</v>
      </c>
      <c r="S532">
        <v>1</v>
      </c>
    </row>
    <row r="533" spans="1:19" x14ac:dyDescent="0.25">
      <c r="A533" t="s">
        <v>15</v>
      </c>
      <c r="B533">
        <v>10000</v>
      </c>
      <c r="C533">
        <v>100</v>
      </c>
      <c r="D533">
        <v>100000</v>
      </c>
      <c r="E533">
        <v>53</v>
      </c>
      <c r="F533">
        <v>1</v>
      </c>
      <c r="G533">
        <v>16.812541</v>
      </c>
      <c r="H533">
        <v>9.3191900000000008</v>
      </c>
      <c r="I533">
        <v>7.3945720000000001</v>
      </c>
      <c r="J533">
        <v>0.142203</v>
      </c>
      <c r="K533" t="str">
        <f t="shared" si="18"/>
        <v>7</v>
      </c>
      <c r="L533" t="s">
        <v>64</v>
      </c>
      <c r="M533" t="s">
        <v>65</v>
      </c>
      <c r="N53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53</v>
      </c>
      <c r="O533">
        <f>VLOOKUP(TableMPI[[#This Row],[Label]],TableAvg[],2,FALSE)</f>
        <v>69.680341666666664</v>
      </c>
      <c r="P533">
        <f>VLOOKUP(TableMPI[[#This Row],[Label]],TableAvg[],3,FALSE)</f>
        <v>8.4211841839590971</v>
      </c>
      <c r="Q533">
        <f>TableMPI[[#This Row],[Avg]]-$U$2*TableMPI[[#This Row],[StdDev]]</f>
        <v>52.837973298748466</v>
      </c>
      <c r="R533">
        <f>TableMPI[[#This Row],[Avg]]+$U$2*TableMPI[[#This Row],[StdDev]]</f>
        <v>86.522710034584861</v>
      </c>
      <c r="S533">
        <v>1</v>
      </c>
    </row>
    <row r="534" spans="1:19" x14ac:dyDescent="0.25">
      <c r="A534" t="s">
        <v>15</v>
      </c>
      <c r="B534">
        <v>10000</v>
      </c>
      <c r="C534">
        <v>100</v>
      </c>
      <c r="D534">
        <v>100000</v>
      </c>
      <c r="E534">
        <v>52</v>
      </c>
      <c r="F534">
        <v>1</v>
      </c>
      <c r="G534">
        <v>11.553886</v>
      </c>
      <c r="H534">
        <v>3.893281</v>
      </c>
      <c r="I534">
        <v>5.3091410000000003</v>
      </c>
      <c r="J534">
        <v>0.104101</v>
      </c>
      <c r="K534" t="str">
        <f t="shared" si="18"/>
        <v>7</v>
      </c>
      <c r="L534" t="s">
        <v>64</v>
      </c>
      <c r="M534" t="s">
        <v>65</v>
      </c>
      <c r="N53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52</v>
      </c>
      <c r="O534">
        <f>VLOOKUP(TableMPI[[#This Row],[Label]],TableAvg[],2,FALSE)</f>
        <v>65.309149000000005</v>
      </c>
      <c r="P534">
        <f>VLOOKUP(TableMPI[[#This Row],[Label]],TableAvg[],3,FALSE)</f>
        <v>7.8481203231082199</v>
      </c>
      <c r="Q534">
        <f>TableMPI[[#This Row],[Avg]]-$U$2*TableMPI[[#This Row],[StdDev]]</f>
        <v>49.612908353783567</v>
      </c>
      <c r="R534">
        <f>TableMPI[[#This Row],[Avg]]+$U$2*TableMPI[[#This Row],[StdDev]]</f>
        <v>81.005389646216443</v>
      </c>
      <c r="S534">
        <v>1</v>
      </c>
    </row>
    <row r="535" spans="1:19" x14ac:dyDescent="0.25">
      <c r="A535" t="s">
        <v>15</v>
      </c>
      <c r="B535">
        <v>10000</v>
      </c>
      <c r="C535">
        <v>100</v>
      </c>
      <c r="D535">
        <v>100000</v>
      </c>
      <c r="E535">
        <v>51</v>
      </c>
      <c r="F535">
        <v>1</v>
      </c>
      <c r="G535">
        <v>12.57813</v>
      </c>
      <c r="H535">
        <v>4.6783450000000002</v>
      </c>
      <c r="I535">
        <v>5.084263</v>
      </c>
      <c r="J535">
        <v>0.101685</v>
      </c>
      <c r="K535" t="str">
        <f t="shared" si="18"/>
        <v>7</v>
      </c>
      <c r="L535" t="s">
        <v>64</v>
      </c>
      <c r="M535" t="s">
        <v>65</v>
      </c>
      <c r="N53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51</v>
      </c>
      <c r="O535">
        <f>VLOOKUP(TableMPI[[#This Row],[Label]],TableAvg[],2,FALSE)</f>
        <v>71.420936749999996</v>
      </c>
      <c r="P535">
        <f>VLOOKUP(TableMPI[[#This Row],[Label]],TableAvg[],3,FALSE)</f>
        <v>6.7906007209647807</v>
      </c>
      <c r="Q535">
        <f>TableMPI[[#This Row],[Avg]]-$U$2*TableMPI[[#This Row],[StdDev]]</f>
        <v>57.839735308070431</v>
      </c>
      <c r="R535">
        <f>TableMPI[[#This Row],[Avg]]+$U$2*TableMPI[[#This Row],[StdDev]]</f>
        <v>85.002138191929561</v>
      </c>
      <c r="S535">
        <v>1</v>
      </c>
    </row>
    <row r="536" spans="1:19" x14ac:dyDescent="0.25">
      <c r="A536" t="s">
        <v>15</v>
      </c>
      <c r="B536">
        <v>10000</v>
      </c>
      <c r="C536">
        <v>100</v>
      </c>
      <c r="D536">
        <v>100000</v>
      </c>
      <c r="E536">
        <v>50</v>
      </c>
      <c r="F536">
        <v>1</v>
      </c>
      <c r="G536">
        <v>29.978553999999999</v>
      </c>
      <c r="H536">
        <v>22.059547999999999</v>
      </c>
      <c r="I536">
        <v>5.5581019999999999</v>
      </c>
      <c r="J536">
        <v>0.113431</v>
      </c>
      <c r="K536" t="str">
        <f t="shared" si="18"/>
        <v>7</v>
      </c>
      <c r="L536" t="s">
        <v>64</v>
      </c>
      <c r="M536" t="s">
        <v>65</v>
      </c>
      <c r="N53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50</v>
      </c>
      <c r="O536">
        <f>VLOOKUP(TableMPI[[#This Row],[Label]],TableAvg[],2,FALSE)</f>
        <v>66.211950000000002</v>
      </c>
      <c r="P536">
        <f>VLOOKUP(TableMPI[[#This Row],[Label]],TableAvg[],3,FALSE)</f>
        <v>7.8498883116002274</v>
      </c>
      <c r="Q536">
        <f>TableMPI[[#This Row],[Avg]]-$U$2*TableMPI[[#This Row],[StdDev]]</f>
        <v>50.512173376799545</v>
      </c>
      <c r="R536">
        <f>TableMPI[[#This Row],[Avg]]+$U$2*TableMPI[[#This Row],[StdDev]]</f>
        <v>81.911726623200451</v>
      </c>
      <c r="S536">
        <v>1</v>
      </c>
    </row>
    <row r="537" spans="1:19" x14ac:dyDescent="0.25">
      <c r="A537" t="s">
        <v>15</v>
      </c>
      <c r="B537">
        <v>10000</v>
      </c>
      <c r="C537">
        <v>100</v>
      </c>
      <c r="D537">
        <v>100000</v>
      </c>
      <c r="E537">
        <v>49</v>
      </c>
      <c r="F537">
        <v>1</v>
      </c>
      <c r="G537">
        <v>19.054580000000001</v>
      </c>
      <c r="H537">
        <v>10.909383</v>
      </c>
      <c r="I537">
        <v>11.384162</v>
      </c>
      <c r="J537">
        <v>0.23716999999999999</v>
      </c>
      <c r="K537" t="str">
        <f t="shared" si="18"/>
        <v>7</v>
      </c>
      <c r="L537" t="s">
        <v>64</v>
      </c>
      <c r="M537" t="s">
        <v>65</v>
      </c>
      <c r="N53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49</v>
      </c>
      <c r="O537">
        <f>VLOOKUP(TableMPI[[#This Row],[Label]],TableAvg[],2,FALSE)</f>
        <v>76.552641666666659</v>
      </c>
      <c r="P537">
        <f>VLOOKUP(TableMPI[[#This Row],[Label]],TableAvg[],3,FALSE)</f>
        <v>0.24086220050867616</v>
      </c>
      <c r="Q537">
        <f>TableMPI[[#This Row],[Avg]]-$U$2*TableMPI[[#This Row],[StdDev]]</f>
        <v>76.070917265649314</v>
      </c>
      <c r="R537">
        <f>TableMPI[[#This Row],[Avg]]+$U$2*TableMPI[[#This Row],[StdDev]]</f>
        <v>77.034366067684005</v>
      </c>
      <c r="S537">
        <v>1</v>
      </c>
    </row>
    <row r="538" spans="1:19" x14ac:dyDescent="0.25">
      <c r="A538" t="s">
        <v>15</v>
      </c>
      <c r="B538">
        <v>10000</v>
      </c>
      <c r="C538">
        <v>100</v>
      </c>
      <c r="D538">
        <v>100000</v>
      </c>
      <c r="E538">
        <v>48</v>
      </c>
      <c r="F538">
        <v>1</v>
      </c>
      <c r="G538">
        <v>12.297199000000001</v>
      </c>
      <c r="H538">
        <v>4.0924440000000004</v>
      </c>
      <c r="I538">
        <v>4.686534</v>
      </c>
      <c r="J538">
        <v>9.9712999999999996E-2</v>
      </c>
      <c r="K538" t="str">
        <f t="shared" si="18"/>
        <v>7</v>
      </c>
      <c r="L538" t="s">
        <v>64</v>
      </c>
      <c r="M538" t="s">
        <v>65</v>
      </c>
      <c r="N53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48</v>
      </c>
      <c r="O538">
        <f>VLOOKUP(TableMPI[[#This Row],[Label]],TableAvg[],2,FALSE)</f>
        <v>76.196652285714279</v>
      </c>
      <c r="P538">
        <f>VLOOKUP(TableMPI[[#This Row],[Label]],TableAvg[],3,FALSE)</f>
        <v>1.7251254991956284</v>
      </c>
      <c r="Q538">
        <f>TableMPI[[#This Row],[Avg]]-$U$2*TableMPI[[#This Row],[StdDev]]</f>
        <v>72.746401287323025</v>
      </c>
      <c r="R538">
        <f>TableMPI[[#This Row],[Avg]]+$U$2*TableMPI[[#This Row],[StdDev]]</f>
        <v>79.646903284105534</v>
      </c>
      <c r="S538">
        <v>1</v>
      </c>
    </row>
    <row r="539" spans="1:19" x14ac:dyDescent="0.25">
      <c r="A539" t="s">
        <v>15</v>
      </c>
      <c r="B539">
        <v>10000</v>
      </c>
      <c r="C539">
        <v>100</v>
      </c>
      <c r="D539">
        <v>100000</v>
      </c>
      <c r="E539">
        <v>47</v>
      </c>
      <c r="F539">
        <v>1</v>
      </c>
      <c r="G539">
        <v>12.549572</v>
      </c>
      <c r="H539">
        <v>4.245914</v>
      </c>
      <c r="I539">
        <v>4.8957540000000002</v>
      </c>
      <c r="J539">
        <v>0.106429</v>
      </c>
      <c r="K539" t="str">
        <f t="shared" si="18"/>
        <v>7</v>
      </c>
      <c r="L539" t="s">
        <v>64</v>
      </c>
      <c r="M539" t="s">
        <v>65</v>
      </c>
      <c r="N53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47</v>
      </c>
      <c r="O539">
        <f>VLOOKUP(TableMPI[[#This Row],[Label]],TableAvg[],2,FALSE)</f>
        <v>77.546280333333343</v>
      </c>
      <c r="P539">
        <f>VLOOKUP(TableMPI[[#This Row],[Label]],TableAvg[],3,FALSE)</f>
        <v>1.6251516040406595</v>
      </c>
      <c r="Q539">
        <f>TableMPI[[#This Row],[Avg]]-$U$2*TableMPI[[#This Row],[StdDev]]</f>
        <v>74.295977125252023</v>
      </c>
      <c r="R539">
        <f>TableMPI[[#This Row],[Avg]]+$U$2*TableMPI[[#This Row],[StdDev]]</f>
        <v>80.796583541414662</v>
      </c>
      <c r="S539">
        <v>1</v>
      </c>
    </row>
    <row r="540" spans="1:19" x14ac:dyDescent="0.25">
      <c r="A540" t="s">
        <v>15</v>
      </c>
      <c r="B540">
        <v>10000</v>
      </c>
      <c r="C540">
        <v>100</v>
      </c>
      <c r="D540">
        <v>100000</v>
      </c>
      <c r="E540">
        <v>46</v>
      </c>
      <c r="F540">
        <v>1</v>
      </c>
      <c r="G540">
        <v>22.796700999999999</v>
      </c>
      <c r="H540">
        <v>14.360768999999999</v>
      </c>
      <c r="I540">
        <v>6.6128109999999998</v>
      </c>
      <c r="J540">
        <v>0.146951</v>
      </c>
      <c r="K540" t="str">
        <f t="shared" si="18"/>
        <v>7</v>
      </c>
      <c r="L540" t="s">
        <v>64</v>
      </c>
      <c r="M540" t="s">
        <v>65</v>
      </c>
      <c r="N54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46</v>
      </c>
      <c r="O540">
        <f>VLOOKUP(TableMPI[[#This Row],[Label]],TableAvg[],2,FALSE)</f>
        <v>72.402682666666678</v>
      </c>
      <c r="P540">
        <f>VLOOKUP(TableMPI[[#This Row],[Label]],TableAvg[],3,FALSE)</f>
        <v>8.6749406518559908</v>
      </c>
      <c r="Q540">
        <f>TableMPI[[#This Row],[Avg]]-$U$2*TableMPI[[#This Row],[StdDev]]</f>
        <v>55.052801362954696</v>
      </c>
      <c r="R540">
        <f>TableMPI[[#This Row],[Avg]]+$U$2*TableMPI[[#This Row],[StdDev]]</f>
        <v>89.75256397037866</v>
      </c>
      <c r="S540">
        <v>1</v>
      </c>
    </row>
    <row r="541" spans="1:19" x14ac:dyDescent="0.25">
      <c r="A541" t="s">
        <v>15</v>
      </c>
      <c r="B541">
        <v>10000</v>
      </c>
      <c r="C541">
        <v>100</v>
      </c>
      <c r="D541">
        <v>100000</v>
      </c>
      <c r="E541">
        <v>45</v>
      </c>
      <c r="F541">
        <v>1</v>
      </c>
      <c r="G541">
        <v>13.750146000000001</v>
      </c>
      <c r="H541">
        <v>5.0914630000000001</v>
      </c>
      <c r="I541">
        <v>5.5542540000000002</v>
      </c>
      <c r="J541">
        <v>0.12623300000000001</v>
      </c>
      <c r="K541" t="str">
        <f t="shared" si="18"/>
        <v>7</v>
      </c>
      <c r="L541" t="s">
        <v>64</v>
      </c>
      <c r="M541" t="s">
        <v>65</v>
      </c>
      <c r="N54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45</v>
      </c>
      <c r="O541">
        <f>VLOOKUP(TableMPI[[#This Row],[Label]],TableAvg[],2,FALSE)</f>
        <v>77.593593428571424</v>
      </c>
      <c r="P541">
        <f>VLOOKUP(TableMPI[[#This Row],[Label]],TableAvg[],3,FALSE)</f>
        <v>3.7363343593543732</v>
      </c>
      <c r="Q541">
        <f>TableMPI[[#This Row],[Avg]]-$U$2*TableMPI[[#This Row],[StdDev]]</f>
        <v>70.120924709862678</v>
      </c>
      <c r="R541">
        <f>TableMPI[[#This Row],[Avg]]+$U$2*TableMPI[[#This Row],[StdDev]]</f>
        <v>85.06626214728017</v>
      </c>
      <c r="S541">
        <v>1</v>
      </c>
    </row>
    <row r="542" spans="1:19" x14ac:dyDescent="0.25">
      <c r="A542" t="s">
        <v>15</v>
      </c>
      <c r="B542">
        <v>10000</v>
      </c>
      <c r="C542">
        <v>100</v>
      </c>
      <c r="D542">
        <v>100000</v>
      </c>
      <c r="E542">
        <v>44</v>
      </c>
      <c r="F542">
        <v>1</v>
      </c>
      <c r="G542">
        <v>13.433762</v>
      </c>
      <c r="H542">
        <v>4.6605350000000003</v>
      </c>
      <c r="I542">
        <v>4.3748069999999997</v>
      </c>
      <c r="J542">
        <v>0.10174</v>
      </c>
      <c r="K542" t="str">
        <f t="shared" si="18"/>
        <v>7</v>
      </c>
      <c r="L542" t="s">
        <v>64</v>
      </c>
      <c r="M542" t="s">
        <v>65</v>
      </c>
      <c r="N54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44</v>
      </c>
      <c r="O542">
        <f>VLOOKUP(TableMPI[[#This Row],[Label]],TableAvg[],2,FALSE)</f>
        <v>78.587566999999993</v>
      </c>
      <c r="P542">
        <f>VLOOKUP(TableMPI[[#This Row],[Label]],TableAvg[],3,FALSE)</f>
        <v>3.6965058348410644</v>
      </c>
      <c r="Q542">
        <f>TableMPI[[#This Row],[Avg]]-$U$2*TableMPI[[#This Row],[StdDev]]</f>
        <v>71.194555330317868</v>
      </c>
      <c r="R542">
        <f>TableMPI[[#This Row],[Avg]]+$U$2*TableMPI[[#This Row],[StdDev]]</f>
        <v>85.980578669682117</v>
      </c>
      <c r="S542">
        <v>1</v>
      </c>
    </row>
    <row r="543" spans="1:19" x14ac:dyDescent="0.25">
      <c r="A543" t="s">
        <v>15</v>
      </c>
      <c r="B543">
        <v>10000</v>
      </c>
      <c r="C543">
        <v>100</v>
      </c>
      <c r="D543">
        <v>100000</v>
      </c>
      <c r="E543">
        <v>43</v>
      </c>
      <c r="F543">
        <v>1</v>
      </c>
      <c r="G543">
        <v>12.042351999999999</v>
      </c>
      <c r="H543">
        <v>3.0037560000000001</v>
      </c>
      <c r="I543">
        <v>3.6152820000000001</v>
      </c>
      <c r="J543">
        <v>8.6078000000000002E-2</v>
      </c>
      <c r="K543" t="str">
        <f t="shared" si="18"/>
        <v>7</v>
      </c>
      <c r="L543" t="s">
        <v>64</v>
      </c>
      <c r="M543" t="s">
        <v>65</v>
      </c>
      <c r="N54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43</v>
      </c>
      <c r="O543">
        <f>VLOOKUP(TableMPI[[#This Row],[Label]],TableAvg[],2,FALSE)</f>
        <v>71.895907666666673</v>
      </c>
      <c r="P543">
        <f>VLOOKUP(TableMPI[[#This Row],[Label]],TableAvg[],3,FALSE)</f>
        <v>8.6175543261217591</v>
      </c>
      <c r="Q543">
        <f>TableMPI[[#This Row],[Avg]]-$U$2*TableMPI[[#This Row],[StdDev]]</f>
        <v>54.660799014423155</v>
      </c>
      <c r="R543">
        <f>TableMPI[[#This Row],[Avg]]+$U$2*TableMPI[[#This Row],[StdDev]]</f>
        <v>89.131016318910184</v>
      </c>
      <c r="S543">
        <v>1</v>
      </c>
    </row>
    <row r="544" spans="1:19" x14ac:dyDescent="0.25">
      <c r="A544" t="s">
        <v>15</v>
      </c>
      <c r="B544">
        <v>10000</v>
      </c>
      <c r="C544">
        <v>100</v>
      </c>
      <c r="D544">
        <v>100000</v>
      </c>
      <c r="E544">
        <v>42</v>
      </c>
      <c r="F544">
        <v>1</v>
      </c>
      <c r="G544">
        <v>42.006354999999999</v>
      </c>
      <c r="H544">
        <v>32.882277999999999</v>
      </c>
      <c r="I544">
        <v>4.0235620000000001</v>
      </c>
      <c r="J544">
        <v>9.8136000000000001E-2</v>
      </c>
      <c r="K544" t="str">
        <f t="shared" si="18"/>
        <v>7</v>
      </c>
      <c r="L544" t="s">
        <v>64</v>
      </c>
      <c r="M544" t="s">
        <v>65</v>
      </c>
      <c r="N54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42</v>
      </c>
      <c r="O544">
        <f>VLOOKUP(TableMPI[[#This Row],[Label]],TableAvg[],2,FALSE)</f>
        <v>76.182989714285711</v>
      </c>
      <c r="P544">
        <f>VLOOKUP(TableMPI[[#This Row],[Label]],TableAvg[],3,FALSE)</f>
        <v>7.7750732433957479</v>
      </c>
      <c r="Q544">
        <f>TableMPI[[#This Row],[Avg]]-$U$2*TableMPI[[#This Row],[StdDev]]</f>
        <v>60.632843227494213</v>
      </c>
      <c r="R544">
        <f>TableMPI[[#This Row],[Avg]]+$U$2*TableMPI[[#This Row],[StdDev]]</f>
        <v>91.733136201077201</v>
      </c>
      <c r="S544">
        <v>1</v>
      </c>
    </row>
    <row r="545" spans="1:19" x14ac:dyDescent="0.25">
      <c r="A545" t="s">
        <v>15</v>
      </c>
      <c r="B545">
        <v>10000</v>
      </c>
      <c r="C545">
        <v>100</v>
      </c>
      <c r="D545">
        <v>100000</v>
      </c>
      <c r="E545">
        <v>41</v>
      </c>
      <c r="F545">
        <v>1</v>
      </c>
      <c r="G545">
        <v>36.576712000000001</v>
      </c>
      <c r="H545">
        <v>27.347847999999999</v>
      </c>
      <c r="I545">
        <v>13.282144000000001</v>
      </c>
      <c r="J545">
        <v>0.33205400000000002</v>
      </c>
      <c r="K545" t="str">
        <f t="shared" si="18"/>
        <v>7</v>
      </c>
      <c r="L545" t="s">
        <v>64</v>
      </c>
      <c r="M545" t="s">
        <v>65</v>
      </c>
      <c r="N54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41</v>
      </c>
      <c r="O545">
        <f>VLOOKUP(TableMPI[[#This Row],[Label]],TableAvg[],2,FALSE)</f>
        <v>75.874598666666657</v>
      </c>
      <c r="P545">
        <f>VLOOKUP(TableMPI[[#This Row],[Label]],TableAvg[],3,FALSE)</f>
        <v>10.572158003807891</v>
      </c>
      <c r="Q545">
        <f>TableMPI[[#This Row],[Avg]]-$U$2*TableMPI[[#This Row],[StdDev]]</f>
        <v>54.730282659050872</v>
      </c>
      <c r="R545">
        <f>TableMPI[[#This Row],[Avg]]+$U$2*TableMPI[[#This Row],[StdDev]]</f>
        <v>97.018914674282442</v>
      </c>
      <c r="S545">
        <v>1</v>
      </c>
    </row>
    <row r="546" spans="1:19" x14ac:dyDescent="0.25">
      <c r="A546" t="s">
        <v>15</v>
      </c>
      <c r="B546">
        <v>10000</v>
      </c>
      <c r="C546">
        <v>100</v>
      </c>
      <c r="D546">
        <v>100000</v>
      </c>
      <c r="E546">
        <v>40</v>
      </c>
      <c r="F546">
        <v>1</v>
      </c>
      <c r="G546">
        <v>12.903942000000001</v>
      </c>
      <c r="H546">
        <v>3.3974859999999998</v>
      </c>
      <c r="I546">
        <v>9.9081960000000002</v>
      </c>
      <c r="J546">
        <v>0.254056</v>
      </c>
      <c r="K546" t="str">
        <f t="shared" si="18"/>
        <v>7</v>
      </c>
      <c r="L546" t="s">
        <v>64</v>
      </c>
      <c r="M546" t="s">
        <v>65</v>
      </c>
      <c r="N54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40</v>
      </c>
      <c r="O546">
        <f>VLOOKUP(TableMPI[[#This Row],[Label]],TableAvg[],2,FALSE)</f>
        <v>76.617743333333337</v>
      </c>
      <c r="P546">
        <f>VLOOKUP(TableMPI[[#This Row],[Label]],TableAvg[],3,FALSE)</f>
        <v>10.581841719321696</v>
      </c>
      <c r="Q546">
        <f>TableMPI[[#This Row],[Avg]]-$U$2*TableMPI[[#This Row],[StdDev]]</f>
        <v>55.454059894689948</v>
      </c>
      <c r="R546">
        <f>TableMPI[[#This Row],[Avg]]+$U$2*TableMPI[[#This Row],[StdDev]]</f>
        <v>97.781426771976726</v>
      </c>
      <c r="S546">
        <v>1</v>
      </c>
    </row>
    <row r="547" spans="1:19" x14ac:dyDescent="0.25">
      <c r="A547" t="s">
        <v>15</v>
      </c>
      <c r="B547">
        <v>10000</v>
      </c>
      <c r="C547">
        <v>100</v>
      </c>
      <c r="D547">
        <v>100000</v>
      </c>
      <c r="E547">
        <v>39</v>
      </c>
      <c r="F547">
        <v>1</v>
      </c>
      <c r="G547">
        <v>13.346318</v>
      </c>
      <c r="H547">
        <v>3.5783930000000002</v>
      </c>
      <c r="I547">
        <v>15.548296000000001</v>
      </c>
      <c r="J547">
        <v>0.40916599999999997</v>
      </c>
      <c r="K547" t="str">
        <f t="shared" si="18"/>
        <v>7</v>
      </c>
      <c r="L547" t="s">
        <v>64</v>
      </c>
      <c r="M547" t="s">
        <v>65</v>
      </c>
      <c r="N54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39</v>
      </c>
      <c r="O547">
        <f>VLOOKUP(TableMPI[[#This Row],[Label]],TableAvg[],2,FALSE)</f>
        <v>78.4539267142857</v>
      </c>
      <c r="P547">
        <f>VLOOKUP(TableMPI[[#This Row],[Label]],TableAvg[],3,FALSE)</f>
        <v>6.2118415520912151</v>
      </c>
      <c r="Q547">
        <f>TableMPI[[#This Row],[Avg]]-$U$2*TableMPI[[#This Row],[StdDev]]</f>
        <v>66.03024361010327</v>
      </c>
      <c r="R547">
        <f>TableMPI[[#This Row],[Avg]]+$U$2*TableMPI[[#This Row],[StdDev]]</f>
        <v>90.87760981846813</v>
      </c>
      <c r="S547">
        <v>1</v>
      </c>
    </row>
    <row r="548" spans="1:19" x14ac:dyDescent="0.25">
      <c r="A548" t="s">
        <v>15</v>
      </c>
      <c r="B548">
        <v>10000</v>
      </c>
      <c r="C548">
        <v>100</v>
      </c>
      <c r="D548">
        <v>100000</v>
      </c>
      <c r="E548">
        <v>38</v>
      </c>
      <c r="F548">
        <v>1</v>
      </c>
      <c r="G548">
        <v>12.471631</v>
      </c>
      <c r="H548">
        <v>2.495946</v>
      </c>
      <c r="I548">
        <v>4.5551870000000001</v>
      </c>
      <c r="J548">
        <v>0.123113</v>
      </c>
      <c r="K548" t="str">
        <f t="shared" si="18"/>
        <v>7</v>
      </c>
      <c r="L548" t="s">
        <v>64</v>
      </c>
      <c r="M548" t="s">
        <v>65</v>
      </c>
      <c r="N54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38</v>
      </c>
      <c r="O548">
        <f>VLOOKUP(TableMPI[[#This Row],[Label]],TableAvg[],2,FALSE)</f>
        <v>82.646632333333329</v>
      </c>
      <c r="P548">
        <f>VLOOKUP(TableMPI[[#This Row],[Label]],TableAvg[],3,FALSE)</f>
        <v>5.2921641445419443</v>
      </c>
      <c r="Q548">
        <f>TableMPI[[#This Row],[Avg]]-$U$2*TableMPI[[#This Row],[StdDev]]</f>
        <v>72.062304044249444</v>
      </c>
      <c r="R548">
        <f>TableMPI[[#This Row],[Avg]]+$U$2*TableMPI[[#This Row],[StdDev]]</f>
        <v>93.230960622417214</v>
      </c>
      <c r="S548">
        <v>1</v>
      </c>
    </row>
    <row r="549" spans="1:19" x14ac:dyDescent="0.25">
      <c r="A549" t="s">
        <v>15</v>
      </c>
      <c r="B549">
        <v>10000</v>
      </c>
      <c r="C549">
        <v>100</v>
      </c>
      <c r="D549">
        <v>100000</v>
      </c>
      <c r="E549">
        <v>37</v>
      </c>
      <c r="F549">
        <v>1</v>
      </c>
      <c r="G549">
        <v>15.620034</v>
      </c>
      <c r="H549">
        <v>5.4194909999999998</v>
      </c>
      <c r="I549">
        <v>3.3388490000000002</v>
      </c>
      <c r="J549">
        <v>9.2745999999999995E-2</v>
      </c>
      <c r="K549" t="str">
        <f t="shared" si="18"/>
        <v>7</v>
      </c>
      <c r="L549" t="s">
        <v>64</v>
      </c>
      <c r="M549" t="s">
        <v>65</v>
      </c>
      <c r="N54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37</v>
      </c>
      <c r="O549">
        <f>VLOOKUP(TableMPI[[#This Row],[Label]],TableAvg[],2,FALSE)</f>
        <v>81.949399</v>
      </c>
      <c r="P549">
        <f>VLOOKUP(TableMPI[[#This Row],[Label]],TableAvg[],3,FALSE)</f>
        <v>5.3984252511614423</v>
      </c>
      <c r="Q549">
        <f>TableMPI[[#This Row],[Avg]]-$U$2*TableMPI[[#This Row],[StdDev]]</f>
        <v>71.152548497677117</v>
      </c>
      <c r="R549">
        <f>TableMPI[[#This Row],[Avg]]+$U$2*TableMPI[[#This Row],[StdDev]]</f>
        <v>92.746249502322883</v>
      </c>
      <c r="S549">
        <v>1</v>
      </c>
    </row>
    <row r="550" spans="1:19" x14ac:dyDescent="0.25">
      <c r="A550" t="s">
        <v>15</v>
      </c>
      <c r="B550">
        <v>10000</v>
      </c>
      <c r="C550">
        <v>100</v>
      </c>
      <c r="D550">
        <v>100000</v>
      </c>
      <c r="E550">
        <v>36</v>
      </c>
      <c r="F550">
        <v>1</v>
      </c>
      <c r="G550">
        <v>16.287490999999999</v>
      </c>
      <c r="H550">
        <v>5.8409339999999998</v>
      </c>
      <c r="I550">
        <v>3.744167</v>
      </c>
      <c r="J550">
        <v>0.106976</v>
      </c>
      <c r="K550" t="str">
        <f t="shared" si="18"/>
        <v>7</v>
      </c>
      <c r="L550" t="s">
        <v>64</v>
      </c>
      <c r="M550" t="s">
        <v>65</v>
      </c>
      <c r="N55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36</v>
      </c>
      <c r="O550">
        <f>VLOOKUP(TableMPI[[#This Row],[Label]],TableAvg[],2,FALSE)</f>
        <v>83.086585000000014</v>
      </c>
      <c r="P550">
        <f>VLOOKUP(TableMPI[[#This Row],[Label]],TableAvg[],3,FALSE)</f>
        <v>4.5385419223571617</v>
      </c>
      <c r="Q550">
        <f>TableMPI[[#This Row],[Avg]]-$U$2*TableMPI[[#This Row],[StdDev]]</f>
        <v>74.00950115528569</v>
      </c>
      <c r="R550">
        <f>TableMPI[[#This Row],[Avg]]+$U$2*TableMPI[[#This Row],[StdDev]]</f>
        <v>92.163668844714337</v>
      </c>
      <c r="S550">
        <v>1</v>
      </c>
    </row>
    <row r="551" spans="1:19" x14ac:dyDescent="0.25">
      <c r="A551" t="s">
        <v>15</v>
      </c>
      <c r="B551">
        <v>10000</v>
      </c>
      <c r="C551">
        <v>100</v>
      </c>
      <c r="D551">
        <v>100000</v>
      </c>
      <c r="E551">
        <v>35</v>
      </c>
      <c r="F551">
        <v>1</v>
      </c>
      <c r="G551">
        <v>13.620590999999999</v>
      </c>
      <c r="H551">
        <v>2.9436290000000001</v>
      </c>
      <c r="I551">
        <v>3.4783520000000001</v>
      </c>
      <c r="J551">
        <v>0.10230400000000001</v>
      </c>
      <c r="K551" t="str">
        <f t="shared" si="18"/>
        <v>7</v>
      </c>
      <c r="L551" t="s">
        <v>64</v>
      </c>
      <c r="M551" t="s">
        <v>65</v>
      </c>
      <c r="N55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35</v>
      </c>
      <c r="O551">
        <f>VLOOKUP(TableMPI[[#This Row],[Label]],TableAvg[],2,FALSE)</f>
        <v>85.5057975</v>
      </c>
      <c r="P551">
        <f>VLOOKUP(TableMPI[[#This Row],[Label]],TableAvg[],3,FALSE)</f>
        <v>7.4992584999999989</v>
      </c>
      <c r="Q551">
        <f>TableMPI[[#This Row],[Avg]]-$U$2*TableMPI[[#This Row],[StdDev]]</f>
        <v>70.507280500000007</v>
      </c>
      <c r="R551">
        <f>TableMPI[[#This Row],[Avg]]+$U$2*TableMPI[[#This Row],[StdDev]]</f>
        <v>100.50431449999999</v>
      </c>
      <c r="S551">
        <v>1</v>
      </c>
    </row>
    <row r="552" spans="1:19" x14ac:dyDescent="0.25">
      <c r="A552" t="s">
        <v>15</v>
      </c>
      <c r="B552">
        <v>10000</v>
      </c>
      <c r="C552">
        <v>100</v>
      </c>
      <c r="D552">
        <v>100000</v>
      </c>
      <c r="E552">
        <v>34</v>
      </c>
      <c r="F552">
        <v>1</v>
      </c>
      <c r="G552">
        <v>16.526679000000001</v>
      </c>
      <c r="H552">
        <v>5.5282299999999998</v>
      </c>
      <c r="I552">
        <v>3.5610050000000002</v>
      </c>
      <c r="J552">
        <v>0.107909</v>
      </c>
      <c r="K552" t="str">
        <f t="shared" si="18"/>
        <v>7</v>
      </c>
      <c r="L552" t="s">
        <v>64</v>
      </c>
      <c r="M552" t="s">
        <v>65</v>
      </c>
      <c r="N55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34</v>
      </c>
      <c r="O552">
        <f>VLOOKUP(TableMPI[[#This Row],[Label]],TableAvg[],2,FALSE)</f>
        <v>87.366123000000002</v>
      </c>
      <c r="P552">
        <f>VLOOKUP(TableMPI[[#This Row],[Label]],TableAvg[],3,FALSE)</f>
        <v>3.0477749999998505</v>
      </c>
      <c r="Q552">
        <f>TableMPI[[#This Row],[Avg]]-$U$2*TableMPI[[#This Row],[StdDev]]</f>
        <v>81.270573000000297</v>
      </c>
      <c r="R552">
        <f>TableMPI[[#This Row],[Avg]]+$U$2*TableMPI[[#This Row],[StdDev]]</f>
        <v>93.461672999999706</v>
      </c>
      <c r="S552">
        <v>1</v>
      </c>
    </row>
    <row r="553" spans="1:19" x14ac:dyDescent="0.25">
      <c r="A553" t="s">
        <v>15</v>
      </c>
      <c r="B553">
        <v>10000</v>
      </c>
      <c r="C553">
        <v>100</v>
      </c>
      <c r="D553">
        <v>100000</v>
      </c>
      <c r="E553">
        <v>33</v>
      </c>
      <c r="F553">
        <v>1</v>
      </c>
      <c r="G553">
        <v>15.322588</v>
      </c>
      <c r="H553">
        <v>4.0824049999999996</v>
      </c>
      <c r="I553">
        <v>4.1131779999999996</v>
      </c>
      <c r="J553">
        <v>0.12853700000000001</v>
      </c>
      <c r="K553" t="str">
        <f t="shared" si="18"/>
        <v>7</v>
      </c>
      <c r="L553" t="s">
        <v>64</v>
      </c>
      <c r="M553" t="s">
        <v>65</v>
      </c>
      <c r="N55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33</v>
      </c>
      <c r="O553">
        <f>VLOOKUP(TableMPI[[#This Row],[Label]],TableAvg[],2,FALSE)</f>
        <v>79.299919166666669</v>
      </c>
      <c r="P553">
        <f>VLOOKUP(TableMPI[[#This Row],[Label]],TableAvg[],3,FALSE)</f>
        <v>7.4336550828582082</v>
      </c>
      <c r="Q553">
        <f>TableMPI[[#This Row],[Avg]]-$U$2*TableMPI[[#This Row],[StdDev]]</f>
        <v>64.432609000950251</v>
      </c>
      <c r="R553">
        <f>TableMPI[[#This Row],[Avg]]+$U$2*TableMPI[[#This Row],[StdDev]]</f>
        <v>94.167229332383087</v>
      </c>
      <c r="S553">
        <v>1</v>
      </c>
    </row>
    <row r="554" spans="1:19" x14ac:dyDescent="0.25">
      <c r="A554" t="s">
        <v>15</v>
      </c>
      <c r="B554">
        <v>10000</v>
      </c>
      <c r="C554">
        <v>100</v>
      </c>
      <c r="D554">
        <v>100000</v>
      </c>
      <c r="E554">
        <v>32</v>
      </c>
      <c r="F554">
        <v>1</v>
      </c>
      <c r="G554">
        <v>13.511792</v>
      </c>
      <c r="H554">
        <v>1.922445</v>
      </c>
      <c r="I554">
        <v>2.7502469999999999</v>
      </c>
      <c r="J554">
        <v>8.8718000000000005E-2</v>
      </c>
      <c r="K554" t="str">
        <f t="shared" si="18"/>
        <v>7</v>
      </c>
      <c r="L554" t="s">
        <v>64</v>
      </c>
      <c r="M554" t="s">
        <v>65</v>
      </c>
      <c r="N55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32</v>
      </c>
      <c r="O554">
        <f>VLOOKUP(TableMPI[[#This Row],[Label]],TableAvg[],2,FALSE)</f>
        <v>88.5657535</v>
      </c>
      <c r="P554">
        <f>VLOOKUP(TableMPI[[#This Row],[Label]],TableAvg[],3,FALSE)</f>
        <v>4.3703804999999951</v>
      </c>
      <c r="Q554">
        <f>TableMPI[[#This Row],[Avg]]-$U$2*TableMPI[[#This Row],[StdDev]]</f>
        <v>79.824992500000008</v>
      </c>
      <c r="R554">
        <f>TableMPI[[#This Row],[Avg]]+$U$2*TableMPI[[#This Row],[StdDev]]</f>
        <v>97.306514499999992</v>
      </c>
      <c r="S554">
        <v>1</v>
      </c>
    </row>
    <row r="555" spans="1:19" x14ac:dyDescent="0.25">
      <c r="A555" t="s">
        <v>15</v>
      </c>
      <c r="B555">
        <v>10000</v>
      </c>
      <c r="C555">
        <v>100</v>
      </c>
      <c r="D555">
        <v>100000</v>
      </c>
      <c r="E555">
        <v>31</v>
      </c>
      <c r="F555">
        <v>1</v>
      </c>
      <c r="G555">
        <v>13.720788000000001</v>
      </c>
      <c r="H555">
        <v>1.761401</v>
      </c>
      <c r="I555">
        <v>3.1444939999999999</v>
      </c>
      <c r="J555">
        <v>0.10481600000000001</v>
      </c>
      <c r="K555" t="str">
        <f t="shared" si="18"/>
        <v>7</v>
      </c>
      <c r="L555" t="s">
        <v>64</v>
      </c>
      <c r="M555" t="s">
        <v>65</v>
      </c>
      <c r="N55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31</v>
      </c>
      <c r="O555">
        <f>VLOOKUP(TableMPI[[#This Row],[Label]],TableAvg[],2,FALSE)</f>
        <v>80.903500000000008</v>
      </c>
      <c r="P555">
        <f>VLOOKUP(TableMPI[[#This Row],[Label]],TableAvg[],3,FALSE)</f>
        <v>2.0728889999997979</v>
      </c>
      <c r="Q555">
        <f>TableMPI[[#This Row],[Avg]]-$U$2*TableMPI[[#This Row],[StdDev]]</f>
        <v>76.757722000000413</v>
      </c>
      <c r="R555">
        <f>TableMPI[[#This Row],[Avg]]+$U$2*TableMPI[[#This Row],[StdDev]]</f>
        <v>85.049277999999603</v>
      </c>
      <c r="S555">
        <v>1</v>
      </c>
    </row>
    <row r="556" spans="1:19" x14ac:dyDescent="0.25">
      <c r="A556" t="s">
        <v>15</v>
      </c>
      <c r="B556">
        <v>10000</v>
      </c>
      <c r="C556">
        <v>100</v>
      </c>
      <c r="D556">
        <v>100000</v>
      </c>
      <c r="E556">
        <v>30</v>
      </c>
      <c r="F556">
        <v>1</v>
      </c>
      <c r="G556">
        <v>14.825358</v>
      </c>
      <c r="H556">
        <v>2.5463230000000001</v>
      </c>
      <c r="I556">
        <v>3.4852259999999999</v>
      </c>
      <c r="J556">
        <v>0.12018</v>
      </c>
      <c r="K556" t="str">
        <f t="shared" si="18"/>
        <v>7</v>
      </c>
      <c r="L556" t="s">
        <v>64</v>
      </c>
      <c r="M556" t="s">
        <v>65</v>
      </c>
      <c r="N55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30</v>
      </c>
      <c r="O556">
        <f>VLOOKUP(TableMPI[[#This Row],[Label]],TableAvg[],2,FALSE)</f>
        <v>82.589635000000015</v>
      </c>
      <c r="P556">
        <f>VLOOKUP(TableMPI[[#This Row],[Label]],TableAvg[],3,FALSE)</f>
        <v>2.0713395338341378</v>
      </c>
      <c r="Q556">
        <f>TableMPI[[#This Row],[Avg]]-$U$2*TableMPI[[#This Row],[StdDev]]</f>
        <v>78.446955932331747</v>
      </c>
      <c r="R556">
        <f>TableMPI[[#This Row],[Avg]]+$U$2*TableMPI[[#This Row],[StdDev]]</f>
        <v>86.732314067668284</v>
      </c>
      <c r="S556">
        <v>1</v>
      </c>
    </row>
    <row r="557" spans="1:19" x14ac:dyDescent="0.25">
      <c r="A557" t="s">
        <v>15</v>
      </c>
      <c r="B557">
        <v>10000</v>
      </c>
      <c r="C557">
        <v>100</v>
      </c>
      <c r="D557">
        <v>100000</v>
      </c>
      <c r="E557">
        <v>29</v>
      </c>
      <c r="F557">
        <v>1</v>
      </c>
      <c r="G557">
        <v>14.222348999999999</v>
      </c>
      <c r="H557">
        <v>1.4203859999999999</v>
      </c>
      <c r="I557">
        <v>2.8293620000000002</v>
      </c>
      <c r="J557">
        <v>0.101049</v>
      </c>
      <c r="K557" t="str">
        <f t="shared" si="18"/>
        <v>7</v>
      </c>
      <c r="L557" t="s">
        <v>64</v>
      </c>
      <c r="M557" t="s">
        <v>65</v>
      </c>
      <c r="N55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29</v>
      </c>
      <c r="O557">
        <f>VLOOKUP(TableMPI[[#This Row],[Label]],TableAvg[],2,FALSE)</f>
        <v>82.325534333333337</v>
      </c>
      <c r="P557">
        <f>VLOOKUP(TableMPI[[#This Row],[Label]],TableAvg[],3,FALSE)</f>
        <v>1.4566514747363624</v>
      </c>
      <c r="Q557">
        <f>TableMPI[[#This Row],[Avg]]-$U$2*TableMPI[[#This Row],[StdDev]]</f>
        <v>79.412231383860615</v>
      </c>
      <c r="R557">
        <f>TableMPI[[#This Row],[Avg]]+$U$2*TableMPI[[#This Row],[StdDev]]</f>
        <v>85.23883728280606</v>
      </c>
      <c r="S557">
        <v>1</v>
      </c>
    </row>
    <row r="558" spans="1:19" x14ac:dyDescent="0.25">
      <c r="A558" t="s">
        <v>15</v>
      </c>
      <c r="B558">
        <v>10000</v>
      </c>
      <c r="C558">
        <v>100</v>
      </c>
      <c r="D558">
        <v>100000</v>
      </c>
      <c r="E558">
        <v>28</v>
      </c>
      <c r="F558">
        <v>1</v>
      </c>
      <c r="G558">
        <v>15.334669</v>
      </c>
      <c r="H558">
        <v>2.4324080000000001</v>
      </c>
      <c r="I558">
        <v>2.4086889999999999</v>
      </c>
      <c r="J558">
        <v>8.9210999999999999E-2</v>
      </c>
      <c r="K558" t="str">
        <f t="shared" si="18"/>
        <v>7</v>
      </c>
      <c r="L558" t="s">
        <v>64</v>
      </c>
      <c r="M558" t="s">
        <v>65</v>
      </c>
      <c r="N55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28</v>
      </c>
      <c r="O558">
        <f>VLOOKUP(TableMPI[[#This Row],[Label]],TableAvg[],2,FALSE)</f>
        <v>83.338386666666665</v>
      </c>
      <c r="P558">
        <f>VLOOKUP(TableMPI[[#This Row],[Label]],TableAvg[],3,FALSE)</f>
        <v>0.24866602991321096</v>
      </c>
      <c r="Q558">
        <f>TableMPI[[#This Row],[Avg]]-$U$2*TableMPI[[#This Row],[StdDev]]</f>
        <v>82.841054606840245</v>
      </c>
      <c r="R558">
        <f>TableMPI[[#This Row],[Avg]]+$U$2*TableMPI[[#This Row],[StdDev]]</f>
        <v>83.835718726493084</v>
      </c>
      <c r="S558">
        <v>1</v>
      </c>
    </row>
    <row r="559" spans="1:19" x14ac:dyDescent="0.25">
      <c r="A559" t="s">
        <v>15</v>
      </c>
      <c r="B559">
        <v>10000</v>
      </c>
      <c r="C559">
        <v>100</v>
      </c>
      <c r="D559">
        <v>100000</v>
      </c>
      <c r="E559">
        <v>27</v>
      </c>
      <c r="F559">
        <v>1</v>
      </c>
      <c r="G559">
        <v>14.66361</v>
      </c>
      <c r="H559">
        <v>0.96008199999999999</v>
      </c>
      <c r="I559">
        <v>2.0190969999999999</v>
      </c>
      <c r="J559">
        <v>7.7658000000000005E-2</v>
      </c>
      <c r="K559" t="str">
        <f t="shared" si="18"/>
        <v>7</v>
      </c>
      <c r="L559" t="s">
        <v>64</v>
      </c>
      <c r="M559" t="s">
        <v>65</v>
      </c>
      <c r="N55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27</v>
      </c>
      <c r="O559">
        <f>VLOOKUP(TableMPI[[#This Row],[Label]],TableAvg[],2,FALSE)</f>
        <v>84.33911771428572</v>
      </c>
      <c r="P559">
        <f>VLOOKUP(TableMPI[[#This Row],[Label]],TableAvg[],3,FALSE)</f>
        <v>0.84644929129773927</v>
      </c>
      <c r="Q559">
        <f>TableMPI[[#This Row],[Avg]]-$U$2*TableMPI[[#This Row],[StdDev]]</f>
        <v>82.646219131690245</v>
      </c>
      <c r="R559">
        <f>TableMPI[[#This Row],[Avg]]+$U$2*TableMPI[[#This Row],[StdDev]]</f>
        <v>86.032016296881196</v>
      </c>
      <c r="S559">
        <v>1</v>
      </c>
    </row>
    <row r="560" spans="1:19" x14ac:dyDescent="0.25">
      <c r="A560" t="s">
        <v>15</v>
      </c>
      <c r="B560">
        <v>10000</v>
      </c>
      <c r="C560">
        <v>100</v>
      </c>
      <c r="D560">
        <v>100000</v>
      </c>
      <c r="E560">
        <v>26</v>
      </c>
      <c r="F560">
        <v>1</v>
      </c>
      <c r="G560">
        <v>16.189854</v>
      </c>
      <c r="H560">
        <v>2.2352470000000002</v>
      </c>
      <c r="I560">
        <v>2.9800049999999998</v>
      </c>
      <c r="J560">
        <v>0.1192</v>
      </c>
      <c r="K560" t="str">
        <f t="shared" si="18"/>
        <v>7</v>
      </c>
      <c r="L560" t="s">
        <v>64</v>
      </c>
      <c r="M560" t="s">
        <v>65</v>
      </c>
      <c r="N56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26</v>
      </c>
      <c r="O560">
        <f>VLOOKUP(TableMPI[[#This Row],[Label]],TableAvg[],2,FALSE)</f>
        <v>86.638882333333342</v>
      </c>
      <c r="P560">
        <f>VLOOKUP(TableMPI[[#This Row],[Label]],TableAvg[],3,FALSE)</f>
        <v>0.10335669005909827</v>
      </c>
      <c r="Q560">
        <f>TableMPI[[#This Row],[Avg]]-$U$2*TableMPI[[#This Row],[StdDev]]</f>
        <v>86.43216895321514</v>
      </c>
      <c r="R560">
        <f>TableMPI[[#This Row],[Avg]]+$U$2*TableMPI[[#This Row],[StdDev]]</f>
        <v>86.845595713451544</v>
      </c>
      <c r="S560">
        <v>1</v>
      </c>
    </row>
    <row r="561" spans="1:19" x14ac:dyDescent="0.25">
      <c r="A561" t="s">
        <v>15</v>
      </c>
      <c r="B561">
        <v>10000</v>
      </c>
      <c r="C561">
        <v>100</v>
      </c>
      <c r="D561">
        <v>100000</v>
      </c>
      <c r="E561">
        <v>25</v>
      </c>
      <c r="F561">
        <v>1</v>
      </c>
      <c r="G561">
        <v>15.167273</v>
      </c>
      <c r="H561">
        <v>0.558033</v>
      </c>
      <c r="I561">
        <v>2.0510980000000001</v>
      </c>
      <c r="J561">
        <v>8.5461999999999996E-2</v>
      </c>
      <c r="K561" t="str">
        <f t="shared" si="18"/>
        <v>7</v>
      </c>
      <c r="L561" t="s">
        <v>64</v>
      </c>
      <c r="M561" t="s">
        <v>65</v>
      </c>
      <c r="N56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25</v>
      </c>
      <c r="O561">
        <f>VLOOKUP(TableMPI[[#This Row],[Label]],TableAvg[],2,FALSE)</f>
        <v>89.256282333333345</v>
      </c>
      <c r="P561">
        <f>VLOOKUP(TableMPI[[#This Row],[Label]],TableAvg[],3,FALSE)</f>
        <v>0.4857304962901634</v>
      </c>
      <c r="Q561">
        <f>TableMPI[[#This Row],[Avg]]-$U$2*TableMPI[[#This Row],[StdDev]]</f>
        <v>88.284821340753012</v>
      </c>
      <c r="R561">
        <f>TableMPI[[#This Row],[Avg]]+$U$2*TableMPI[[#This Row],[StdDev]]</f>
        <v>90.227743325913679</v>
      </c>
      <c r="S561">
        <v>1</v>
      </c>
    </row>
    <row r="562" spans="1:19" x14ac:dyDescent="0.25">
      <c r="A562" t="s">
        <v>15</v>
      </c>
      <c r="B562">
        <v>10000</v>
      </c>
      <c r="C562">
        <v>100</v>
      </c>
      <c r="D562">
        <v>100000</v>
      </c>
      <c r="E562">
        <v>24</v>
      </c>
      <c r="F562">
        <v>1</v>
      </c>
      <c r="G562">
        <v>15.401989</v>
      </c>
      <c r="H562">
        <v>0.52659</v>
      </c>
      <c r="I562">
        <v>0.81396100000000005</v>
      </c>
      <c r="J562">
        <v>3.5389999999999998E-2</v>
      </c>
      <c r="K562" t="str">
        <f t="shared" si="18"/>
        <v>7</v>
      </c>
      <c r="L562" t="s">
        <v>64</v>
      </c>
      <c r="M562" t="s">
        <v>65</v>
      </c>
      <c r="N56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24</v>
      </c>
      <c r="O562">
        <f>VLOOKUP(TableMPI[[#This Row],[Label]],TableAvg[],2,FALSE)</f>
        <v>89.644154714285705</v>
      </c>
      <c r="P562">
        <f>VLOOKUP(TableMPI[[#This Row],[Label]],TableAvg[],3,FALSE)</f>
        <v>9.5325372799477823E-2</v>
      </c>
      <c r="Q562">
        <f>TableMPI[[#This Row],[Avg]]-$U$2*TableMPI[[#This Row],[StdDev]]</f>
        <v>89.453503968686746</v>
      </c>
      <c r="R562">
        <f>TableMPI[[#This Row],[Avg]]+$U$2*TableMPI[[#This Row],[StdDev]]</f>
        <v>89.834805459884663</v>
      </c>
      <c r="S562">
        <v>1</v>
      </c>
    </row>
    <row r="563" spans="1:19" x14ac:dyDescent="0.25">
      <c r="A563" t="s">
        <v>15</v>
      </c>
      <c r="B563">
        <v>10000</v>
      </c>
      <c r="C563">
        <v>100</v>
      </c>
      <c r="D563">
        <v>100000</v>
      </c>
      <c r="E563">
        <v>23</v>
      </c>
      <c r="F563">
        <v>1</v>
      </c>
      <c r="G563">
        <v>15.652011</v>
      </c>
      <c r="H563">
        <v>0.18021899999999999</v>
      </c>
      <c r="I563">
        <v>1.070657</v>
      </c>
      <c r="J563">
        <v>4.8666000000000001E-2</v>
      </c>
      <c r="K563" t="str">
        <f t="shared" si="18"/>
        <v>7</v>
      </c>
      <c r="L563" t="s">
        <v>64</v>
      </c>
      <c r="M563" t="s">
        <v>65</v>
      </c>
      <c r="N56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23</v>
      </c>
      <c r="O563">
        <f>VLOOKUP(TableMPI[[#This Row],[Label]],TableAvg[],2,FALSE)</f>
        <v>92.918685999999994</v>
      </c>
      <c r="P563">
        <f>VLOOKUP(TableMPI[[#This Row],[Label]],TableAvg[],3,FALSE)</f>
        <v>0.20650710158987692</v>
      </c>
      <c r="Q563">
        <f>TableMPI[[#This Row],[Avg]]-$U$2*TableMPI[[#This Row],[StdDev]]</f>
        <v>92.505671796820238</v>
      </c>
      <c r="R563">
        <f>TableMPI[[#This Row],[Avg]]+$U$2*TableMPI[[#This Row],[StdDev]]</f>
        <v>93.33170020317975</v>
      </c>
      <c r="S563">
        <v>1</v>
      </c>
    </row>
    <row r="564" spans="1:19" x14ac:dyDescent="0.25">
      <c r="A564" t="s">
        <v>15</v>
      </c>
      <c r="B564">
        <v>10000</v>
      </c>
      <c r="C564">
        <v>100</v>
      </c>
      <c r="D564">
        <v>100000</v>
      </c>
      <c r="E564">
        <v>22</v>
      </c>
      <c r="F564">
        <v>1</v>
      </c>
      <c r="G564">
        <v>16.220116999999998</v>
      </c>
      <c r="H564">
        <v>0.16136700000000001</v>
      </c>
      <c r="I564">
        <v>0.77137800000000001</v>
      </c>
      <c r="J564">
        <v>3.6732000000000001E-2</v>
      </c>
      <c r="K564" t="str">
        <f t="shared" si="18"/>
        <v>7</v>
      </c>
      <c r="L564" t="s">
        <v>64</v>
      </c>
      <c r="M564" t="s">
        <v>65</v>
      </c>
      <c r="N56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22</v>
      </c>
      <c r="O564">
        <f>VLOOKUP(TableMPI[[#This Row],[Label]],TableAvg[],2,FALSE)</f>
        <v>97.027764666666656</v>
      </c>
      <c r="P564">
        <f>VLOOKUP(TableMPI[[#This Row],[Label]],TableAvg[],3,FALSE)</f>
        <v>0.22581226043032632</v>
      </c>
      <c r="Q564">
        <f>TableMPI[[#This Row],[Avg]]-$U$2*TableMPI[[#This Row],[StdDev]]</f>
        <v>96.576140145806008</v>
      </c>
      <c r="R564">
        <f>TableMPI[[#This Row],[Avg]]+$U$2*TableMPI[[#This Row],[StdDev]]</f>
        <v>97.479389187527303</v>
      </c>
      <c r="S564">
        <v>1</v>
      </c>
    </row>
    <row r="565" spans="1:19" x14ac:dyDescent="0.25">
      <c r="A565" t="s">
        <v>15</v>
      </c>
      <c r="B565">
        <v>10000</v>
      </c>
      <c r="C565">
        <v>100</v>
      </c>
      <c r="D565">
        <v>100000</v>
      </c>
      <c r="E565">
        <v>21</v>
      </c>
      <c r="F565">
        <v>1</v>
      </c>
      <c r="G565">
        <v>16.974968000000001</v>
      </c>
      <c r="H565">
        <v>0.18678500000000001</v>
      </c>
      <c r="I565">
        <v>1.107802</v>
      </c>
      <c r="J565">
        <v>5.5390000000000002E-2</v>
      </c>
      <c r="K565" t="str">
        <f t="shared" si="18"/>
        <v>7</v>
      </c>
      <c r="L565" t="s">
        <v>64</v>
      </c>
      <c r="M565" t="s">
        <v>65</v>
      </c>
      <c r="N56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21</v>
      </c>
      <c r="O565">
        <f>VLOOKUP(TableMPI[[#This Row],[Label]],TableAvg[],2,FALSE)</f>
        <v>101.56893128571427</v>
      </c>
      <c r="P565">
        <f>VLOOKUP(TableMPI[[#This Row],[Label]],TableAvg[],3,FALSE)</f>
        <v>6.3490670240610642E-2</v>
      </c>
      <c r="Q565">
        <f>TableMPI[[#This Row],[Avg]]-$U$2*TableMPI[[#This Row],[StdDev]]</f>
        <v>101.44194994523305</v>
      </c>
      <c r="R565">
        <f>TableMPI[[#This Row],[Avg]]+$U$2*TableMPI[[#This Row],[StdDev]]</f>
        <v>101.69591262619549</v>
      </c>
      <c r="S565">
        <v>1</v>
      </c>
    </row>
    <row r="566" spans="1:19" x14ac:dyDescent="0.25">
      <c r="A566" t="s">
        <v>15</v>
      </c>
      <c r="B566">
        <v>10000</v>
      </c>
      <c r="C566">
        <v>100</v>
      </c>
      <c r="D566">
        <v>100000</v>
      </c>
      <c r="E566">
        <v>20</v>
      </c>
      <c r="F566">
        <v>1</v>
      </c>
      <c r="G566">
        <v>17.670531</v>
      </c>
      <c r="H566">
        <v>0.170821</v>
      </c>
      <c r="I566">
        <v>0.907918</v>
      </c>
      <c r="J566">
        <v>4.7785000000000001E-2</v>
      </c>
      <c r="K566" t="str">
        <f t="shared" si="18"/>
        <v>7</v>
      </c>
      <c r="L566" t="s">
        <v>64</v>
      </c>
      <c r="M566" t="s">
        <v>65</v>
      </c>
      <c r="N56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20</v>
      </c>
      <c r="O566">
        <f>VLOOKUP(TableMPI[[#This Row],[Label]],TableAvg[],2,FALSE)</f>
        <v>106.41285233333333</v>
      </c>
      <c r="P566">
        <f>VLOOKUP(TableMPI[[#This Row],[Label]],TableAvg[],3,FALSE)</f>
        <v>0.22987877085035913</v>
      </c>
      <c r="Q566">
        <f>TableMPI[[#This Row],[Avg]]-$U$2*TableMPI[[#This Row],[StdDev]]</f>
        <v>105.95309479163261</v>
      </c>
      <c r="R566">
        <f>TableMPI[[#This Row],[Avg]]+$U$2*TableMPI[[#This Row],[StdDev]]</f>
        <v>106.87260987503406</v>
      </c>
      <c r="S566">
        <v>1</v>
      </c>
    </row>
    <row r="567" spans="1:19" x14ac:dyDescent="0.25">
      <c r="A567" t="s">
        <v>15</v>
      </c>
      <c r="B567">
        <v>10000</v>
      </c>
      <c r="C567">
        <v>100</v>
      </c>
      <c r="D567">
        <v>100000</v>
      </c>
      <c r="E567">
        <v>19</v>
      </c>
      <c r="F567">
        <v>1</v>
      </c>
      <c r="G567">
        <v>18.582008999999999</v>
      </c>
      <c r="H567">
        <v>0.169987</v>
      </c>
      <c r="I567">
        <v>0.76379600000000003</v>
      </c>
      <c r="J567">
        <v>4.2432999999999998E-2</v>
      </c>
      <c r="K567" t="str">
        <f t="shared" si="18"/>
        <v>7</v>
      </c>
      <c r="L567" t="s">
        <v>64</v>
      </c>
      <c r="M567" t="s">
        <v>65</v>
      </c>
      <c r="N56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19</v>
      </c>
      <c r="O567">
        <f>VLOOKUP(TableMPI[[#This Row],[Label]],TableAvg[],2,FALSE)</f>
        <v>111.81019399999998</v>
      </c>
      <c r="P567">
        <f>VLOOKUP(TableMPI[[#This Row],[Label]],TableAvg[],3,FALSE)</f>
        <v>1.7064358900188037E-2</v>
      </c>
      <c r="Q567">
        <f>TableMPI[[#This Row],[Avg]]-$U$2*TableMPI[[#This Row],[StdDev]]</f>
        <v>111.77606528219961</v>
      </c>
      <c r="R567">
        <f>TableMPI[[#This Row],[Avg]]+$U$2*TableMPI[[#This Row],[StdDev]]</f>
        <v>111.84432271780035</v>
      </c>
      <c r="S567">
        <v>1</v>
      </c>
    </row>
    <row r="568" spans="1:19" x14ac:dyDescent="0.25">
      <c r="A568" t="s">
        <v>15</v>
      </c>
      <c r="B568">
        <v>10000</v>
      </c>
      <c r="C568">
        <v>100</v>
      </c>
      <c r="D568">
        <v>100000</v>
      </c>
      <c r="E568">
        <v>18</v>
      </c>
      <c r="F568">
        <v>1</v>
      </c>
      <c r="G568">
        <v>19.483671000000001</v>
      </c>
      <c r="H568">
        <v>0.16267400000000001</v>
      </c>
      <c r="I568">
        <v>0.68720000000000003</v>
      </c>
      <c r="J568">
        <v>4.0424000000000002E-2</v>
      </c>
      <c r="K568" t="str">
        <f t="shared" si="18"/>
        <v>7</v>
      </c>
      <c r="L568" t="s">
        <v>64</v>
      </c>
      <c r="M568" t="s">
        <v>65</v>
      </c>
      <c r="N56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18</v>
      </c>
      <c r="O568">
        <f>VLOOKUP(TableMPI[[#This Row],[Label]],TableAvg[],2,FALSE)</f>
        <v>117.96217457142858</v>
      </c>
      <c r="P568">
        <f>VLOOKUP(TableMPI[[#This Row],[Label]],TableAvg[],3,FALSE)</f>
        <v>0.13303812177011046</v>
      </c>
      <c r="Q568">
        <f>TableMPI[[#This Row],[Avg]]-$U$2*TableMPI[[#This Row],[StdDev]]</f>
        <v>117.69609832788835</v>
      </c>
      <c r="R568">
        <f>TableMPI[[#This Row],[Avg]]+$U$2*TableMPI[[#This Row],[StdDev]]</f>
        <v>118.2282508149688</v>
      </c>
      <c r="S568">
        <v>1</v>
      </c>
    </row>
    <row r="569" spans="1:19" x14ac:dyDescent="0.25">
      <c r="A569" t="s">
        <v>15</v>
      </c>
      <c r="B569">
        <v>10000</v>
      </c>
      <c r="C569">
        <v>100</v>
      </c>
      <c r="D569">
        <v>100000</v>
      </c>
      <c r="E569">
        <v>17</v>
      </c>
      <c r="F569">
        <v>1</v>
      </c>
      <c r="G569">
        <v>20.594117000000001</v>
      </c>
      <c r="H569">
        <v>0.162161</v>
      </c>
      <c r="I569">
        <v>0.65773199999999998</v>
      </c>
      <c r="J569">
        <v>4.1107999999999999E-2</v>
      </c>
      <c r="K569" t="str">
        <f t="shared" si="18"/>
        <v>7</v>
      </c>
      <c r="L569" t="s">
        <v>64</v>
      </c>
      <c r="M569" t="s">
        <v>65</v>
      </c>
      <c r="N56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17</v>
      </c>
      <c r="O569">
        <f>VLOOKUP(TableMPI[[#This Row],[Label]],TableAvg[],2,FALSE)</f>
        <v>124.63650699999999</v>
      </c>
      <c r="P569">
        <f>VLOOKUP(TableMPI[[#This Row],[Label]],TableAvg[],3,FALSE)</f>
        <v>0.10936113638484908</v>
      </c>
      <c r="Q569">
        <f>TableMPI[[#This Row],[Avg]]-$U$2*TableMPI[[#This Row],[StdDev]]</f>
        <v>124.4177847272303</v>
      </c>
      <c r="R569">
        <f>TableMPI[[#This Row],[Avg]]+$U$2*TableMPI[[#This Row],[StdDev]]</f>
        <v>124.85522927276969</v>
      </c>
      <c r="S569">
        <v>1</v>
      </c>
    </row>
    <row r="570" spans="1:19" x14ac:dyDescent="0.25">
      <c r="A570" t="s">
        <v>15</v>
      </c>
      <c r="B570">
        <v>10000</v>
      </c>
      <c r="C570">
        <v>100</v>
      </c>
      <c r="D570">
        <v>100000</v>
      </c>
      <c r="E570">
        <v>16</v>
      </c>
      <c r="F570">
        <v>1</v>
      </c>
      <c r="G570">
        <v>21.761088999999998</v>
      </c>
      <c r="H570">
        <v>0.155973</v>
      </c>
      <c r="I570">
        <v>0.54159299999999999</v>
      </c>
      <c r="J570">
        <v>3.6105999999999999E-2</v>
      </c>
      <c r="K570" t="str">
        <f t="shared" si="18"/>
        <v>7</v>
      </c>
      <c r="L570" t="s">
        <v>64</v>
      </c>
      <c r="M570" t="s">
        <v>65</v>
      </c>
      <c r="N57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16</v>
      </c>
      <c r="O570">
        <f>VLOOKUP(TableMPI[[#This Row],[Label]],TableAvg[],2,FALSE)</f>
        <v>132.24896166666667</v>
      </c>
      <c r="P570">
        <f>VLOOKUP(TableMPI[[#This Row],[Label]],TableAvg[],3,FALSE)</f>
        <v>3.8100204833406912E-2</v>
      </c>
      <c r="Q570">
        <f>TableMPI[[#This Row],[Avg]]-$U$2*TableMPI[[#This Row],[StdDev]]</f>
        <v>132.17276125699985</v>
      </c>
      <c r="R570">
        <f>TableMPI[[#This Row],[Avg]]+$U$2*TableMPI[[#This Row],[StdDev]]</f>
        <v>132.3251620763335</v>
      </c>
      <c r="S570">
        <v>1</v>
      </c>
    </row>
    <row r="571" spans="1:19" x14ac:dyDescent="0.25">
      <c r="A571" t="s">
        <v>15</v>
      </c>
      <c r="B571">
        <v>10000</v>
      </c>
      <c r="C571">
        <v>100</v>
      </c>
      <c r="D571">
        <v>100000</v>
      </c>
      <c r="E571">
        <v>15</v>
      </c>
      <c r="F571">
        <v>1</v>
      </c>
      <c r="G571">
        <v>23.125392999999999</v>
      </c>
      <c r="H571">
        <v>0.16601199999999999</v>
      </c>
      <c r="I571">
        <v>0.57780200000000004</v>
      </c>
      <c r="J571">
        <v>4.1272000000000003E-2</v>
      </c>
      <c r="K571" t="str">
        <f t="shared" si="18"/>
        <v>7</v>
      </c>
      <c r="L571" t="s">
        <v>64</v>
      </c>
      <c r="M571" t="s">
        <v>65</v>
      </c>
      <c r="N57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15</v>
      </c>
      <c r="O571">
        <f>VLOOKUP(TableMPI[[#This Row],[Label]],TableAvg[],2,FALSE)</f>
        <v>140.74933714285714</v>
      </c>
      <c r="P571">
        <f>VLOOKUP(TableMPI[[#This Row],[Label]],TableAvg[],3,FALSE)</f>
        <v>9.7697978324972082E-2</v>
      </c>
      <c r="Q571">
        <f>TableMPI[[#This Row],[Avg]]-$U$2*TableMPI[[#This Row],[StdDev]]</f>
        <v>140.5539411862072</v>
      </c>
      <c r="R571">
        <f>TableMPI[[#This Row],[Avg]]+$U$2*TableMPI[[#This Row],[StdDev]]</f>
        <v>140.94473309950709</v>
      </c>
      <c r="S571">
        <v>1</v>
      </c>
    </row>
    <row r="572" spans="1:19" x14ac:dyDescent="0.25">
      <c r="A572" t="s">
        <v>15</v>
      </c>
      <c r="B572">
        <v>10000</v>
      </c>
      <c r="C572">
        <v>100</v>
      </c>
      <c r="D572">
        <v>100000</v>
      </c>
      <c r="E572">
        <v>14</v>
      </c>
      <c r="F572">
        <v>1</v>
      </c>
      <c r="G572">
        <v>24.693802000000002</v>
      </c>
      <c r="H572">
        <v>0.16561100000000001</v>
      </c>
      <c r="I572">
        <v>0.46498</v>
      </c>
      <c r="J572">
        <v>3.5768000000000001E-2</v>
      </c>
      <c r="K572" t="str">
        <f t="shared" si="18"/>
        <v>7</v>
      </c>
      <c r="L572" t="s">
        <v>64</v>
      </c>
      <c r="M572" t="s">
        <v>65</v>
      </c>
      <c r="N57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14</v>
      </c>
      <c r="O572">
        <f>VLOOKUP(TableMPI[[#This Row],[Label]],TableAvg[],2,FALSE)</f>
        <v>150.65593566666666</v>
      </c>
      <c r="P572">
        <f>VLOOKUP(TableMPI[[#This Row],[Label]],TableAvg[],3,FALSE)</f>
        <v>6.7386093339083936E-2</v>
      </c>
      <c r="Q572">
        <f>TableMPI[[#This Row],[Avg]]-$U$2*TableMPI[[#This Row],[StdDev]]</f>
        <v>150.5211634799885</v>
      </c>
      <c r="R572">
        <f>TableMPI[[#This Row],[Avg]]+$U$2*TableMPI[[#This Row],[StdDev]]</f>
        <v>150.79070785334483</v>
      </c>
      <c r="S572">
        <v>1</v>
      </c>
    </row>
    <row r="573" spans="1:19" x14ac:dyDescent="0.25">
      <c r="A573" t="s">
        <v>15</v>
      </c>
      <c r="B573">
        <v>10000</v>
      </c>
      <c r="C573">
        <v>100</v>
      </c>
      <c r="D573">
        <v>100000</v>
      </c>
      <c r="E573">
        <v>13</v>
      </c>
      <c r="F573">
        <v>1</v>
      </c>
      <c r="G573">
        <v>26.476004</v>
      </c>
      <c r="H573">
        <v>0.16406799999999999</v>
      </c>
      <c r="I573">
        <v>0.40328900000000001</v>
      </c>
      <c r="J573">
        <v>3.3606999999999998E-2</v>
      </c>
      <c r="K573" t="str">
        <f t="shared" si="18"/>
        <v>7</v>
      </c>
      <c r="L573" t="s">
        <v>64</v>
      </c>
      <c r="M573" t="s">
        <v>65</v>
      </c>
      <c r="N57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13</v>
      </c>
      <c r="O573">
        <f>VLOOKUP(TableMPI[[#This Row],[Label]],TableAvg[],2,FALSE)</f>
        <v>161.63524966666668</v>
      </c>
      <c r="P573">
        <f>VLOOKUP(TableMPI[[#This Row],[Label]],TableAvg[],3,FALSE)</f>
        <v>0.26492721131126612</v>
      </c>
      <c r="Q573">
        <f>TableMPI[[#This Row],[Avg]]-$U$2*TableMPI[[#This Row],[StdDev]]</f>
        <v>161.10539524404416</v>
      </c>
      <c r="R573">
        <f>TableMPI[[#This Row],[Avg]]+$U$2*TableMPI[[#This Row],[StdDev]]</f>
        <v>162.1651040892892</v>
      </c>
      <c r="S573">
        <v>1</v>
      </c>
    </row>
    <row r="574" spans="1:19" x14ac:dyDescent="0.25">
      <c r="A574" t="s">
        <v>15</v>
      </c>
      <c r="B574">
        <v>10000</v>
      </c>
      <c r="C574">
        <v>100</v>
      </c>
      <c r="D574">
        <v>100000</v>
      </c>
      <c r="E574">
        <v>72</v>
      </c>
      <c r="F574">
        <v>1</v>
      </c>
      <c r="G574">
        <v>24.820743</v>
      </c>
      <c r="H574">
        <v>19.001154</v>
      </c>
      <c r="I574">
        <v>16.314990000000002</v>
      </c>
      <c r="J574">
        <v>0.22978899999999999</v>
      </c>
      <c r="K574" t="str">
        <f t="shared" si="18"/>
        <v>7</v>
      </c>
      <c r="L574" t="s">
        <v>64</v>
      </c>
      <c r="M574" t="s">
        <v>65</v>
      </c>
      <c r="N57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72</v>
      </c>
      <c r="O574" t="e">
        <f>VLOOKUP(TableMPI[[#This Row],[Label]],TableAvg[],2,FALSE)</f>
        <v>#N/A</v>
      </c>
      <c r="P574" t="e">
        <f>VLOOKUP(TableMPI[[#This Row],[Label]],TableAvg[],3,FALSE)</f>
        <v>#N/A</v>
      </c>
      <c r="Q574" t="e">
        <f>TableMPI[[#This Row],[Avg]]-$U$2*TableMPI[[#This Row],[StdDev]]</f>
        <v>#N/A</v>
      </c>
      <c r="R574" t="e">
        <f>TableMPI[[#This Row],[Avg]]+$U$2*TableMPI[[#This Row],[StdDev]]</f>
        <v>#N/A</v>
      </c>
      <c r="S574" t="e">
        <f>IF(AND(TableMPI[[#This Row],[total_time]]&gt;=TableMPI[[#This Row],[Low]], TableMPI[[#This Row],[total_time]]&lt;=TableMPI[[#This Row],[High]]),1,0)</f>
        <v>#N/A</v>
      </c>
    </row>
    <row r="575" spans="1:19" x14ac:dyDescent="0.25">
      <c r="A575" t="s">
        <v>15</v>
      </c>
      <c r="B575">
        <v>10000</v>
      </c>
      <c r="C575">
        <v>100</v>
      </c>
      <c r="D575">
        <v>100000</v>
      </c>
      <c r="E575">
        <v>71</v>
      </c>
      <c r="F575">
        <v>1</v>
      </c>
      <c r="G575">
        <v>15.370654</v>
      </c>
      <c r="H575">
        <v>9.5458920000000003</v>
      </c>
      <c r="I575">
        <v>6.6551970000000003</v>
      </c>
      <c r="J575">
        <v>9.5074000000000006E-2</v>
      </c>
      <c r="K575" t="str">
        <f t="shared" si="18"/>
        <v>7</v>
      </c>
      <c r="L575" t="s">
        <v>64</v>
      </c>
      <c r="M575" t="s">
        <v>65</v>
      </c>
      <c r="N57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71</v>
      </c>
      <c r="O575" t="e">
        <f>VLOOKUP(TableMPI[[#This Row],[Label]],TableAvg[],2,FALSE)</f>
        <v>#N/A</v>
      </c>
      <c r="P575" t="e">
        <f>VLOOKUP(TableMPI[[#This Row],[Label]],TableAvg[],3,FALSE)</f>
        <v>#N/A</v>
      </c>
      <c r="Q575" t="e">
        <f>TableMPI[[#This Row],[Avg]]-$U$2*TableMPI[[#This Row],[StdDev]]</f>
        <v>#N/A</v>
      </c>
      <c r="R575" t="e">
        <f>TableMPI[[#This Row],[Avg]]+$U$2*TableMPI[[#This Row],[StdDev]]</f>
        <v>#N/A</v>
      </c>
      <c r="S575" t="e">
        <f>IF(AND(TableMPI[[#This Row],[total_time]]&gt;=TableMPI[[#This Row],[Low]], TableMPI[[#This Row],[total_time]]&lt;=TableMPI[[#This Row],[High]]),1,0)</f>
        <v>#N/A</v>
      </c>
    </row>
    <row r="576" spans="1:19" x14ac:dyDescent="0.25">
      <c r="A576" t="s">
        <v>15</v>
      </c>
      <c r="B576">
        <v>10000</v>
      </c>
      <c r="C576">
        <v>100</v>
      </c>
      <c r="D576">
        <v>100000</v>
      </c>
      <c r="E576">
        <v>70</v>
      </c>
      <c r="F576">
        <v>1</v>
      </c>
      <c r="G576">
        <v>23.506195999999999</v>
      </c>
      <c r="H576">
        <v>17.652201000000002</v>
      </c>
      <c r="I576">
        <v>4.4200860000000004</v>
      </c>
      <c r="J576">
        <v>6.4059000000000005E-2</v>
      </c>
      <c r="K576" t="str">
        <f t="shared" si="18"/>
        <v>7</v>
      </c>
      <c r="L576" t="s">
        <v>64</v>
      </c>
      <c r="M576" t="s">
        <v>65</v>
      </c>
      <c r="N57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70</v>
      </c>
      <c r="O576" t="e">
        <f>VLOOKUP(TableMPI[[#This Row],[Label]],TableAvg[],2,FALSE)</f>
        <v>#N/A</v>
      </c>
      <c r="P576" t="e">
        <f>VLOOKUP(TableMPI[[#This Row],[Label]],TableAvg[],3,FALSE)</f>
        <v>#N/A</v>
      </c>
      <c r="Q576" t="e">
        <f>TableMPI[[#This Row],[Avg]]-$U$2*TableMPI[[#This Row],[StdDev]]</f>
        <v>#N/A</v>
      </c>
      <c r="R576" t="e">
        <f>TableMPI[[#This Row],[Avg]]+$U$2*TableMPI[[#This Row],[StdDev]]</f>
        <v>#N/A</v>
      </c>
      <c r="S576" t="e">
        <f>IF(AND(TableMPI[[#This Row],[total_time]]&gt;=TableMPI[[#This Row],[Low]], TableMPI[[#This Row],[total_time]]&lt;=TableMPI[[#This Row],[High]]),1,0)</f>
        <v>#N/A</v>
      </c>
    </row>
    <row r="577" spans="1:19" x14ac:dyDescent="0.25">
      <c r="A577" t="s">
        <v>15</v>
      </c>
      <c r="B577">
        <v>10000</v>
      </c>
      <c r="C577">
        <v>100</v>
      </c>
      <c r="D577">
        <v>100000</v>
      </c>
      <c r="E577">
        <v>69</v>
      </c>
      <c r="F577">
        <v>1</v>
      </c>
      <c r="G577">
        <v>25.532823</v>
      </c>
      <c r="H577">
        <v>19.609123</v>
      </c>
      <c r="I577">
        <v>4.5002089999999999</v>
      </c>
      <c r="J577">
        <v>6.6180000000000003E-2</v>
      </c>
      <c r="K577" t="str">
        <f t="shared" si="18"/>
        <v>7</v>
      </c>
      <c r="L577" t="s">
        <v>64</v>
      </c>
      <c r="M577" t="s">
        <v>65</v>
      </c>
      <c r="N57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69</v>
      </c>
      <c r="O577" t="e">
        <f>VLOOKUP(TableMPI[[#This Row],[Label]],TableAvg[],2,FALSE)</f>
        <v>#N/A</v>
      </c>
      <c r="P577" t="e">
        <f>VLOOKUP(TableMPI[[#This Row],[Label]],TableAvg[],3,FALSE)</f>
        <v>#N/A</v>
      </c>
      <c r="Q577" t="e">
        <f>TableMPI[[#This Row],[Avg]]-$U$2*TableMPI[[#This Row],[StdDev]]</f>
        <v>#N/A</v>
      </c>
      <c r="R577" t="e">
        <f>TableMPI[[#This Row],[Avg]]+$U$2*TableMPI[[#This Row],[StdDev]]</f>
        <v>#N/A</v>
      </c>
      <c r="S577" t="e">
        <f>IF(AND(TableMPI[[#This Row],[total_time]]&gt;=TableMPI[[#This Row],[Low]], TableMPI[[#This Row],[total_time]]&lt;=TableMPI[[#This Row],[High]]),1,0)</f>
        <v>#N/A</v>
      </c>
    </row>
    <row r="578" spans="1:19" x14ac:dyDescent="0.25">
      <c r="A578" t="s">
        <v>15</v>
      </c>
      <c r="B578">
        <v>10000</v>
      </c>
      <c r="C578">
        <v>100</v>
      </c>
      <c r="D578">
        <v>100000</v>
      </c>
      <c r="E578">
        <v>68</v>
      </c>
      <c r="F578">
        <v>1</v>
      </c>
      <c r="G578">
        <v>15.931744999999999</v>
      </c>
      <c r="H578">
        <v>9.9453530000000008</v>
      </c>
      <c r="I578">
        <v>5.6612590000000003</v>
      </c>
      <c r="J578">
        <v>8.4496000000000002E-2</v>
      </c>
      <c r="K578" t="str">
        <f t="shared" si="18"/>
        <v>7</v>
      </c>
      <c r="L578" t="s">
        <v>64</v>
      </c>
      <c r="M578" t="s">
        <v>65</v>
      </c>
      <c r="N57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68</v>
      </c>
      <c r="O578" t="e">
        <f>VLOOKUP(TableMPI[[#This Row],[Label]],TableAvg[],2,FALSE)</f>
        <v>#N/A</v>
      </c>
      <c r="P578" t="e">
        <f>VLOOKUP(TableMPI[[#This Row],[Label]],TableAvg[],3,FALSE)</f>
        <v>#N/A</v>
      </c>
      <c r="Q578" t="e">
        <f>TableMPI[[#This Row],[Avg]]-$U$2*TableMPI[[#This Row],[StdDev]]</f>
        <v>#N/A</v>
      </c>
      <c r="R578" t="e">
        <f>TableMPI[[#This Row],[Avg]]+$U$2*TableMPI[[#This Row],[StdDev]]</f>
        <v>#N/A</v>
      </c>
      <c r="S578" t="e">
        <f>IF(AND(TableMPI[[#This Row],[total_time]]&gt;=TableMPI[[#This Row],[Low]], TableMPI[[#This Row],[total_time]]&lt;=TableMPI[[#This Row],[High]]),1,0)</f>
        <v>#N/A</v>
      </c>
    </row>
    <row r="579" spans="1:19" x14ac:dyDescent="0.25">
      <c r="A579" t="s">
        <v>15</v>
      </c>
      <c r="B579">
        <v>10000</v>
      </c>
      <c r="C579">
        <v>100</v>
      </c>
      <c r="D579">
        <v>100000</v>
      </c>
      <c r="E579">
        <v>67</v>
      </c>
      <c r="F579">
        <v>1</v>
      </c>
      <c r="G579">
        <v>20.368957000000002</v>
      </c>
      <c r="H579">
        <v>14.310706</v>
      </c>
      <c r="I579">
        <v>4.1738010000000001</v>
      </c>
      <c r="J579">
        <v>6.3239000000000004E-2</v>
      </c>
      <c r="K579" t="str">
        <f t="shared" si="18"/>
        <v>7</v>
      </c>
      <c r="L579" t="s">
        <v>64</v>
      </c>
      <c r="M579" t="s">
        <v>65</v>
      </c>
      <c r="N57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67</v>
      </c>
      <c r="O579" t="e">
        <f>VLOOKUP(TableMPI[[#This Row],[Label]],TableAvg[],2,FALSE)</f>
        <v>#N/A</v>
      </c>
      <c r="P579" t="e">
        <f>VLOOKUP(TableMPI[[#This Row],[Label]],TableAvg[],3,FALSE)</f>
        <v>#N/A</v>
      </c>
      <c r="Q579" t="e">
        <f>TableMPI[[#This Row],[Avg]]-$U$2*TableMPI[[#This Row],[StdDev]]</f>
        <v>#N/A</v>
      </c>
      <c r="R579" t="e">
        <f>TableMPI[[#This Row],[Avg]]+$U$2*TableMPI[[#This Row],[StdDev]]</f>
        <v>#N/A</v>
      </c>
      <c r="S579" t="e">
        <f>IF(AND(TableMPI[[#This Row],[total_time]]&gt;=TableMPI[[#This Row],[Low]], TableMPI[[#This Row],[total_time]]&lt;=TableMPI[[#This Row],[High]]),1,0)</f>
        <v>#N/A</v>
      </c>
    </row>
    <row r="580" spans="1:19" x14ac:dyDescent="0.25">
      <c r="A580" t="s">
        <v>15</v>
      </c>
      <c r="B580">
        <v>10000</v>
      </c>
      <c r="C580">
        <v>100</v>
      </c>
      <c r="D580">
        <v>100000</v>
      </c>
      <c r="E580">
        <v>66</v>
      </c>
      <c r="F580">
        <v>1</v>
      </c>
      <c r="G580">
        <v>26.664566000000001</v>
      </c>
      <c r="H580">
        <v>20.501854999999999</v>
      </c>
      <c r="I580">
        <v>5.5836360000000003</v>
      </c>
      <c r="J580">
        <v>8.5902000000000006E-2</v>
      </c>
      <c r="K580" t="str">
        <f t="shared" si="18"/>
        <v>7</v>
      </c>
      <c r="L580" t="s">
        <v>64</v>
      </c>
      <c r="M580" t="s">
        <v>65</v>
      </c>
      <c r="N58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66</v>
      </c>
      <c r="O580" t="e">
        <f>VLOOKUP(TableMPI[[#This Row],[Label]],TableAvg[],2,FALSE)</f>
        <v>#N/A</v>
      </c>
      <c r="P580" t="e">
        <f>VLOOKUP(TableMPI[[#This Row],[Label]],TableAvg[],3,FALSE)</f>
        <v>#N/A</v>
      </c>
      <c r="Q580" t="e">
        <f>TableMPI[[#This Row],[Avg]]-$U$2*TableMPI[[#This Row],[StdDev]]</f>
        <v>#N/A</v>
      </c>
      <c r="R580" t="e">
        <f>TableMPI[[#This Row],[Avg]]+$U$2*TableMPI[[#This Row],[StdDev]]</f>
        <v>#N/A</v>
      </c>
      <c r="S580" t="e">
        <f>IF(AND(TableMPI[[#This Row],[total_time]]&gt;=TableMPI[[#This Row],[Low]], TableMPI[[#This Row],[total_time]]&lt;=TableMPI[[#This Row],[High]]),1,0)</f>
        <v>#N/A</v>
      </c>
    </row>
    <row r="581" spans="1:19" x14ac:dyDescent="0.25">
      <c r="A581" t="s">
        <v>15</v>
      </c>
      <c r="B581">
        <v>10000</v>
      </c>
      <c r="C581">
        <v>100</v>
      </c>
      <c r="D581">
        <v>100000</v>
      </c>
      <c r="E581">
        <v>65</v>
      </c>
      <c r="F581">
        <v>1</v>
      </c>
      <c r="G581">
        <v>20.178576</v>
      </c>
      <c r="H581">
        <v>13.954789</v>
      </c>
      <c r="I581">
        <v>5.5851369999999996</v>
      </c>
      <c r="J581">
        <v>8.7267999999999998E-2</v>
      </c>
      <c r="K581" t="str">
        <f t="shared" si="18"/>
        <v>7</v>
      </c>
      <c r="L581" t="s">
        <v>64</v>
      </c>
      <c r="M581" t="s">
        <v>65</v>
      </c>
      <c r="N58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65</v>
      </c>
      <c r="O581" t="e">
        <f>VLOOKUP(TableMPI[[#This Row],[Label]],TableAvg[],2,FALSE)</f>
        <v>#N/A</v>
      </c>
      <c r="P581" t="e">
        <f>VLOOKUP(TableMPI[[#This Row],[Label]],TableAvg[],3,FALSE)</f>
        <v>#N/A</v>
      </c>
      <c r="Q581" t="e">
        <f>TableMPI[[#This Row],[Avg]]-$U$2*TableMPI[[#This Row],[StdDev]]</f>
        <v>#N/A</v>
      </c>
      <c r="R581" t="e">
        <f>TableMPI[[#This Row],[Avg]]+$U$2*TableMPI[[#This Row],[StdDev]]</f>
        <v>#N/A</v>
      </c>
      <c r="S581" t="e">
        <f>IF(AND(TableMPI[[#This Row],[total_time]]&gt;=TableMPI[[#This Row],[Low]], TableMPI[[#This Row],[total_time]]&lt;=TableMPI[[#This Row],[High]]),1,0)</f>
        <v>#N/A</v>
      </c>
    </row>
    <row r="582" spans="1:19" x14ac:dyDescent="0.25">
      <c r="A582" t="s">
        <v>15</v>
      </c>
      <c r="B582">
        <v>10000</v>
      </c>
      <c r="C582">
        <v>100</v>
      </c>
      <c r="D582">
        <v>100000</v>
      </c>
      <c r="E582">
        <v>64</v>
      </c>
      <c r="F582">
        <v>1</v>
      </c>
      <c r="G582">
        <v>11.500677</v>
      </c>
      <c r="H582">
        <v>5.1988440000000002</v>
      </c>
      <c r="I582">
        <v>7.7359299999999998</v>
      </c>
      <c r="J582">
        <v>0.122793</v>
      </c>
      <c r="K582" t="str">
        <f t="shared" si="18"/>
        <v>7</v>
      </c>
      <c r="L582" t="s">
        <v>64</v>
      </c>
      <c r="M582" t="s">
        <v>65</v>
      </c>
      <c r="N58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64</v>
      </c>
      <c r="O582">
        <f>VLOOKUP(TableMPI[[#This Row],[Label]],TableAvg[],2,FALSE)</f>
        <v>55.81539999999999</v>
      </c>
      <c r="P582">
        <f>VLOOKUP(TableMPI[[#This Row],[Label]],TableAvg[],3,FALSE)</f>
        <v>9.1422645499959732</v>
      </c>
      <c r="Q582">
        <f>TableMPI[[#This Row],[Avg]]-$U$2*TableMPI[[#This Row],[StdDev]]</f>
        <v>37.53087090000804</v>
      </c>
      <c r="R582">
        <f>TableMPI[[#This Row],[Avg]]+$U$2*TableMPI[[#This Row],[StdDev]]</f>
        <v>74.09992909999194</v>
      </c>
      <c r="S582">
        <v>1</v>
      </c>
    </row>
    <row r="583" spans="1:19" x14ac:dyDescent="0.25">
      <c r="A583" t="s">
        <v>15</v>
      </c>
      <c r="B583">
        <v>10000</v>
      </c>
      <c r="C583">
        <v>100</v>
      </c>
      <c r="D583">
        <v>100000</v>
      </c>
      <c r="E583">
        <v>63</v>
      </c>
      <c r="F583">
        <v>1</v>
      </c>
      <c r="G583">
        <v>28.281178000000001</v>
      </c>
      <c r="H583">
        <v>21.781400000000001</v>
      </c>
      <c r="I583">
        <v>3.903813</v>
      </c>
      <c r="J583">
        <v>6.2964999999999993E-2</v>
      </c>
      <c r="K583" t="str">
        <f t="shared" ref="K583:K646" si="19">MID(M583,22,1)</f>
        <v>7</v>
      </c>
      <c r="L583" t="s">
        <v>64</v>
      </c>
      <c r="M583" t="s">
        <v>65</v>
      </c>
      <c r="N58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63</v>
      </c>
      <c r="O583">
        <f>VLOOKUP(TableMPI[[#This Row],[Label]],TableAvg[],2,FALSE)</f>
        <v>61.130554500000002</v>
      </c>
      <c r="P583">
        <f>VLOOKUP(TableMPI[[#This Row],[Label]],TableAvg[],3,FALSE)</f>
        <v>6.9583401630308659</v>
      </c>
      <c r="Q583">
        <f>TableMPI[[#This Row],[Avg]]-$U$2*TableMPI[[#This Row],[StdDev]]</f>
        <v>47.213874173938272</v>
      </c>
      <c r="R583">
        <f>TableMPI[[#This Row],[Avg]]+$U$2*TableMPI[[#This Row],[StdDev]]</f>
        <v>75.047234826061739</v>
      </c>
      <c r="S583">
        <v>1</v>
      </c>
    </row>
    <row r="584" spans="1:19" x14ac:dyDescent="0.25">
      <c r="A584" t="s">
        <v>15</v>
      </c>
      <c r="B584">
        <v>10000</v>
      </c>
      <c r="C584">
        <v>100</v>
      </c>
      <c r="D584">
        <v>100000</v>
      </c>
      <c r="E584">
        <v>62</v>
      </c>
      <c r="F584">
        <v>1</v>
      </c>
      <c r="G584">
        <v>26.348875</v>
      </c>
      <c r="H584">
        <v>19.810293999999999</v>
      </c>
      <c r="I584">
        <v>22.683983000000001</v>
      </c>
      <c r="J584">
        <v>0.37186900000000001</v>
      </c>
      <c r="K584" t="str">
        <f t="shared" si="19"/>
        <v>7</v>
      </c>
      <c r="L584" t="s">
        <v>64</v>
      </c>
      <c r="M584" t="s">
        <v>65</v>
      </c>
      <c r="N58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62</v>
      </c>
      <c r="O584">
        <f>VLOOKUP(TableMPI[[#This Row],[Label]],TableAvg[],2,FALSE)</f>
        <v>58.844606333333331</v>
      </c>
      <c r="P584">
        <f>VLOOKUP(TableMPI[[#This Row],[Label]],TableAvg[],3,FALSE)</f>
        <v>7.5824191169378352</v>
      </c>
      <c r="Q584">
        <f>TableMPI[[#This Row],[Avg]]-$U$2*TableMPI[[#This Row],[StdDev]]</f>
        <v>43.679768099457661</v>
      </c>
      <c r="R584">
        <f>TableMPI[[#This Row],[Avg]]+$U$2*TableMPI[[#This Row],[StdDev]]</f>
        <v>74.009444567209002</v>
      </c>
      <c r="S584">
        <v>1</v>
      </c>
    </row>
    <row r="585" spans="1:19" x14ac:dyDescent="0.25">
      <c r="A585" t="s">
        <v>15</v>
      </c>
      <c r="B585">
        <v>10000</v>
      </c>
      <c r="C585">
        <v>100</v>
      </c>
      <c r="D585">
        <v>100000</v>
      </c>
      <c r="E585">
        <v>61</v>
      </c>
      <c r="F585">
        <v>1</v>
      </c>
      <c r="G585">
        <v>14.850757</v>
      </c>
      <c r="H585">
        <v>8.2472139999999996</v>
      </c>
      <c r="I585">
        <v>8.9193169999999995</v>
      </c>
      <c r="J585">
        <v>0.14865500000000001</v>
      </c>
      <c r="K585" t="str">
        <f t="shared" si="19"/>
        <v>7</v>
      </c>
      <c r="L585" t="s">
        <v>64</v>
      </c>
      <c r="M585" t="s">
        <v>65</v>
      </c>
      <c r="N58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61</v>
      </c>
      <c r="O585">
        <f>VLOOKUP(TableMPI[[#This Row],[Label]],TableAvg[],2,FALSE)</f>
        <v>60.546761666666669</v>
      </c>
      <c r="P585">
        <f>VLOOKUP(TableMPI[[#This Row],[Label]],TableAvg[],3,FALSE)</f>
        <v>6.2983613579363924</v>
      </c>
      <c r="Q585">
        <f>TableMPI[[#This Row],[Avg]]-$U$2*TableMPI[[#This Row],[StdDev]]</f>
        <v>47.950038950793882</v>
      </c>
      <c r="R585">
        <f>TableMPI[[#This Row],[Avg]]+$U$2*TableMPI[[#This Row],[StdDev]]</f>
        <v>73.143484382539455</v>
      </c>
      <c r="S585">
        <v>1</v>
      </c>
    </row>
    <row r="586" spans="1:19" x14ac:dyDescent="0.25">
      <c r="A586" t="s">
        <v>15</v>
      </c>
      <c r="B586">
        <v>10000</v>
      </c>
      <c r="C586">
        <v>100</v>
      </c>
      <c r="D586">
        <v>100000</v>
      </c>
      <c r="E586">
        <v>60</v>
      </c>
      <c r="F586">
        <v>1</v>
      </c>
      <c r="G586">
        <v>18.796631999999999</v>
      </c>
      <c r="H586">
        <v>12.139388</v>
      </c>
      <c r="I586">
        <v>3.6808149999999999</v>
      </c>
      <c r="J586">
        <v>6.2386999999999998E-2</v>
      </c>
      <c r="K586" t="str">
        <f t="shared" si="19"/>
        <v>7</v>
      </c>
      <c r="L586" t="s">
        <v>64</v>
      </c>
      <c r="M586" t="s">
        <v>65</v>
      </c>
      <c r="N58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60</v>
      </c>
      <c r="O586">
        <f>VLOOKUP(TableMPI[[#This Row],[Label]],TableAvg[],2,FALSE)</f>
        <v>63.720000124999999</v>
      </c>
      <c r="P586">
        <f>VLOOKUP(TableMPI[[#This Row],[Label]],TableAvg[],3,FALSE)</f>
        <v>7.0823693233677538</v>
      </c>
      <c r="Q586">
        <f>TableMPI[[#This Row],[Avg]]-$U$2*TableMPI[[#This Row],[StdDev]]</f>
        <v>49.555261478264491</v>
      </c>
      <c r="R586">
        <f>TableMPI[[#This Row],[Avg]]+$U$2*TableMPI[[#This Row],[StdDev]]</f>
        <v>77.884738771735499</v>
      </c>
      <c r="S586">
        <v>1</v>
      </c>
    </row>
    <row r="587" spans="1:19" x14ac:dyDescent="0.25">
      <c r="A587" t="s">
        <v>15</v>
      </c>
      <c r="B587">
        <v>10000</v>
      </c>
      <c r="C587">
        <v>100</v>
      </c>
      <c r="D587">
        <v>100000</v>
      </c>
      <c r="E587">
        <v>59</v>
      </c>
      <c r="F587">
        <v>1</v>
      </c>
      <c r="G587">
        <v>12.222998</v>
      </c>
      <c r="H587">
        <v>5.3276079999999997</v>
      </c>
      <c r="I587">
        <v>7.7755359999999998</v>
      </c>
      <c r="J587">
        <v>0.13406100000000001</v>
      </c>
      <c r="K587" t="str">
        <f t="shared" si="19"/>
        <v>7</v>
      </c>
      <c r="L587" t="s">
        <v>64</v>
      </c>
      <c r="M587" t="s">
        <v>65</v>
      </c>
      <c r="N58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59</v>
      </c>
      <c r="O587">
        <f>VLOOKUP(TableMPI[[#This Row],[Label]],TableAvg[],2,FALSE)</f>
        <v>54.831403666666667</v>
      </c>
      <c r="P587">
        <f>VLOOKUP(TableMPI[[#This Row],[Label]],TableAvg[],3,FALSE)</f>
        <v>4.5018831127554932</v>
      </c>
      <c r="Q587">
        <f>TableMPI[[#This Row],[Avg]]-$U$2*TableMPI[[#This Row],[StdDev]]</f>
        <v>45.82763744115568</v>
      </c>
      <c r="R587">
        <f>TableMPI[[#This Row],[Avg]]+$U$2*TableMPI[[#This Row],[StdDev]]</f>
        <v>63.835169892177653</v>
      </c>
      <c r="S587">
        <v>1</v>
      </c>
    </row>
    <row r="588" spans="1:19" x14ac:dyDescent="0.25">
      <c r="A588" t="s">
        <v>15</v>
      </c>
      <c r="B588">
        <v>10000</v>
      </c>
      <c r="C588">
        <v>100</v>
      </c>
      <c r="D588">
        <v>100000</v>
      </c>
      <c r="E588">
        <v>58</v>
      </c>
      <c r="F588">
        <v>1</v>
      </c>
      <c r="G588">
        <v>18.288875000000001</v>
      </c>
      <c r="H588">
        <v>11.261803</v>
      </c>
      <c r="I588">
        <v>6.3922739999999996</v>
      </c>
      <c r="J588">
        <v>0.11214499999999999</v>
      </c>
      <c r="K588" t="str">
        <f t="shared" si="19"/>
        <v>7</v>
      </c>
      <c r="L588" t="s">
        <v>64</v>
      </c>
      <c r="M588" t="s">
        <v>65</v>
      </c>
      <c r="N58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58</v>
      </c>
      <c r="O588">
        <f>VLOOKUP(TableMPI[[#This Row],[Label]],TableAvg[],2,FALSE)</f>
        <v>62.056984333333332</v>
      </c>
      <c r="P588">
        <f>VLOOKUP(TableMPI[[#This Row],[Label]],TableAvg[],3,FALSE)</f>
        <v>7.4787741617957302</v>
      </c>
      <c r="Q588">
        <f>TableMPI[[#This Row],[Avg]]-$U$2*TableMPI[[#This Row],[StdDev]]</f>
        <v>47.099436009741872</v>
      </c>
      <c r="R588">
        <f>TableMPI[[#This Row],[Avg]]+$U$2*TableMPI[[#This Row],[StdDev]]</f>
        <v>77.014532656924786</v>
      </c>
      <c r="S588">
        <v>1</v>
      </c>
    </row>
    <row r="589" spans="1:19" x14ac:dyDescent="0.25">
      <c r="A589" t="s">
        <v>15</v>
      </c>
      <c r="B589">
        <v>10000</v>
      </c>
      <c r="C589">
        <v>100</v>
      </c>
      <c r="D589">
        <v>100000</v>
      </c>
      <c r="E589">
        <v>57</v>
      </c>
      <c r="F589">
        <v>1</v>
      </c>
      <c r="G589">
        <v>20.494402999999998</v>
      </c>
      <c r="H589">
        <v>13.374126</v>
      </c>
      <c r="I589">
        <v>19.625717999999999</v>
      </c>
      <c r="J589">
        <v>0.35045900000000002</v>
      </c>
      <c r="K589" t="str">
        <f t="shared" si="19"/>
        <v>7</v>
      </c>
      <c r="L589" t="s">
        <v>64</v>
      </c>
      <c r="M589" t="s">
        <v>65</v>
      </c>
      <c r="N58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57</v>
      </c>
      <c r="O589">
        <f>VLOOKUP(TableMPI[[#This Row],[Label]],TableAvg[],2,FALSE)</f>
        <v>71.618437749999998</v>
      </c>
      <c r="P589">
        <f>VLOOKUP(TableMPI[[#This Row],[Label]],TableAvg[],3,FALSE)</f>
        <v>2.127596075113261</v>
      </c>
      <c r="Q589">
        <f>TableMPI[[#This Row],[Avg]]-$U$2*TableMPI[[#This Row],[StdDev]]</f>
        <v>67.363245599773478</v>
      </c>
      <c r="R589">
        <f>TableMPI[[#This Row],[Avg]]+$U$2*TableMPI[[#This Row],[StdDev]]</f>
        <v>75.873629900226518</v>
      </c>
      <c r="S589">
        <v>1</v>
      </c>
    </row>
    <row r="590" spans="1:19" x14ac:dyDescent="0.25">
      <c r="A590" t="s">
        <v>15</v>
      </c>
      <c r="B590">
        <v>10000</v>
      </c>
      <c r="C590">
        <v>100</v>
      </c>
      <c r="D590">
        <v>100000</v>
      </c>
      <c r="E590">
        <v>56</v>
      </c>
      <c r="F590">
        <v>1</v>
      </c>
      <c r="G590">
        <v>14.121319</v>
      </c>
      <c r="H590">
        <v>6.7684709999999999</v>
      </c>
      <c r="I590">
        <v>8.1863519999999994</v>
      </c>
      <c r="J590">
        <v>0.148843</v>
      </c>
      <c r="K590" t="str">
        <f t="shared" si="19"/>
        <v>7</v>
      </c>
      <c r="L590" t="s">
        <v>64</v>
      </c>
      <c r="M590" t="s">
        <v>65</v>
      </c>
      <c r="N59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56</v>
      </c>
      <c r="O590">
        <f>VLOOKUP(TableMPI[[#This Row],[Label]],TableAvg[],2,FALSE)</f>
        <v>69.938356666666664</v>
      </c>
      <c r="P590">
        <f>VLOOKUP(TableMPI[[#This Row],[Label]],TableAvg[],3,FALSE)</f>
        <v>4.1090537987137035</v>
      </c>
      <c r="Q590">
        <f>TableMPI[[#This Row],[Avg]]-$U$2*TableMPI[[#This Row],[StdDev]]</f>
        <v>61.720249069239259</v>
      </c>
      <c r="R590">
        <f>TableMPI[[#This Row],[Avg]]+$U$2*TableMPI[[#This Row],[StdDev]]</f>
        <v>78.156464264094069</v>
      </c>
      <c r="S590">
        <v>1</v>
      </c>
    </row>
    <row r="591" spans="1:19" x14ac:dyDescent="0.25">
      <c r="A591" t="s">
        <v>15</v>
      </c>
      <c r="B591">
        <v>10000</v>
      </c>
      <c r="C591">
        <v>100</v>
      </c>
      <c r="D591">
        <v>100000</v>
      </c>
      <c r="E591">
        <v>55</v>
      </c>
      <c r="F591">
        <v>1</v>
      </c>
      <c r="G591">
        <v>19.766373000000002</v>
      </c>
      <c r="H591">
        <v>12.422008999999999</v>
      </c>
      <c r="I591">
        <v>5.9993860000000003</v>
      </c>
      <c r="J591">
        <v>0.1111</v>
      </c>
      <c r="K591" t="str">
        <f t="shared" si="19"/>
        <v>7</v>
      </c>
      <c r="L591" t="s">
        <v>64</v>
      </c>
      <c r="M591" t="s">
        <v>65</v>
      </c>
      <c r="N59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55</v>
      </c>
      <c r="O591">
        <f>VLOOKUP(TableMPI[[#This Row],[Label]],TableAvg[],2,FALSE)</f>
        <v>69.724812</v>
      </c>
      <c r="P591">
        <f>VLOOKUP(TableMPI[[#This Row],[Label]],TableAvg[],3,FALSE)</f>
        <v>4.9939833811518328</v>
      </c>
      <c r="Q591">
        <f>TableMPI[[#This Row],[Avg]]-$U$2*TableMPI[[#This Row],[StdDev]]</f>
        <v>59.736845237696336</v>
      </c>
      <c r="R591">
        <f>TableMPI[[#This Row],[Avg]]+$U$2*TableMPI[[#This Row],[StdDev]]</f>
        <v>79.712778762303671</v>
      </c>
      <c r="S591">
        <v>1</v>
      </c>
    </row>
    <row r="592" spans="1:19" x14ac:dyDescent="0.25">
      <c r="A592" t="s">
        <v>15</v>
      </c>
      <c r="B592">
        <v>10000</v>
      </c>
      <c r="C592">
        <v>100</v>
      </c>
      <c r="D592">
        <v>100000</v>
      </c>
      <c r="E592">
        <v>54</v>
      </c>
      <c r="F592">
        <v>1</v>
      </c>
      <c r="G592">
        <v>18.290064999999998</v>
      </c>
      <c r="H592">
        <v>10.866429999999999</v>
      </c>
      <c r="I592">
        <v>5.5914339999999996</v>
      </c>
      <c r="J592">
        <v>0.105499</v>
      </c>
      <c r="K592" t="str">
        <f t="shared" si="19"/>
        <v>7</v>
      </c>
      <c r="L592" t="s">
        <v>64</v>
      </c>
      <c r="M592" t="s">
        <v>65</v>
      </c>
      <c r="N59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54</v>
      </c>
      <c r="O592">
        <f>VLOOKUP(TableMPI[[#This Row],[Label]],TableAvg[],2,FALSE)</f>
        <v>68.487962874999994</v>
      </c>
      <c r="P592">
        <f>VLOOKUP(TableMPI[[#This Row],[Label]],TableAvg[],3,FALSE)</f>
        <v>8.4105057132328955</v>
      </c>
      <c r="Q592">
        <f>TableMPI[[#This Row],[Avg]]-$U$2*TableMPI[[#This Row],[StdDev]]</f>
        <v>51.666951448534206</v>
      </c>
      <c r="R592">
        <f>TableMPI[[#This Row],[Avg]]+$U$2*TableMPI[[#This Row],[StdDev]]</f>
        <v>85.308974301465781</v>
      </c>
      <c r="S592">
        <v>1</v>
      </c>
    </row>
    <row r="593" spans="1:19" x14ac:dyDescent="0.25">
      <c r="A593" t="s">
        <v>15</v>
      </c>
      <c r="B593">
        <v>10000</v>
      </c>
      <c r="C593">
        <v>100</v>
      </c>
      <c r="D593">
        <v>100000</v>
      </c>
      <c r="E593">
        <v>53</v>
      </c>
      <c r="F593">
        <v>1</v>
      </c>
      <c r="G593">
        <v>20.076988</v>
      </c>
      <c r="H593">
        <v>12.473592</v>
      </c>
      <c r="I593">
        <v>5.6338280000000003</v>
      </c>
      <c r="J593">
        <v>0.10834299999999999</v>
      </c>
      <c r="K593" t="str">
        <f t="shared" si="19"/>
        <v>7</v>
      </c>
      <c r="L593" t="s">
        <v>64</v>
      </c>
      <c r="M593" t="s">
        <v>65</v>
      </c>
      <c r="N59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53</v>
      </c>
      <c r="O593">
        <f>VLOOKUP(TableMPI[[#This Row],[Label]],TableAvg[],2,FALSE)</f>
        <v>69.680341666666664</v>
      </c>
      <c r="P593">
        <f>VLOOKUP(TableMPI[[#This Row],[Label]],TableAvg[],3,FALSE)</f>
        <v>8.4211841839590971</v>
      </c>
      <c r="Q593">
        <f>TableMPI[[#This Row],[Avg]]-$U$2*TableMPI[[#This Row],[StdDev]]</f>
        <v>52.837973298748466</v>
      </c>
      <c r="R593">
        <f>TableMPI[[#This Row],[Avg]]+$U$2*TableMPI[[#This Row],[StdDev]]</f>
        <v>86.522710034584861</v>
      </c>
      <c r="S593">
        <v>1</v>
      </c>
    </row>
    <row r="594" spans="1:19" x14ac:dyDescent="0.25">
      <c r="A594" t="s">
        <v>15</v>
      </c>
      <c r="B594">
        <v>10000</v>
      </c>
      <c r="C594">
        <v>100</v>
      </c>
      <c r="D594">
        <v>100000</v>
      </c>
      <c r="E594">
        <v>52</v>
      </c>
      <c r="F594">
        <v>1</v>
      </c>
      <c r="G594">
        <v>13.461792000000001</v>
      </c>
      <c r="H594">
        <v>5.7616769999999997</v>
      </c>
      <c r="I594">
        <v>5.8797160000000002</v>
      </c>
      <c r="J594">
        <v>0.115289</v>
      </c>
      <c r="K594" t="str">
        <f t="shared" si="19"/>
        <v>7</v>
      </c>
      <c r="L594" t="s">
        <v>64</v>
      </c>
      <c r="M594" t="s">
        <v>65</v>
      </c>
      <c r="N59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52</v>
      </c>
      <c r="O594">
        <f>VLOOKUP(TableMPI[[#This Row],[Label]],TableAvg[],2,FALSE)</f>
        <v>65.309149000000005</v>
      </c>
      <c r="P594">
        <f>VLOOKUP(TableMPI[[#This Row],[Label]],TableAvg[],3,FALSE)</f>
        <v>7.8481203231082199</v>
      </c>
      <c r="Q594">
        <f>TableMPI[[#This Row],[Avg]]-$U$2*TableMPI[[#This Row],[StdDev]]</f>
        <v>49.612908353783567</v>
      </c>
      <c r="R594">
        <f>TableMPI[[#This Row],[Avg]]+$U$2*TableMPI[[#This Row],[StdDev]]</f>
        <v>81.005389646216443</v>
      </c>
      <c r="S594">
        <v>1</v>
      </c>
    </row>
    <row r="595" spans="1:19" x14ac:dyDescent="0.25">
      <c r="A595" t="s">
        <v>15</v>
      </c>
      <c r="B595">
        <v>10000</v>
      </c>
      <c r="C595">
        <v>100</v>
      </c>
      <c r="D595">
        <v>100000</v>
      </c>
      <c r="E595">
        <v>51</v>
      </c>
      <c r="F595">
        <v>1</v>
      </c>
      <c r="G595">
        <v>11.624504</v>
      </c>
      <c r="H595">
        <v>3.8949440000000002</v>
      </c>
      <c r="I595">
        <v>5.1994610000000003</v>
      </c>
      <c r="J595">
        <v>0.103989</v>
      </c>
      <c r="K595" t="str">
        <f t="shared" si="19"/>
        <v>7</v>
      </c>
      <c r="L595" t="s">
        <v>64</v>
      </c>
      <c r="M595" t="s">
        <v>65</v>
      </c>
      <c r="N59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51</v>
      </c>
      <c r="O595">
        <f>VLOOKUP(TableMPI[[#This Row],[Label]],TableAvg[],2,FALSE)</f>
        <v>71.420936749999996</v>
      </c>
      <c r="P595">
        <f>VLOOKUP(TableMPI[[#This Row],[Label]],TableAvg[],3,FALSE)</f>
        <v>6.7906007209647807</v>
      </c>
      <c r="Q595">
        <f>TableMPI[[#This Row],[Avg]]-$U$2*TableMPI[[#This Row],[StdDev]]</f>
        <v>57.839735308070431</v>
      </c>
      <c r="R595">
        <f>TableMPI[[#This Row],[Avg]]+$U$2*TableMPI[[#This Row],[StdDev]]</f>
        <v>85.002138191929561</v>
      </c>
      <c r="S595">
        <v>1</v>
      </c>
    </row>
    <row r="596" spans="1:19" x14ac:dyDescent="0.25">
      <c r="A596" t="s">
        <v>15</v>
      </c>
      <c r="B596">
        <v>10000</v>
      </c>
      <c r="C596">
        <v>100</v>
      </c>
      <c r="D596">
        <v>100000</v>
      </c>
      <c r="E596">
        <v>50</v>
      </c>
      <c r="F596">
        <v>1</v>
      </c>
      <c r="G596">
        <v>12.148545</v>
      </c>
      <c r="H596">
        <v>4.1910590000000001</v>
      </c>
      <c r="I596">
        <v>5.3625619999999996</v>
      </c>
      <c r="J596">
        <v>0.10944</v>
      </c>
      <c r="K596" t="str">
        <f t="shared" si="19"/>
        <v>7</v>
      </c>
      <c r="L596" t="s">
        <v>64</v>
      </c>
      <c r="M596" t="s">
        <v>65</v>
      </c>
      <c r="N59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50</v>
      </c>
      <c r="O596">
        <f>VLOOKUP(TableMPI[[#This Row],[Label]],TableAvg[],2,FALSE)</f>
        <v>66.211950000000002</v>
      </c>
      <c r="P596">
        <f>VLOOKUP(TableMPI[[#This Row],[Label]],TableAvg[],3,FALSE)</f>
        <v>7.8498883116002274</v>
      </c>
      <c r="Q596">
        <f>TableMPI[[#This Row],[Avg]]-$U$2*TableMPI[[#This Row],[StdDev]]</f>
        <v>50.512173376799545</v>
      </c>
      <c r="R596">
        <f>TableMPI[[#This Row],[Avg]]+$U$2*TableMPI[[#This Row],[StdDev]]</f>
        <v>81.911726623200451</v>
      </c>
      <c r="S596">
        <v>1</v>
      </c>
    </row>
    <row r="597" spans="1:19" x14ac:dyDescent="0.25">
      <c r="A597" t="s">
        <v>15</v>
      </c>
      <c r="B597">
        <v>10000</v>
      </c>
      <c r="C597">
        <v>100</v>
      </c>
      <c r="D597">
        <v>100000</v>
      </c>
      <c r="E597">
        <v>49</v>
      </c>
      <c r="F597">
        <v>1</v>
      </c>
      <c r="G597">
        <v>12.045745</v>
      </c>
      <c r="H597">
        <v>3.9783219999999999</v>
      </c>
      <c r="I597">
        <v>5.1145310000000004</v>
      </c>
      <c r="J597">
        <v>0.10655299999999999</v>
      </c>
      <c r="K597" t="str">
        <f t="shared" si="19"/>
        <v>7</v>
      </c>
      <c r="L597" t="s">
        <v>64</v>
      </c>
      <c r="M597" t="s">
        <v>65</v>
      </c>
      <c r="N59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49</v>
      </c>
      <c r="O597">
        <f>VLOOKUP(TableMPI[[#This Row],[Label]],TableAvg[],2,FALSE)</f>
        <v>76.552641666666659</v>
      </c>
      <c r="P597">
        <f>VLOOKUP(TableMPI[[#This Row],[Label]],TableAvg[],3,FALSE)</f>
        <v>0.24086220050867616</v>
      </c>
      <c r="Q597">
        <f>TableMPI[[#This Row],[Avg]]-$U$2*TableMPI[[#This Row],[StdDev]]</f>
        <v>76.070917265649314</v>
      </c>
      <c r="R597">
        <f>TableMPI[[#This Row],[Avg]]+$U$2*TableMPI[[#This Row],[StdDev]]</f>
        <v>77.034366067684005</v>
      </c>
      <c r="S597">
        <v>1</v>
      </c>
    </row>
    <row r="598" spans="1:19" x14ac:dyDescent="0.25">
      <c r="A598" t="s">
        <v>15</v>
      </c>
      <c r="B598">
        <v>10000</v>
      </c>
      <c r="C598">
        <v>100</v>
      </c>
      <c r="D598">
        <v>100000</v>
      </c>
      <c r="E598">
        <v>48</v>
      </c>
      <c r="F598">
        <v>1</v>
      </c>
      <c r="G598">
        <v>14.297211000000001</v>
      </c>
      <c r="H598">
        <v>6.1374620000000002</v>
      </c>
      <c r="I598">
        <v>4.9794460000000003</v>
      </c>
      <c r="J598">
        <v>0.105946</v>
      </c>
      <c r="K598" t="str">
        <f t="shared" si="19"/>
        <v>7</v>
      </c>
      <c r="L598" t="s">
        <v>64</v>
      </c>
      <c r="M598" t="s">
        <v>65</v>
      </c>
      <c r="N59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48</v>
      </c>
      <c r="O598">
        <f>VLOOKUP(TableMPI[[#This Row],[Label]],TableAvg[],2,FALSE)</f>
        <v>76.196652285714279</v>
      </c>
      <c r="P598">
        <f>VLOOKUP(TableMPI[[#This Row],[Label]],TableAvg[],3,FALSE)</f>
        <v>1.7251254991956284</v>
      </c>
      <c r="Q598">
        <f>TableMPI[[#This Row],[Avg]]-$U$2*TableMPI[[#This Row],[StdDev]]</f>
        <v>72.746401287323025</v>
      </c>
      <c r="R598">
        <f>TableMPI[[#This Row],[Avg]]+$U$2*TableMPI[[#This Row],[StdDev]]</f>
        <v>79.646903284105534</v>
      </c>
      <c r="S598">
        <v>1</v>
      </c>
    </row>
    <row r="599" spans="1:19" x14ac:dyDescent="0.25">
      <c r="A599" t="s">
        <v>15</v>
      </c>
      <c r="B599">
        <v>10000</v>
      </c>
      <c r="C599">
        <v>100</v>
      </c>
      <c r="D599">
        <v>100000</v>
      </c>
      <c r="E599">
        <v>47</v>
      </c>
      <c r="F599">
        <v>1</v>
      </c>
      <c r="G599">
        <v>13.558679</v>
      </c>
      <c r="H599">
        <v>5.1644360000000002</v>
      </c>
      <c r="I599">
        <v>4.7523030000000004</v>
      </c>
      <c r="J599">
        <v>0.103311</v>
      </c>
      <c r="K599" t="str">
        <f t="shared" si="19"/>
        <v>7</v>
      </c>
      <c r="L599" t="s">
        <v>64</v>
      </c>
      <c r="M599" t="s">
        <v>65</v>
      </c>
      <c r="N59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47</v>
      </c>
      <c r="O599">
        <f>VLOOKUP(TableMPI[[#This Row],[Label]],TableAvg[],2,FALSE)</f>
        <v>77.546280333333343</v>
      </c>
      <c r="P599">
        <f>VLOOKUP(TableMPI[[#This Row],[Label]],TableAvg[],3,FALSE)</f>
        <v>1.6251516040406595</v>
      </c>
      <c r="Q599">
        <f>TableMPI[[#This Row],[Avg]]-$U$2*TableMPI[[#This Row],[StdDev]]</f>
        <v>74.295977125252023</v>
      </c>
      <c r="R599">
        <f>TableMPI[[#This Row],[Avg]]+$U$2*TableMPI[[#This Row],[StdDev]]</f>
        <v>80.796583541414662</v>
      </c>
      <c r="S599">
        <v>1</v>
      </c>
    </row>
    <row r="600" spans="1:19" x14ac:dyDescent="0.25">
      <c r="A600" t="s">
        <v>15</v>
      </c>
      <c r="B600">
        <v>10000</v>
      </c>
      <c r="C600">
        <v>100</v>
      </c>
      <c r="D600">
        <v>100000</v>
      </c>
      <c r="E600">
        <v>46</v>
      </c>
      <c r="F600">
        <v>1</v>
      </c>
      <c r="G600">
        <v>12.822437000000001</v>
      </c>
      <c r="H600">
        <v>4.3758330000000001</v>
      </c>
      <c r="I600">
        <v>5.0896020000000002</v>
      </c>
      <c r="J600">
        <v>0.11310199999999999</v>
      </c>
      <c r="K600" t="str">
        <f t="shared" si="19"/>
        <v>7</v>
      </c>
      <c r="L600" t="s">
        <v>64</v>
      </c>
      <c r="M600" t="s">
        <v>65</v>
      </c>
      <c r="N60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46</v>
      </c>
      <c r="O600">
        <f>VLOOKUP(TableMPI[[#This Row],[Label]],TableAvg[],2,FALSE)</f>
        <v>72.402682666666678</v>
      </c>
      <c r="P600">
        <f>VLOOKUP(TableMPI[[#This Row],[Label]],TableAvg[],3,FALSE)</f>
        <v>8.6749406518559908</v>
      </c>
      <c r="Q600">
        <f>TableMPI[[#This Row],[Avg]]-$U$2*TableMPI[[#This Row],[StdDev]]</f>
        <v>55.052801362954696</v>
      </c>
      <c r="R600">
        <f>TableMPI[[#This Row],[Avg]]+$U$2*TableMPI[[#This Row],[StdDev]]</f>
        <v>89.75256397037866</v>
      </c>
      <c r="S600">
        <v>1</v>
      </c>
    </row>
    <row r="601" spans="1:19" x14ac:dyDescent="0.25">
      <c r="A601" t="s">
        <v>15</v>
      </c>
      <c r="B601">
        <v>10000</v>
      </c>
      <c r="C601">
        <v>100</v>
      </c>
      <c r="D601">
        <v>100000</v>
      </c>
      <c r="E601">
        <v>45</v>
      </c>
      <c r="F601">
        <v>1</v>
      </c>
      <c r="G601">
        <v>19.769879</v>
      </c>
      <c r="H601">
        <v>11.129579</v>
      </c>
      <c r="I601">
        <v>4.9804000000000004</v>
      </c>
      <c r="J601">
        <v>0.113191</v>
      </c>
      <c r="K601" t="str">
        <f t="shared" si="19"/>
        <v>7</v>
      </c>
      <c r="L601" t="s">
        <v>64</v>
      </c>
      <c r="M601" t="s">
        <v>65</v>
      </c>
      <c r="N60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45</v>
      </c>
      <c r="O601">
        <f>VLOOKUP(TableMPI[[#This Row],[Label]],TableAvg[],2,FALSE)</f>
        <v>77.593593428571424</v>
      </c>
      <c r="P601">
        <f>VLOOKUP(TableMPI[[#This Row],[Label]],TableAvg[],3,FALSE)</f>
        <v>3.7363343593543732</v>
      </c>
      <c r="Q601">
        <f>TableMPI[[#This Row],[Avg]]-$U$2*TableMPI[[#This Row],[StdDev]]</f>
        <v>70.120924709862678</v>
      </c>
      <c r="R601">
        <f>TableMPI[[#This Row],[Avg]]+$U$2*TableMPI[[#This Row],[StdDev]]</f>
        <v>85.06626214728017</v>
      </c>
      <c r="S601">
        <v>1</v>
      </c>
    </row>
    <row r="602" spans="1:19" x14ac:dyDescent="0.25">
      <c r="A602" t="s">
        <v>15</v>
      </c>
      <c r="B602">
        <v>10000</v>
      </c>
      <c r="C602">
        <v>100</v>
      </c>
      <c r="D602">
        <v>100000</v>
      </c>
      <c r="E602">
        <v>44</v>
      </c>
      <c r="F602">
        <v>1</v>
      </c>
      <c r="G602">
        <v>13.239023</v>
      </c>
      <c r="H602">
        <v>4.4472430000000003</v>
      </c>
      <c r="I602">
        <v>13.289559000000001</v>
      </c>
      <c r="J602">
        <v>0.30906</v>
      </c>
      <c r="K602" t="str">
        <f t="shared" si="19"/>
        <v>7</v>
      </c>
      <c r="L602" t="s">
        <v>64</v>
      </c>
      <c r="M602" t="s">
        <v>65</v>
      </c>
      <c r="N60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44</v>
      </c>
      <c r="O602">
        <f>VLOOKUP(TableMPI[[#This Row],[Label]],TableAvg[],2,FALSE)</f>
        <v>78.587566999999993</v>
      </c>
      <c r="P602">
        <f>VLOOKUP(TableMPI[[#This Row],[Label]],TableAvg[],3,FALSE)</f>
        <v>3.6965058348410644</v>
      </c>
      <c r="Q602">
        <f>TableMPI[[#This Row],[Avg]]-$U$2*TableMPI[[#This Row],[StdDev]]</f>
        <v>71.194555330317868</v>
      </c>
      <c r="R602">
        <f>TableMPI[[#This Row],[Avg]]+$U$2*TableMPI[[#This Row],[StdDev]]</f>
        <v>85.980578669682117</v>
      </c>
      <c r="S602">
        <v>1</v>
      </c>
    </row>
    <row r="603" spans="1:19" x14ac:dyDescent="0.25">
      <c r="A603" t="s">
        <v>15</v>
      </c>
      <c r="B603">
        <v>10000</v>
      </c>
      <c r="C603">
        <v>100</v>
      </c>
      <c r="D603">
        <v>100000</v>
      </c>
      <c r="E603">
        <v>43</v>
      </c>
      <c r="F603">
        <v>1</v>
      </c>
      <c r="G603">
        <v>12.524535999999999</v>
      </c>
      <c r="H603">
        <v>3.644069</v>
      </c>
      <c r="I603">
        <v>6.6927000000000003</v>
      </c>
      <c r="J603">
        <v>0.15934999999999999</v>
      </c>
      <c r="K603" t="str">
        <f t="shared" si="19"/>
        <v>7</v>
      </c>
      <c r="L603" t="s">
        <v>64</v>
      </c>
      <c r="M603" t="s">
        <v>65</v>
      </c>
      <c r="N60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43</v>
      </c>
      <c r="O603">
        <f>VLOOKUP(TableMPI[[#This Row],[Label]],TableAvg[],2,FALSE)</f>
        <v>71.895907666666673</v>
      </c>
      <c r="P603">
        <f>VLOOKUP(TableMPI[[#This Row],[Label]],TableAvg[],3,FALSE)</f>
        <v>8.6175543261217591</v>
      </c>
      <c r="Q603">
        <f>TableMPI[[#This Row],[Avg]]-$U$2*TableMPI[[#This Row],[StdDev]]</f>
        <v>54.660799014423155</v>
      </c>
      <c r="R603">
        <f>TableMPI[[#This Row],[Avg]]+$U$2*TableMPI[[#This Row],[StdDev]]</f>
        <v>89.131016318910184</v>
      </c>
      <c r="S603">
        <v>1</v>
      </c>
    </row>
    <row r="604" spans="1:19" x14ac:dyDescent="0.25">
      <c r="A604" t="s">
        <v>15</v>
      </c>
      <c r="B604">
        <v>10000</v>
      </c>
      <c r="C604">
        <v>100</v>
      </c>
      <c r="D604">
        <v>100000</v>
      </c>
      <c r="E604">
        <v>42</v>
      </c>
      <c r="F604">
        <v>1</v>
      </c>
      <c r="G604">
        <v>17.799793000000001</v>
      </c>
      <c r="H604">
        <v>8.6317520000000005</v>
      </c>
      <c r="I604">
        <v>13.895395000000001</v>
      </c>
      <c r="J604">
        <v>0.33891199999999999</v>
      </c>
      <c r="K604" t="str">
        <f t="shared" si="19"/>
        <v>7</v>
      </c>
      <c r="L604" t="s">
        <v>64</v>
      </c>
      <c r="M604" t="s">
        <v>65</v>
      </c>
      <c r="N60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42</v>
      </c>
      <c r="O604">
        <f>VLOOKUP(TableMPI[[#This Row],[Label]],TableAvg[],2,FALSE)</f>
        <v>76.182989714285711</v>
      </c>
      <c r="P604">
        <f>VLOOKUP(TableMPI[[#This Row],[Label]],TableAvg[],3,FALSE)</f>
        <v>7.7750732433957479</v>
      </c>
      <c r="Q604">
        <f>TableMPI[[#This Row],[Avg]]-$U$2*TableMPI[[#This Row],[StdDev]]</f>
        <v>60.632843227494213</v>
      </c>
      <c r="R604">
        <f>TableMPI[[#This Row],[Avg]]+$U$2*TableMPI[[#This Row],[StdDev]]</f>
        <v>91.733136201077201</v>
      </c>
      <c r="S604">
        <v>1</v>
      </c>
    </row>
    <row r="605" spans="1:19" x14ac:dyDescent="0.25">
      <c r="A605" t="s">
        <v>15</v>
      </c>
      <c r="B605">
        <v>10000</v>
      </c>
      <c r="C605">
        <v>100</v>
      </c>
      <c r="D605">
        <v>100000</v>
      </c>
      <c r="E605">
        <v>41</v>
      </c>
      <c r="F605">
        <v>1</v>
      </c>
      <c r="G605">
        <v>13.250439999999999</v>
      </c>
      <c r="H605">
        <v>3.916474</v>
      </c>
      <c r="I605">
        <v>11.213661</v>
      </c>
      <c r="J605">
        <v>0.28034199999999998</v>
      </c>
      <c r="K605" t="str">
        <f t="shared" si="19"/>
        <v>7</v>
      </c>
      <c r="L605" t="s">
        <v>64</v>
      </c>
      <c r="M605" t="s">
        <v>65</v>
      </c>
      <c r="N60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41</v>
      </c>
      <c r="O605">
        <f>VLOOKUP(TableMPI[[#This Row],[Label]],TableAvg[],2,FALSE)</f>
        <v>75.874598666666657</v>
      </c>
      <c r="P605">
        <f>VLOOKUP(TableMPI[[#This Row],[Label]],TableAvg[],3,FALSE)</f>
        <v>10.572158003807891</v>
      </c>
      <c r="Q605">
        <f>TableMPI[[#This Row],[Avg]]-$U$2*TableMPI[[#This Row],[StdDev]]</f>
        <v>54.730282659050872</v>
      </c>
      <c r="R605">
        <f>TableMPI[[#This Row],[Avg]]+$U$2*TableMPI[[#This Row],[StdDev]]</f>
        <v>97.018914674282442</v>
      </c>
      <c r="S605">
        <v>1</v>
      </c>
    </row>
    <row r="606" spans="1:19" x14ac:dyDescent="0.25">
      <c r="A606" t="s">
        <v>15</v>
      </c>
      <c r="B606">
        <v>10000</v>
      </c>
      <c r="C606">
        <v>100</v>
      </c>
      <c r="D606">
        <v>100000</v>
      </c>
      <c r="E606">
        <v>40</v>
      </c>
      <c r="F606">
        <v>1</v>
      </c>
      <c r="G606">
        <v>18.203766000000002</v>
      </c>
      <c r="H606">
        <v>8.5813679999999994</v>
      </c>
      <c r="I606">
        <v>4.2575070000000004</v>
      </c>
      <c r="J606">
        <v>0.109167</v>
      </c>
      <c r="K606" t="str">
        <f t="shared" si="19"/>
        <v>7</v>
      </c>
      <c r="L606" t="s">
        <v>64</v>
      </c>
      <c r="M606" t="s">
        <v>65</v>
      </c>
      <c r="N60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40</v>
      </c>
      <c r="O606">
        <f>VLOOKUP(TableMPI[[#This Row],[Label]],TableAvg[],2,FALSE)</f>
        <v>76.617743333333337</v>
      </c>
      <c r="P606">
        <f>VLOOKUP(TableMPI[[#This Row],[Label]],TableAvg[],3,FALSE)</f>
        <v>10.581841719321696</v>
      </c>
      <c r="Q606">
        <f>TableMPI[[#This Row],[Avg]]-$U$2*TableMPI[[#This Row],[StdDev]]</f>
        <v>55.454059894689948</v>
      </c>
      <c r="R606">
        <f>TableMPI[[#This Row],[Avg]]+$U$2*TableMPI[[#This Row],[StdDev]]</f>
        <v>97.781426771976726</v>
      </c>
      <c r="S606">
        <v>1</v>
      </c>
    </row>
    <row r="607" spans="1:19" x14ac:dyDescent="0.25">
      <c r="A607" t="s">
        <v>15</v>
      </c>
      <c r="B607">
        <v>10000</v>
      </c>
      <c r="C607">
        <v>100</v>
      </c>
      <c r="D607">
        <v>100000</v>
      </c>
      <c r="E607">
        <v>39</v>
      </c>
      <c r="F607">
        <v>1</v>
      </c>
      <c r="G607">
        <v>16.577660999999999</v>
      </c>
      <c r="H607">
        <v>6.7838839999999996</v>
      </c>
      <c r="I607">
        <v>3.6560739999999998</v>
      </c>
      <c r="J607">
        <v>9.6212000000000006E-2</v>
      </c>
      <c r="K607" t="str">
        <f t="shared" si="19"/>
        <v>7</v>
      </c>
      <c r="L607" t="s">
        <v>64</v>
      </c>
      <c r="M607" t="s">
        <v>65</v>
      </c>
      <c r="N60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39</v>
      </c>
      <c r="O607">
        <f>VLOOKUP(TableMPI[[#This Row],[Label]],TableAvg[],2,FALSE)</f>
        <v>78.4539267142857</v>
      </c>
      <c r="P607">
        <f>VLOOKUP(TableMPI[[#This Row],[Label]],TableAvg[],3,FALSE)</f>
        <v>6.2118415520912151</v>
      </c>
      <c r="Q607">
        <f>TableMPI[[#This Row],[Avg]]-$U$2*TableMPI[[#This Row],[StdDev]]</f>
        <v>66.03024361010327</v>
      </c>
      <c r="R607">
        <f>TableMPI[[#This Row],[Avg]]+$U$2*TableMPI[[#This Row],[StdDev]]</f>
        <v>90.87760981846813</v>
      </c>
      <c r="S607">
        <v>1</v>
      </c>
    </row>
    <row r="608" spans="1:19" x14ac:dyDescent="0.25">
      <c r="A608" t="s">
        <v>15</v>
      </c>
      <c r="B608">
        <v>10000</v>
      </c>
      <c r="C608">
        <v>100</v>
      </c>
      <c r="D608">
        <v>100000</v>
      </c>
      <c r="E608">
        <v>38</v>
      </c>
      <c r="F608">
        <v>1</v>
      </c>
      <c r="G608">
        <v>12.593845</v>
      </c>
      <c r="H608">
        <v>2.546713</v>
      </c>
      <c r="I608">
        <v>4.3993799999999998</v>
      </c>
      <c r="J608">
        <v>0.11890199999999999</v>
      </c>
      <c r="K608" t="str">
        <f t="shared" si="19"/>
        <v>7</v>
      </c>
      <c r="L608" t="s">
        <v>64</v>
      </c>
      <c r="M608" t="s">
        <v>65</v>
      </c>
      <c r="N60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38</v>
      </c>
      <c r="O608">
        <f>VLOOKUP(TableMPI[[#This Row],[Label]],TableAvg[],2,FALSE)</f>
        <v>82.646632333333329</v>
      </c>
      <c r="P608">
        <f>VLOOKUP(TableMPI[[#This Row],[Label]],TableAvg[],3,FALSE)</f>
        <v>5.2921641445419443</v>
      </c>
      <c r="Q608">
        <f>TableMPI[[#This Row],[Avg]]-$U$2*TableMPI[[#This Row],[StdDev]]</f>
        <v>72.062304044249444</v>
      </c>
      <c r="R608">
        <f>TableMPI[[#This Row],[Avg]]+$U$2*TableMPI[[#This Row],[StdDev]]</f>
        <v>93.230960622417214</v>
      </c>
      <c r="S608">
        <v>1</v>
      </c>
    </row>
    <row r="609" spans="1:19" x14ac:dyDescent="0.25">
      <c r="A609" t="s">
        <v>15</v>
      </c>
      <c r="B609">
        <v>10000</v>
      </c>
      <c r="C609">
        <v>100</v>
      </c>
      <c r="D609">
        <v>100000</v>
      </c>
      <c r="E609">
        <v>37</v>
      </c>
      <c r="F609">
        <v>1</v>
      </c>
      <c r="G609">
        <v>12.946206</v>
      </c>
      <c r="H609">
        <v>2.653953</v>
      </c>
      <c r="I609">
        <v>4.2288769999999998</v>
      </c>
      <c r="J609">
        <v>0.117469</v>
      </c>
      <c r="K609" t="str">
        <f t="shared" si="19"/>
        <v>7</v>
      </c>
      <c r="L609" t="s">
        <v>64</v>
      </c>
      <c r="M609" t="s">
        <v>65</v>
      </c>
      <c r="N60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37</v>
      </c>
      <c r="O609">
        <f>VLOOKUP(TableMPI[[#This Row],[Label]],TableAvg[],2,FALSE)</f>
        <v>81.949399</v>
      </c>
      <c r="P609">
        <f>VLOOKUP(TableMPI[[#This Row],[Label]],TableAvg[],3,FALSE)</f>
        <v>5.3984252511614423</v>
      </c>
      <c r="Q609">
        <f>TableMPI[[#This Row],[Avg]]-$U$2*TableMPI[[#This Row],[StdDev]]</f>
        <v>71.152548497677117</v>
      </c>
      <c r="R609">
        <f>TableMPI[[#This Row],[Avg]]+$U$2*TableMPI[[#This Row],[StdDev]]</f>
        <v>92.746249502322883</v>
      </c>
      <c r="S609">
        <v>1</v>
      </c>
    </row>
    <row r="610" spans="1:19" x14ac:dyDescent="0.25">
      <c r="A610" t="s">
        <v>15</v>
      </c>
      <c r="B610">
        <v>10000</v>
      </c>
      <c r="C610">
        <v>100</v>
      </c>
      <c r="D610">
        <v>100000</v>
      </c>
      <c r="E610">
        <v>36</v>
      </c>
      <c r="F610">
        <v>1</v>
      </c>
      <c r="G610">
        <v>14.421913999999999</v>
      </c>
      <c r="H610">
        <v>3.9967060000000001</v>
      </c>
      <c r="I610">
        <v>4.5113560000000001</v>
      </c>
      <c r="J610">
        <v>0.12889600000000001</v>
      </c>
      <c r="K610" t="str">
        <f t="shared" si="19"/>
        <v>7</v>
      </c>
      <c r="L610" t="s">
        <v>64</v>
      </c>
      <c r="M610" t="s">
        <v>65</v>
      </c>
      <c r="N61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36</v>
      </c>
      <c r="O610">
        <f>VLOOKUP(TableMPI[[#This Row],[Label]],TableAvg[],2,FALSE)</f>
        <v>83.086585000000014</v>
      </c>
      <c r="P610">
        <f>VLOOKUP(TableMPI[[#This Row],[Label]],TableAvg[],3,FALSE)</f>
        <v>4.5385419223571617</v>
      </c>
      <c r="Q610">
        <f>TableMPI[[#This Row],[Avg]]-$U$2*TableMPI[[#This Row],[StdDev]]</f>
        <v>74.00950115528569</v>
      </c>
      <c r="R610">
        <f>TableMPI[[#This Row],[Avg]]+$U$2*TableMPI[[#This Row],[StdDev]]</f>
        <v>92.163668844714337</v>
      </c>
      <c r="S610">
        <v>1</v>
      </c>
    </row>
    <row r="611" spans="1:19" x14ac:dyDescent="0.25">
      <c r="A611" t="s">
        <v>15</v>
      </c>
      <c r="B611">
        <v>10000</v>
      </c>
      <c r="C611">
        <v>100</v>
      </c>
      <c r="D611">
        <v>100000</v>
      </c>
      <c r="E611">
        <v>35</v>
      </c>
      <c r="F611">
        <v>1</v>
      </c>
      <c r="G611">
        <v>13.1487</v>
      </c>
      <c r="H611">
        <v>2.4552770000000002</v>
      </c>
      <c r="I611">
        <v>3.294089</v>
      </c>
      <c r="J611">
        <v>9.6884999999999999E-2</v>
      </c>
      <c r="K611" t="str">
        <f t="shared" si="19"/>
        <v>7</v>
      </c>
      <c r="L611" t="s">
        <v>64</v>
      </c>
      <c r="M611" t="s">
        <v>65</v>
      </c>
      <c r="N61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35</v>
      </c>
      <c r="O611">
        <f>VLOOKUP(TableMPI[[#This Row],[Label]],TableAvg[],2,FALSE)</f>
        <v>85.5057975</v>
      </c>
      <c r="P611">
        <f>VLOOKUP(TableMPI[[#This Row],[Label]],TableAvg[],3,FALSE)</f>
        <v>7.4992584999999989</v>
      </c>
      <c r="Q611">
        <f>TableMPI[[#This Row],[Avg]]-$U$2*TableMPI[[#This Row],[StdDev]]</f>
        <v>70.507280500000007</v>
      </c>
      <c r="R611">
        <f>TableMPI[[#This Row],[Avg]]+$U$2*TableMPI[[#This Row],[StdDev]]</f>
        <v>100.50431449999999</v>
      </c>
      <c r="S611">
        <v>1</v>
      </c>
    </row>
    <row r="612" spans="1:19" x14ac:dyDescent="0.25">
      <c r="A612" t="s">
        <v>15</v>
      </c>
      <c r="B612">
        <v>10000</v>
      </c>
      <c r="C612">
        <v>100</v>
      </c>
      <c r="D612">
        <v>100000</v>
      </c>
      <c r="E612">
        <v>34</v>
      </c>
      <c r="F612">
        <v>1</v>
      </c>
      <c r="G612">
        <v>12.977399</v>
      </c>
      <c r="H612">
        <v>1.859381</v>
      </c>
      <c r="I612">
        <v>3.289844</v>
      </c>
      <c r="J612">
        <v>9.9692000000000003E-2</v>
      </c>
      <c r="K612" t="str">
        <f t="shared" si="19"/>
        <v>7</v>
      </c>
      <c r="L612" t="s">
        <v>64</v>
      </c>
      <c r="M612" t="s">
        <v>65</v>
      </c>
      <c r="N61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34</v>
      </c>
      <c r="O612">
        <f>VLOOKUP(TableMPI[[#This Row],[Label]],TableAvg[],2,FALSE)</f>
        <v>87.366123000000002</v>
      </c>
      <c r="P612">
        <f>VLOOKUP(TableMPI[[#This Row],[Label]],TableAvg[],3,FALSE)</f>
        <v>3.0477749999998505</v>
      </c>
      <c r="Q612">
        <f>TableMPI[[#This Row],[Avg]]-$U$2*TableMPI[[#This Row],[StdDev]]</f>
        <v>81.270573000000297</v>
      </c>
      <c r="R612">
        <f>TableMPI[[#This Row],[Avg]]+$U$2*TableMPI[[#This Row],[StdDev]]</f>
        <v>93.461672999999706</v>
      </c>
      <c r="S612">
        <v>1</v>
      </c>
    </row>
    <row r="613" spans="1:19" x14ac:dyDescent="0.25">
      <c r="A613" t="s">
        <v>15</v>
      </c>
      <c r="B613">
        <v>10000</v>
      </c>
      <c r="C613">
        <v>100</v>
      </c>
      <c r="D613">
        <v>100000</v>
      </c>
      <c r="E613">
        <v>33</v>
      </c>
      <c r="F613">
        <v>1</v>
      </c>
      <c r="G613">
        <v>16.044868999999998</v>
      </c>
      <c r="H613">
        <v>4.8929280000000004</v>
      </c>
      <c r="I613">
        <v>3.041614</v>
      </c>
      <c r="J613">
        <v>9.5049999999999996E-2</v>
      </c>
      <c r="K613" t="str">
        <f t="shared" si="19"/>
        <v>7</v>
      </c>
      <c r="L613" t="s">
        <v>64</v>
      </c>
      <c r="M613" t="s">
        <v>65</v>
      </c>
      <c r="N6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33</v>
      </c>
      <c r="O613">
        <f>VLOOKUP(TableMPI[[#This Row],[Label]],TableAvg[],2,FALSE)</f>
        <v>79.299919166666669</v>
      </c>
      <c r="P613">
        <f>VLOOKUP(TableMPI[[#This Row],[Label]],TableAvg[],3,FALSE)</f>
        <v>7.4336550828582082</v>
      </c>
      <c r="Q613">
        <f>TableMPI[[#This Row],[Avg]]-$U$2*TableMPI[[#This Row],[StdDev]]</f>
        <v>64.432609000950251</v>
      </c>
      <c r="R613">
        <f>TableMPI[[#This Row],[Avg]]+$U$2*TableMPI[[#This Row],[StdDev]]</f>
        <v>94.167229332383087</v>
      </c>
      <c r="S613">
        <v>1</v>
      </c>
    </row>
    <row r="614" spans="1:19" x14ac:dyDescent="0.25">
      <c r="A614" t="s">
        <v>15</v>
      </c>
      <c r="B614">
        <v>10000</v>
      </c>
      <c r="C614">
        <v>100</v>
      </c>
      <c r="D614">
        <v>100000</v>
      </c>
      <c r="E614">
        <v>32</v>
      </c>
      <c r="F614">
        <v>1</v>
      </c>
      <c r="G614">
        <v>14.847334999999999</v>
      </c>
      <c r="H614">
        <v>3.2553719999999999</v>
      </c>
      <c r="I614">
        <v>7.8775320000000004</v>
      </c>
      <c r="J614">
        <v>0.25411400000000001</v>
      </c>
      <c r="K614" t="str">
        <f t="shared" si="19"/>
        <v>7</v>
      </c>
      <c r="L614" t="s">
        <v>64</v>
      </c>
      <c r="M614" t="s">
        <v>65</v>
      </c>
      <c r="N61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32</v>
      </c>
      <c r="O614">
        <f>VLOOKUP(TableMPI[[#This Row],[Label]],TableAvg[],2,FALSE)</f>
        <v>88.5657535</v>
      </c>
      <c r="P614">
        <f>VLOOKUP(TableMPI[[#This Row],[Label]],TableAvg[],3,FALSE)</f>
        <v>4.3703804999999951</v>
      </c>
      <c r="Q614">
        <f>TableMPI[[#This Row],[Avg]]-$U$2*TableMPI[[#This Row],[StdDev]]</f>
        <v>79.824992500000008</v>
      </c>
      <c r="R614">
        <f>TableMPI[[#This Row],[Avg]]+$U$2*TableMPI[[#This Row],[StdDev]]</f>
        <v>97.306514499999992</v>
      </c>
      <c r="S614">
        <v>1</v>
      </c>
    </row>
    <row r="615" spans="1:19" x14ac:dyDescent="0.25">
      <c r="A615" t="s">
        <v>15</v>
      </c>
      <c r="B615">
        <v>10000</v>
      </c>
      <c r="C615">
        <v>100</v>
      </c>
      <c r="D615">
        <v>100000</v>
      </c>
      <c r="E615">
        <v>31</v>
      </c>
      <c r="F615">
        <v>1</v>
      </c>
      <c r="G615">
        <v>13.602271</v>
      </c>
      <c r="H615">
        <v>1.616187</v>
      </c>
      <c r="I615">
        <v>4.1752979999999997</v>
      </c>
      <c r="J615">
        <v>0.139177</v>
      </c>
      <c r="K615" t="str">
        <f t="shared" si="19"/>
        <v>7</v>
      </c>
      <c r="L615" t="s">
        <v>64</v>
      </c>
      <c r="M615" t="s">
        <v>65</v>
      </c>
      <c r="N61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31</v>
      </c>
      <c r="O615">
        <f>VLOOKUP(TableMPI[[#This Row],[Label]],TableAvg[],2,FALSE)</f>
        <v>80.903500000000008</v>
      </c>
      <c r="P615">
        <f>VLOOKUP(TableMPI[[#This Row],[Label]],TableAvg[],3,FALSE)</f>
        <v>2.0728889999997979</v>
      </c>
      <c r="Q615">
        <f>TableMPI[[#This Row],[Avg]]-$U$2*TableMPI[[#This Row],[StdDev]]</f>
        <v>76.757722000000413</v>
      </c>
      <c r="R615">
        <f>TableMPI[[#This Row],[Avg]]+$U$2*TableMPI[[#This Row],[StdDev]]</f>
        <v>85.049277999999603</v>
      </c>
      <c r="S615">
        <v>1</v>
      </c>
    </row>
    <row r="616" spans="1:19" x14ac:dyDescent="0.25">
      <c r="A616" t="s">
        <v>15</v>
      </c>
      <c r="B616">
        <v>10000</v>
      </c>
      <c r="C616">
        <v>100</v>
      </c>
      <c r="D616">
        <v>100000</v>
      </c>
      <c r="E616">
        <v>30</v>
      </c>
      <c r="F616">
        <v>1</v>
      </c>
      <c r="G616">
        <v>15.133284</v>
      </c>
      <c r="H616">
        <v>2.911222</v>
      </c>
      <c r="I616">
        <v>2.6345489999999998</v>
      </c>
      <c r="J616">
        <v>9.0846999999999997E-2</v>
      </c>
      <c r="K616" t="str">
        <f t="shared" si="19"/>
        <v>7</v>
      </c>
      <c r="L616" t="s">
        <v>64</v>
      </c>
      <c r="M616" t="s">
        <v>65</v>
      </c>
      <c r="N61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30</v>
      </c>
      <c r="O616">
        <f>VLOOKUP(TableMPI[[#This Row],[Label]],TableAvg[],2,FALSE)</f>
        <v>82.589635000000015</v>
      </c>
      <c r="P616">
        <f>VLOOKUP(TableMPI[[#This Row],[Label]],TableAvg[],3,FALSE)</f>
        <v>2.0713395338341378</v>
      </c>
      <c r="Q616">
        <f>TableMPI[[#This Row],[Avg]]-$U$2*TableMPI[[#This Row],[StdDev]]</f>
        <v>78.446955932331747</v>
      </c>
      <c r="R616">
        <f>TableMPI[[#This Row],[Avg]]+$U$2*TableMPI[[#This Row],[StdDev]]</f>
        <v>86.732314067668284</v>
      </c>
      <c r="S616">
        <v>1</v>
      </c>
    </row>
    <row r="617" spans="1:19" x14ac:dyDescent="0.25">
      <c r="A617" t="s">
        <v>15</v>
      </c>
      <c r="B617">
        <v>10000</v>
      </c>
      <c r="C617">
        <v>100</v>
      </c>
      <c r="D617">
        <v>100000</v>
      </c>
      <c r="E617">
        <v>29</v>
      </c>
      <c r="F617">
        <v>1</v>
      </c>
      <c r="G617">
        <v>14.820563</v>
      </c>
      <c r="H617">
        <v>2.081566</v>
      </c>
      <c r="I617">
        <v>2.963721</v>
      </c>
      <c r="J617">
        <v>0.105847</v>
      </c>
      <c r="K617" t="str">
        <f t="shared" si="19"/>
        <v>7</v>
      </c>
      <c r="L617" t="s">
        <v>64</v>
      </c>
      <c r="M617" t="s">
        <v>65</v>
      </c>
      <c r="N61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29</v>
      </c>
      <c r="O617">
        <f>VLOOKUP(TableMPI[[#This Row],[Label]],TableAvg[],2,FALSE)</f>
        <v>82.325534333333337</v>
      </c>
      <c r="P617">
        <f>VLOOKUP(TableMPI[[#This Row],[Label]],TableAvg[],3,FALSE)</f>
        <v>1.4566514747363624</v>
      </c>
      <c r="Q617">
        <f>TableMPI[[#This Row],[Avg]]-$U$2*TableMPI[[#This Row],[StdDev]]</f>
        <v>79.412231383860615</v>
      </c>
      <c r="R617">
        <f>TableMPI[[#This Row],[Avg]]+$U$2*TableMPI[[#This Row],[StdDev]]</f>
        <v>85.23883728280606</v>
      </c>
      <c r="S617">
        <v>1</v>
      </c>
    </row>
    <row r="618" spans="1:19" x14ac:dyDescent="0.25">
      <c r="A618" t="s">
        <v>15</v>
      </c>
      <c r="B618">
        <v>10000</v>
      </c>
      <c r="C618">
        <v>100</v>
      </c>
      <c r="D618">
        <v>100000</v>
      </c>
      <c r="E618">
        <v>28</v>
      </c>
      <c r="F618">
        <v>1</v>
      </c>
      <c r="G618">
        <v>14.850669</v>
      </c>
      <c r="H618">
        <v>1.835485</v>
      </c>
      <c r="I618">
        <v>2.9887250000000001</v>
      </c>
      <c r="J618">
        <v>0.110694</v>
      </c>
      <c r="K618" t="str">
        <f t="shared" si="19"/>
        <v>7</v>
      </c>
      <c r="L618" t="s">
        <v>64</v>
      </c>
      <c r="M618" t="s">
        <v>65</v>
      </c>
      <c r="N61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28</v>
      </c>
      <c r="O618">
        <f>VLOOKUP(TableMPI[[#This Row],[Label]],TableAvg[],2,FALSE)</f>
        <v>83.338386666666665</v>
      </c>
      <c r="P618">
        <f>VLOOKUP(TableMPI[[#This Row],[Label]],TableAvg[],3,FALSE)</f>
        <v>0.24866602991321096</v>
      </c>
      <c r="Q618">
        <f>TableMPI[[#This Row],[Avg]]-$U$2*TableMPI[[#This Row],[StdDev]]</f>
        <v>82.841054606840245</v>
      </c>
      <c r="R618">
        <f>TableMPI[[#This Row],[Avg]]+$U$2*TableMPI[[#This Row],[StdDev]]</f>
        <v>83.835718726493084</v>
      </c>
      <c r="S618">
        <v>1</v>
      </c>
    </row>
    <row r="619" spans="1:19" x14ac:dyDescent="0.25">
      <c r="A619" t="s">
        <v>15</v>
      </c>
      <c r="B619">
        <v>10000</v>
      </c>
      <c r="C619">
        <v>100</v>
      </c>
      <c r="D619">
        <v>100000</v>
      </c>
      <c r="E619">
        <v>27</v>
      </c>
      <c r="F619">
        <v>1</v>
      </c>
      <c r="G619">
        <v>14.791793999999999</v>
      </c>
      <c r="H619">
        <v>1.3417699999999999</v>
      </c>
      <c r="I619">
        <v>2.6339990000000002</v>
      </c>
      <c r="J619">
        <v>0.101308</v>
      </c>
      <c r="K619" t="str">
        <f t="shared" si="19"/>
        <v>7</v>
      </c>
      <c r="L619" t="s">
        <v>64</v>
      </c>
      <c r="M619" t="s">
        <v>65</v>
      </c>
      <c r="N61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27</v>
      </c>
      <c r="O619">
        <f>VLOOKUP(TableMPI[[#This Row],[Label]],TableAvg[],2,FALSE)</f>
        <v>84.33911771428572</v>
      </c>
      <c r="P619">
        <f>VLOOKUP(TableMPI[[#This Row],[Label]],TableAvg[],3,FALSE)</f>
        <v>0.84644929129773927</v>
      </c>
      <c r="Q619">
        <f>TableMPI[[#This Row],[Avg]]-$U$2*TableMPI[[#This Row],[StdDev]]</f>
        <v>82.646219131690245</v>
      </c>
      <c r="R619">
        <f>TableMPI[[#This Row],[Avg]]+$U$2*TableMPI[[#This Row],[StdDev]]</f>
        <v>86.032016296881196</v>
      </c>
      <c r="S619">
        <v>1</v>
      </c>
    </row>
    <row r="620" spans="1:19" x14ac:dyDescent="0.25">
      <c r="A620" t="s">
        <v>15</v>
      </c>
      <c r="B620">
        <v>10000</v>
      </c>
      <c r="C620">
        <v>100</v>
      </c>
      <c r="D620">
        <v>100000</v>
      </c>
      <c r="E620">
        <v>26</v>
      </c>
      <c r="F620">
        <v>1</v>
      </c>
      <c r="G620">
        <v>15.62899</v>
      </c>
      <c r="H620">
        <v>1.596069</v>
      </c>
      <c r="I620">
        <v>2.1604839999999998</v>
      </c>
      <c r="J620">
        <v>8.6418999999999996E-2</v>
      </c>
      <c r="K620" t="str">
        <f t="shared" si="19"/>
        <v>7</v>
      </c>
      <c r="L620" t="s">
        <v>64</v>
      </c>
      <c r="M620" t="s">
        <v>65</v>
      </c>
      <c r="N62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26</v>
      </c>
      <c r="O620">
        <f>VLOOKUP(TableMPI[[#This Row],[Label]],TableAvg[],2,FALSE)</f>
        <v>86.638882333333342</v>
      </c>
      <c r="P620">
        <f>VLOOKUP(TableMPI[[#This Row],[Label]],TableAvg[],3,FALSE)</f>
        <v>0.10335669005909827</v>
      </c>
      <c r="Q620">
        <f>TableMPI[[#This Row],[Avg]]-$U$2*TableMPI[[#This Row],[StdDev]]</f>
        <v>86.43216895321514</v>
      </c>
      <c r="R620">
        <f>TableMPI[[#This Row],[Avg]]+$U$2*TableMPI[[#This Row],[StdDev]]</f>
        <v>86.845595713451544</v>
      </c>
      <c r="S620">
        <v>1</v>
      </c>
    </row>
    <row r="621" spans="1:19" x14ac:dyDescent="0.25">
      <c r="A621" t="s">
        <v>15</v>
      </c>
      <c r="B621">
        <v>10000</v>
      </c>
      <c r="C621">
        <v>100</v>
      </c>
      <c r="D621">
        <v>100000</v>
      </c>
      <c r="E621">
        <v>25</v>
      </c>
      <c r="F621">
        <v>1</v>
      </c>
      <c r="G621">
        <v>16.124578</v>
      </c>
      <c r="H621">
        <v>1.581931</v>
      </c>
      <c r="I621">
        <v>2.0924399999999999</v>
      </c>
      <c r="J621">
        <v>8.7184999999999999E-2</v>
      </c>
      <c r="K621" t="str">
        <f t="shared" si="19"/>
        <v>7</v>
      </c>
      <c r="L621" t="s">
        <v>64</v>
      </c>
      <c r="M621" t="s">
        <v>65</v>
      </c>
      <c r="N62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25</v>
      </c>
      <c r="O621">
        <f>VLOOKUP(TableMPI[[#This Row],[Label]],TableAvg[],2,FALSE)</f>
        <v>89.256282333333345</v>
      </c>
      <c r="P621">
        <f>VLOOKUP(TableMPI[[#This Row],[Label]],TableAvg[],3,FALSE)</f>
        <v>0.4857304962901634</v>
      </c>
      <c r="Q621">
        <f>TableMPI[[#This Row],[Avg]]-$U$2*TableMPI[[#This Row],[StdDev]]</f>
        <v>88.284821340753012</v>
      </c>
      <c r="R621">
        <f>TableMPI[[#This Row],[Avg]]+$U$2*TableMPI[[#This Row],[StdDev]]</f>
        <v>90.227743325913679</v>
      </c>
      <c r="S621">
        <v>1</v>
      </c>
    </row>
    <row r="622" spans="1:19" x14ac:dyDescent="0.25">
      <c r="A622" t="s">
        <v>15</v>
      </c>
      <c r="B622">
        <v>10000</v>
      </c>
      <c r="C622">
        <v>100</v>
      </c>
      <c r="D622">
        <v>100000</v>
      </c>
      <c r="E622">
        <v>24</v>
      </c>
      <c r="F622">
        <v>1</v>
      </c>
      <c r="G622">
        <v>15.160030000000001</v>
      </c>
      <c r="H622">
        <v>0.18101999999999999</v>
      </c>
      <c r="I622">
        <v>0.95413599999999998</v>
      </c>
      <c r="J622">
        <v>4.1484E-2</v>
      </c>
      <c r="K622" t="str">
        <f t="shared" si="19"/>
        <v>7</v>
      </c>
      <c r="L622" t="s">
        <v>64</v>
      </c>
      <c r="M622" t="s">
        <v>65</v>
      </c>
      <c r="N62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24</v>
      </c>
      <c r="O622">
        <f>VLOOKUP(TableMPI[[#This Row],[Label]],TableAvg[],2,FALSE)</f>
        <v>89.644154714285705</v>
      </c>
      <c r="P622">
        <f>VLOOKUP(TableMPI[[#This Row],[Label]],TableAvg[],3,FALSE)</f>
        <v>9.5325372799477823E-2</v>
      </c>
      <c r="Q622">
        <f>TableMPI[[#This Row],[Avg]]-$U$2*TableMPI[[#This Row],[StdDev]]</f>
        <v>89.453503968686746</v>
      </c>
      <c r="R622">
        <f>TableMPI[[#This Row],[Avg]]+$U$2*TableMPI[[#This Row],[StdDev]]</f>
        <v>89.834805459884663</v>
      </c>
      <c r="S622">
        <v>1</v>
      </c>
    </row>
    <row r="623" spans="1:19" x14ac:dyDescent="0.25">
      <c r="A623" t="s">
        <v>15</v>
      </c>
      <c r="B623">
        <v>10000</v>
      </c>
      <c r="C623">
        <v>100</v>
      </c>
      <c r="D623">
        <v>100000</v>
      </c>
      <c r="E623">
        <v>23</v>
      </c>
      <c r="F623">
        <v>1</v>
      </c>
      <c r="G623">
        <v>15.618143</v>
      </c>
      <c r="H623">
        <v>0.17418400000000001</v>
      </c>
      <c r="I623">
        <v>1.0469850000000001</v>
      </c>
      <c r="J623">
        <v>4.759E-2</v>
      </c>
      <c r="K623" t="str">
        <f t="shared" si="19"/>
        <v>7</v>
      </c>
      <c r="L623" t="s">
        <v>64</v>
      </c>
      <c r="M623" t="s">
        <v>65</v>
      </c>
      <c r="N62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23</v>
      </c>
      <c r="O623">
        <f>VLOOKUP(TableMPI[[#This Row],[Label]],TableAvg[],2,FALSE)</f>
        <v>92.918685999999994</v>
      </c>
      <c r="P623">
        <f>VLOOKUP(TableMPI[[#This Row],[Label]],TableAvg[],3,FALSE)</f>
        <v>0.20650710158987692</v>
      </c>
      <c r="Q623">
        <f>TableMPI[[#This Row],[Avg]]-$U$2*TableMPI[[#This Row],[StdDev]]</f>
        <v>92.505671796820238</v>
      </c>
      <c r="R623">
        <f>TableMPI[[#This Row],[Avg]]+$U$2*TableMPI[[#This Row],[StdDev]]</f>
        <v>93.33170020317975</v>
      </c>
      <c r="S623">
        <v>1</v>
      </c>
    </row>
    <row r="624" spans="1:19" x14ac:dyDescent="0.25">
      <c r="A624" t="s">
        <v>15</v>
      </c>
      <c r="B624">
        <v>10000</v>
      </c>
      <c r="C624">
        <v>100</v>
      </c>
      <c r="D624">
        <v>100000</v>
      </c>
      <c r="E624">
        <v>22</v>
      </c>
      <c r="F624">
        <v>1</v>
      </c>
      <c r="G624">
        <v>16.256398999999998</v>
      </c>
      <c r="H624">
        <v>0.176648</v>
      </c>
      <c r="I624">
        <v>0.93178000000000005</v>
      </c>
      <c r="J624">
        <v>4.437E-2</v>
      </c>
      <c r="K624" t="str">
        <f t="shared" si="19"/>
        <v>7</v>
      </c>
      <c r="L624" t="s">
        <v>64</v>
      </c>
      <c r="M624" t="s">
        <v>65</v>
      </c>
      <c r="N62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22</v>
      </c>
      <c r="O624">
        <f>VLOOKUP(TableMPI[[#This Row],[Label]],TableAvg[],2,FALSE)</f>
        <v>97.027764666666656</v>
      </c>
      <c r="P624">
        <f>VLOOKUP(TableMPI[[#This Row],[Label]],TableAvg[],3,FALSE)</f>
        <v>0.22581226043032632</v>
      </c>
      <c r="Q624">
        <f>TableMPI[[#This Row],[Avg]]-$U$2*TableMPI[[#This Row],[StdDev]]</f>
        <v>96.576140145806008</v>
      </c>
      <c r="R624">
        <f>TableMPI[[#This Row],[Avg]]+$U$2*TableMPI[[#This Row],[StdDev]]</f>
        <v>97.479389187527303</v>
      </c>
      <c r="S624">
        <v>1</v>
      </c>
    </row>
    <row r="625" spans="1:19" x14ac:dyDescent="0.25">
      <c r="A625" t="s">
        <v>15</v>
      </c>
      <c r="B625">
        <v>10000</v>
      </c>
      <c r="C625">
        <v>100</v>
      </c>
      <c r="D625">
        <v>100000</v>
      </c>
      <c r="E625">
        <v>21</v>
      </c>
      <c r="F625">
        <v>1</v>
      </c>
      <c r="G625">
        <v>16.92539</v>
      </c>
      <c r="H625">
        <v>0.175484</v>
      </c>
      <c r="I625">
        <v>0.95770699999999997</v>
      </c>
      <c r="J625">
        <v>4.7884999999999997E-2</v>
      </c>
      <c r="K625" t="str">
        <f t="shared" si="19"/>
        <v>7</v>
      </c>
      <c r="L625" t="s">
        <v>64</v>
      </c>
      <c r="M625" t="s">
        <v>65</v>
      </c>
      <c r="N62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21</v>
      </c>
      <c r="O625">
        <f>VLOOKUP(TableMPI[[#This Row],[Label]],TableAvg[],2,FALSE)</f>
        <v>101.56893128571427</v>
      </c>
      <c r="P625">
        <f>VLOOKUP(TableMPI[[#This Row],[Label]],TableAvg[],3,FALSE)</f>
        <v>6.3490670240610642E-2</v>
      </c>
      <c r="Q625">
        <f>TableMPI[[#This Row],[Avg]]-$U$2*TableMPI[[#This Row],[StdDev]]</f>
        <v>101.44194994523305</v>
      </c>
      <c r="R625">
        <f>TableMPI[[#This Row],[Avg]]+$U$2*TableMPI[[#This Row],[StdDev]]</f>
        <v>101.69591262619549</v>
      </c>
      <c r="S625">
        <v>1</v>
      </c>
    </row>
    <row r="626" spans="1:19" x14ac:dyDescent="0.25">
      <c r="A626" t="s">
        <v>15</v>
      </c>
      <c r="B626">
        <v>10000</v>
      </c>
      <c r="C626">
        <v>100</v>
      </c>
      <c r="D626">
        <v>100000</v>
      </c>
      <c r="E626">
        <v>20</v>
      </c>
      <c r="F626">
        <v>1</v>
      </c>
      <c r="G626">
        <v>17.634616999999999</v>
      </c>
      <c r="H626">
        <v>0.15924099999999999</v>
      </c>
      <c r="I626">
        <v>0.683527</v>
      </c>
      <c r="J626">
        <v>3.5975E-2</v>
      </c>
      <c r="K626" t="str">
        <f t="shared" si="19"/>
        <v>7</v>
      </c>
      <c r="L626" t="s">
        <v>64</v>
      </c>
      <c r="M626" t="s">
        <v>65</v>
      </c>
      <c r="N62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20</v>
      </c>
      <c r="O626">
        <f>VLOOKUP(TableMPI[[#This Row],[Label]],TableAvg[],2,FALSE)</f>
        <v>106.41285233333333</v>
      </c>
      <c r="P626">
        <f>VLOOKUP(TableMPI[[#This Row],[Label]],TableAvg[],3,FALSE)</f>
        <v>0.22987877085035913</v>
      </c>
      <c r="Q626">
        <f>TableMPI[[#This Row],[Avg]]-$U$2*TableMPI[[#This Row],[StdDev]]</f>
        <v>105.95309479163261</v>
      </c>
      <c r="R626">
        <f>TableMPI[[#This Row],[Avg]]+$U$2*TableMPI[[#This Row],[StdDev]]</f>
        <v>106.87260987503406</v>
      </c>
      <c r="S626">
        <v>1</v>
      </c>
    </row>
    <row r="627" spans="1:19" x14ac:dyDescent="0.25">
      <c r="A627" t="s">
        <v>15</v>
      </c>
      <c r="B627">
        <v>10000</v>
      </c>
      <c r="C627">
        <v>100</v>
      </c>
      <c r="D627">
        <v>100000</v>
      </c>
      <c r="E627">
        <v>19</v>
      </c>
      <c r="F627">
        <v>1</v>
      </c>
      <c r="G627">
        <v>18.574560999999999</v>
      </c>
      <c r="H627">
        <v>0.174953</v>
      </c>
      <c r="I627">
        <v>0.90313100000000002</v>
      </c>
      <c r="J627">
        <v>5.0174000000000003E-2</v>
      </c>
      <c r="K627" t="str">
        <f t="shared" si="19"/>
        <v>7</v>
      </c>
      <c r="L627" t="s">
        <v>64</v>
      </c>
      <c r="M627" t="s">
        <v>65</v>
      </c>
      <c r="N62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19</v>
      </c>
      <c r="O627">
        <f>VLOOKUP(TableMPI[[#This Row],[Label]],TableAvg[],2,FALSE)</f>
        <v>111.81019399999998</v>
      </c>
      <c r="P627">
        <f>VLOOKUP(TableMPI[[#This Row],[Label]],TableAvg[],3,FALSE)</f>
        <v>1.7064358900188037E-2</v>
      </c>
      <c r="Q627">
        <f>TableMPI[[#This Row],[Avg]]-$U$2*TableMPI[[#This Row],[StdDev]]</f>
        <v>111.77606528219961</v>
      </c>
      <c r="R627">
        <f>TableMPI[[#This Row],[Avg]]+$U$2*TableMPI[[#This Row],[StdDev]]</f>
        <v>111.84432271780035</v>
      </c>
      <c r="S627">
        <v>1</v>
      </c>
    </row>
    <row r="628" spans="1:19" x14ac:dyDescent="0.25">
      <c r="A628" t="s">
        <v>15</v>
      </c>
      <c r="B628">
        <v>10000</v>
      </c>
      <c r="C628">
        <v>100</v>
      </c>
      <c r="D628">
        <v>100000</v>
      </c>
      <c r="E628">
        <v>18</v>
      </c>
      <c r="F628">
        <v>1</v>
      </c>
      <c r="G628">
        <v>19.474589000000002</v>
      </c>
      <c r="H628">
        <v>0.167793</v>
      </c>
      <c r="I628">
        <v>0.74179200000000001</v>
      </c>
      <c r="J628">
        <v>4.3635E-2</v>
      </c>
      <c r="K628" t="str">
        <f t="shared" si="19"/>
        <v>7</v>
      </c>
      <c r="L628" t="s">
        <v>64</v>
      </c>
      <c r="M628" t="s">
        <v>65</v>
      </c>
      <c r="N62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18</v>
      </c>
      <c r="O628">
        <f>VLOOKUP(TableMPI[[#This Row],[Label]],TableAvg[],2,FALSE)</f>
        <v>117.96217457142858</v>
      </c>
      <c r="P628">
        <f>VLOOKUP(TableMPI[[#This Row],[Label]],TableAvg[],3,FALSE)</f>
        <v>0.13303812177011046</v>
      </c>
      <c r="Q628">
        <f>TableMPI[[#This Row],[Avg]]-$U$2*TableMPI[[#This Row],[StdDev]]</f>
        <v>117.69609832788835</v>
      </c>
      <c r="R628">
        <f>TableMPI[[#This Row],[Avg]]+$U$2*TableMPI[[#This Row],[StdDev]]</f>
        <v>118.2282508149688</v>
      </c>
      <c r="S628">
        <v>1</v>
      </c>
    </row>
    <row r="629" spans="1:19" x14ac:dyDescent="0.25">
      <c r="A629" t="s">
        <v>15</v>
      </c>
      <c r="B629">
        <v>10000</v>
      </c>
      <c r="C629">
        <v>100</v>
      </c>
      <c r="D629">
        <v>100000</v>
      </c>
      <c r="E629">
        <v>17</v>
      </c>
      <c r="F629">
        <v>1</v>
      </c>
      <c r="G629">
        <v>20.611104999999998</v>
      </c>
      <c r="H629">
        <v>0.16922999999999999</v>
      </c>
      <c r="I629">
        <v>0.73819999999999997</v>
      </c>
      <c r="J629">
        <v>4.6136999999999997E-2</v>
      </c>
      <c r="K629" t="str">
        <f t="shared" si="19"/>
        <v>7</v>
      </c>
      <c r="L629" t="s">
        <v>64</v>
      </c>
      <c r="M629" t="s">
        <v>65</v>
      </c>
      <c r="N62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17</v>
      </c>
      <c r="O629">
        <f>VLOOKUP(TableMPI[[#This Row],[Label]],TableAvg[],2,FALSE)</f>
        <v>124.63650699999999</v>
      </c>
      <c r="P629">
        <f>VLOOKUP(TableMPI[[#This Row],[Label]],TableAvg[],3,FALSE)</f>
        <v>0.10936113638484908</v>
      </c>
      <c r="Q629">
        <f>TableMPI[[#This Row],[Avg]]-$U$2*TableMPI[[#This Row],[StdDev]]</f>
        <v>124.4177847272303</v>
      </c>
      <c r="R629">
        <f>TableMPI[[#This Row],[Avg]]+$U$2*TableMPI[[#This Row],[StdDev]]</f>
        <v>124.85522927276969</v>
      </c>
      <c r="S629">
        <v>1</v>
      </c>
    </row>
    <row r="630" spans="1:19" x14ac:dyDescent="0.25">
      <c r="A630" t="s">
        <v>15</v>
      </c>
      <c r="B630">
        <v>10000</v>
      </c>
      <c r="C630">
        <v>100</v>
      </c>
      <c r="D630">
        <v>100000</v>
      </c>
      <c r="E630">
        <v>16</v>
      </c>
      <c r="F630">
        <v>1</v>
      </c>
      <c r="G630">
        <v>21.732146</v>
      </c>
      <c r="H630">
        <v>0.15980800000000001</v>
      </c>
      <c r="I630">
        <v>0.53746700000000003</v>
      </c>
      <c r="J630">
        <v>3.5831000000000002E-2</v>
      </c>
      <c r="K630" t="str">
        <f t="shared" si="19"/>
        <v>7</v>
      </c>
      <c r="L630" t="s">
        <v>64</v>
      </c>
      <c r="M630" t="s">
        <v>65</v>
      </c>
      <c r="N63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16</v>
      </c>
      <c r="O630">
        <f>VLOOKUP(TableMPI[[#This Row],[Label]],TableAvg[],2,FALSE)</f>
        <v>132.24896166666667</v>
      </c>
      <c r="P630">
        <f>VLOOKUP(TableMPI[[#This Row],[Label]],TableAvg[],3,FALSE)</f>
        <v>3.8100204833406912E-2</v>
      </c>
      <c r="Q630">
        <f>TableMPI[[#This Row],[Avg]]-$U$2*TableMPI[[#This Row],[StdDev]]</f>
        <v>132.17276125699985</v>
      </c>
      <c r="R630">
        <f>TableMPI[[#This Row],[Avg]]+$U$2*TableMPI[[#This Row],[StdDev]]</f>
        <v>132.3251620763335</v>
      </c>
      <c r="S630">
        <v>1</v>
      </c>
    </row>
    <row r="631" spans="1:19" x14ac:dyDescent="0.25">
      <c r="A631" t="s">
        <v>15</v>
      </c>
      <c r="B631">
        <v>10000</v>
      </c>
      <c r="C631">
        <v>100</v>
      </c>
      <c r="D631">
        <v>100000</v>
      </c>
      <c r="E631">
        <v>15</v>
      </c>
      <c r="F631">
        <v>1</v>
      </c>
      <c r="G631">
        <v>23.165541999999999</v>
      </c>
      <c r="H631">
        <v>0.16021099999999999</v>
      </c>
      <c r="I631">
        <v>0.53576900000000005</v>
      </c>
      <c r="J631">
        <v>3.8268999999999997E-2</v>
      </c>
      <c r="K631" t="str">
        <f t="shared" si="19"/>
        <v>7</v>
      </c>
      <c r="L631" t="s">
        <v>64</v>
      </c>
      <c r="M631" t="s">
        <v>65</v>
      </c>
      <c r="N63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15</v>
      </c>
      <c r="O631">
        <f>VLOOKUP(TableMPI[[#This Row],[Label]],TableAvg[],2,FALSE)</f>
        <v>140.74933714285714</v>
      </c>
      <c r="P631">
        <f>VLOOKUP(TableMPI[[#This Row],[Label]],TableAvg[],3,FALSE)</f>
        <v>9.7697978324972082E-2</v>
      </c>
      <c r="Q631">
        <f>TableMPI[[#This Row],[Avg]]-$U$2*TableMPI[[#This Row],[StdDev]]</f>
        <v>140.5539411862072</v>
      </c>
      <c r="R631">
        <f>TableMPI[[#This Row],[Avg]]+$U$2*TableMPI[[#This Row],[StdDev]]</f>
        <v>140.94473309950709</v>
      </c>
      <c r="S631">
        <v>1</v>
      </c>
    </row>
    <row r="632" spans="1:19" x14ac:dyDescent="0.25">
      <c r="A632" t="s">
        <v>15</v>
      </c>
      <c r="B632">
        <v>10000</v>
      </c>
      <c r="C632">
        <v>100</v>
      </c>
      <c r="D632">
        <v>100000</v>
      </c>
      <c r="E632">
        <v>14</v>
      </c>
      <c r="F632">
        <v>1</v>
      </c>
      <c r="G632">
        <v>24.679164</v>
      </c>
      <c r="H632">
        <v>0.160825</v>
      </c>
      <c r="I632">
        <v>0.48091699999999998</v>
      </c>
      <c r="J632">
        <v>3.6993999999999999E-2</v>
      </c>
      <c r="K632" t="str">
        <f t="shared" si="19"/>
        <v>7</v>
      </c>
      <c r="L632" t="s">
        <v>64</v>
      </c>
      <c r="M632" t="s">
        <v>65</v>
      </c>
      <c r="N63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14</v>
      </c>
      <c r="O632">
        <f>VLOOKUP(TableMPI[[#This Row],[Label]],TableAvg[],2,FALSE)</f>
        <v>150.65593566666666</v>
      </c>
      <c r="P632">
        <f>VLOOKUP(TableMPI[[#This Row],[Label]],TableAvg[],3,FALSE)</f>
        <v>6.7386093339083936E-2</v>
      </c>
      <c r="Q632">
        <f>TableMPI[[#This Row],[Avg]]-$U$2*TableMPI[[#This Row],[StdDev]]</f>
        <v>150.5211634799885</v>
      </c>
      <c r="R632">
        <f>TableMPI[[#This Row],[Avg]]+$U$2*TableMPI[[#This Row],[StdDev]]</f>
        <v>150.79070785334483</v>
      </c>
      <c r="S632">
        <v>1</v>
      </c>
    </row>
    <row r="633" spans="1:19" x14ac:dyDescent="0.25">
      <c r="A633" t="s">
        <v>15</v>
      </c>
      <c r="B633">
        <v>10000</v>
      </c>
      <c r="C633">
        <v>100</v>
      </c>
      <c r="D633">
        <v>100000</v>
      </c>
      <c r="E633">
        <v>13</v>
      </c>
      <c r="F633">
        <v>1</v>
      </c>
      <c r="G633">
        <v>26.467717</v>
      </c>
      <c r="H633">
        <v>0.15502099999999999</v>
      </c>
      <c r="I633">
        <v>0.43555500000000003</v>
      </c>
      <c r="J633">
        <v>3.6296000000000002E-2</v>
      </c>
      <c r="K633" t="str">
        <f t="shared" si="19"/>
        <v>7</v>
      </c>
      <c r="L633" t="s">
        <v>64</v>
      </c>
      <c r="M633" t="s">
        <v>65</v>
      </c>
      <c r="N63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13</v>
      </c>
      <c r="O633">
        <f>VLOOKUP(TableMPI[[#This Row],[Label]],TableAvg[],2,FALSE)</f>
        <v>161.63524966666668</v>
      </c>
      <c r="P633">
        <f>VLOOKUP(TableMPI[[#This Row],[Label]],TableAvg[],3,FALSE)</f>
        <v>0.26492721131126612</v>
      </c>
      <c r="Q633">
        <f>TableMPI[[#This Row],[Avg]]-$U$2*TableMPI[[#This Row],[StdDev]]</f>
        <v>161.10539524404416</v>
      </c>
      <c r="R633">
        <f>TableMPI[[#This Row],[Avg]]+$U$2*TableMPI[[#This Row],[StdDev]]</f>
        <v>162.1651040892892</v>
      </c>
      <c r="S633">
        <v>1</v>
      </c>
    </row>
    <row r="634" spans="1:19" x14ac:dyDescent="0.25">
      <c r="A634" t="s">
        <v>15</v>
      </c>
      <c r="B634">
        <v>10000</v>
      </c>
      <c r="C634">
        <v>100</v>
      </c>
      <c r="D634">
        <v>100000</v>
      </c>
      <c r="E634">
        <v>72</v>
      </c>
      <c r="F634">
        <v>1</v>
      </c>
      <c r="G634">
        <v>25.225629999999999</v>
      </c>
      <c r="H634">
        <v>19.486384999999999</v>
      </c>
      <c r="I634">
        <v>21.170382</v>
      </c>
      <c r="J634">
        <v>0.29817399999999999</v>
      </c>
      <c r="K634" t="str">
        <f t="shared" si="19"/>
        <v>7</v>
      </c>
      <c r="L634" t="s">
        <v>64</v>
      </c>
      <c r="M634" t="s">
        <v>65</v>
      </c>
      <c r="N63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72</v>
      </c>
      <c r="O634" t="e">
        <f>VLOOKUP(TableMPI[[#This Row],[Label]],TableAvg[],2,FALSE)</f>
        <v>#N/A</v>
      </c>
      <c r="P634" t="e">
        <f>VLOOKUP(TableMPI[[#This Row],[Label]],TableAvg[],3,FALSE)</f>
        <v>#N/A</v>
      </c>
      <c r="Q634" t="e">
        <f>TableMPI[[#This Row],[Avg]]-$U$2*TableMPI[[#This Row],[StdDev]]</f>
        <v>#N/A</v>
      </c>
      <c r="R634" t="e">
        <f>TableMPI[[#This Row],[Avg]]+$U$2*TableMPI[[#This Row],[StdDev]]</f>
        <v>#N/A</v>
      </c>
      <c r="S634" t="e">
        <f>IF(AND(TableMPI[[#This Row],[total_time]]&gt;=TableMPI[[#This Row],[Low]], TableMPI[[#This Row],[total_time]]&lt;=TableMPI[[#This Row],[High]]),1,0)</f>
        <v>#N/A</v>
      </c>
    </row>
    <row r="635" spans="1:19" x14ac:dyDescent="0.25">
      <c r="A635" t="s">
        <v>15</v>
      </c>
      <c r="B635">
        <v>10000</v>
      </c>
      <c r="C635">
        <v>100</v>
      </c>
      <c r="D635">
        <v>100000</v>
      </c>
      <c r="E635">
        <v>71</v>
      </c>
      <c r="F635">
        <v>1</v>
      </c>
      <c r="G635">
        <v>13.05804</v>
      </c>
      <c r="H635">
        <v>7.2228519999999996</v>
      </c>
      <c r="I635">
        <v>9.9572640000000003</v>
      </c>
      <c r="J635">
        <v>0.14224700000000001</v>
      </c>
      <c r="K635" t="str">
        <f t="shared" si="19"/>
        <v>7</v>
      </c>
      <c r="L635" t="s">
        <v>64</v>
      </c>
      <c r="M635" t="s">
        <v>65</v>
      </c>
      <c r="N63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71</v>
      </c>
      <c r="O635" t="e">
        <f>VLOOKUP(TableMPI[[#This Row],[Label]],TableAvg[],2,FALSE)</f>
        <v>#N/A</v>
      </c>
      <c r="P635" t="e">
        <f>VLOOKUP(TableMPI[[#This Row],[Label]],TableAvg[],3,FALSE)</f>
        <v>#N/A</v>
      </c>
      <c r="Q635" t="e">
        <f>TableMPI[[#This Row],[Avg]]-$U$2*TableMPI[[#This Row],[StdDev]]</f>
        <v>#N/A</v>
      </c>
      <c r="R635" t="e">
        <f>TableMPI[[#This Row],[Avg]]+$U$2*TableMPI[[#This Row],[StdDev]]</f>
        <v>#N/A</v>
      </c>
      <c r="S635" t="e">
        <f>IF(AND(TableMPI[[#This Row],[total_time]]&gt;=TableMPI[[#This Row],[Low]], TableMPI[[#This Row],[total_time]]&lt;=TableMPI[[#This Row],[High]]),1,0)</f>
        <v>#N/A</v>
      </c>
    </row>
    <row r="636" spans="1:19" x14ac:dyDescent="0.25">
      <c r="A636" t="s">
        <v>15</v>
      </c>
      <c r="B636">
        <v>10000</v>
      </c>
      <c r="C636">
        <v>100</v>
      </c>
      <c r="D636">
        <v>100000</v>
      </c>
      <c r="E636">
        <v>70</v>
      </c>
      <c r="F636">
        <v>1</v>
      </c>
      <c r="G636">
        <v>17.039628</v>
      </c>
      <c r="H636">
        <v>11.182741999999999</v>
      </c>
      <c r="I636">
        <v>4.2394319999999999</v>
      </c>
      <c r="J636">
        <v>6.1441000000000003E-2</v>
      </c>
      <c r="K636" t="str">
        <f t="shared" si="19"/>
        <v>7</v>
      </c>
      <c r="L636" t="s">
        <v>64</v>
      </c>
      <c r="M636" t="s">
        <v>65</v>
      </c>
      <c r="N63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70</v>
      </c>
      <c r="O636" t="e">
        <f>VLOOKUP(TableMPI[[#This Row],[Label]],TableAvg[],2,FALSE)</f>
        <v>#N/A</v>
      </c>
      <c r="P636" t="e">
        <f>VLOOKUP(TableMPI[[#This Row],[Label]],TableAvg[],3,FALSE)</f>
        <v>#N/A</v>
      </c>
      <c r="Q636" t="e">
        <f>TableMPI[[#This Row],[Avg]]-$U$2*TableMPI[[#This Row],[StdDev]]</f>
        <v>#N/A</v>
      </c>
      <c r="R636" t="e">
        <f>TableMPI[[#This Row],[Avg]]+$U$2*TableMPI[[#This Row],[StdDev]]</f>
        <v>#N/A</v>
      </c>
      <c r="S636" t="e">
        <f>IF(AND(TableMPI[[#This Row],[total_time]]&gt;=TableMPI[[#This Row],[Low]], TableMPI[[#This Row],[total_time]]&lt;=TableMPI[[#This Row],[High]]),1,0)</f>
        <v>#N/A</v>
      </c>
    </row>
    <row r="637" spans="1:19" x14ac:dyDescent="0.25">
      <c r="A637" t="s">
        <v>15</v>
      </c>
      <c r="B637">
        <v>10000</v>
      </c>
      <c r="C637">
        <v>100</v>
      </c>
      <c r="D637">
        <v>100000</v>
      </c>
      <c r="E637">
        <v>69</v>
      </c>
      <c r="F637">
        <v>1</v>
      </c>
      <c r="G637">
        <v>25.575289000000001</v>
      </c>
      <c r="H637">
        <v>19.678910999999999</v>
      </c>
      <c r="I637">
        <v>3.9091309999999999</v>
      </c>
      <c r="J637">
        <v>5.7487000000000003E-2</v>
      </c>
      <c r="K637" t="str">
        <f t="shared" si="19"/>
        <v>7</v>
      </c>
      <c r="L637" t="s">
        <v>64</v>
      </c>
      <c r="M637" t="s">
        <v>65</v>
      </c>
      <c r="N63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69</v>
      </c>
      <c r="O637" t="e">
        <f>VLOOKUP(TableMPI[[#This Row],[Label]],TableAvg[],2,FALSE)</f>
        <v>#N/A</v>
      </c>
      <c r="P637" t="e">
        <f>VLOOKUP(TableMPI[[#This Row],[Label]],TableAvg[],3,FALSE)</f>
        <v>#N/A</v>
      </c>
      <c r="Q637" t="e">
        <f>TableMPI[[#This Row],[Avg]]-$U$2*TableMPI[[#This Row],[StdDev]]</f>
        <v>#N/A</v>
      </c>
      <c r="R637" t="e">
        <f>TableMPI[[#This Row],[Avg]]+$U$2*TableMPI[[#This Row],[StdDev]]</f>
        <v>#N/A</v>
      </c>
      <c r="S637" t="e">
        <f>IF(AND(TableMPI[[#This Row],[total_time]]&gt;=TableMPI[[#This Row],[Low]], TableMPI[[#This Row],[total_time]]&lt;=TableMPI[[#This Row],[High]]),1,0)</f>
        <v>#N/A</v>
      </c>
    </row>
    <row r="638" spans="1:19" x14ac:dyDescent="0.25">
      <c r="A638" t="s">
        <v>15</v>
      </c>
      <c r="B638">
        <v>10000</v>
      </c>
      <c r="C638">
        <v>100</v>
      </c>
      <c r="D638">
        <v>100000</v>
      </c>
      <c r="E638">
        <v>68</v>
      </c>
      <c r="F638">
        <v>1</v>
      </c>
      <c r="G638">
        <v>20.860913</v>
      </c>
      <c r="H638">
        <v>14.876704999999999</v>
      </c>
      <c r="I638">
        <v>4.0752879999999996</v>
      </c>
      <c r="J638">
        <v>6.0824999999999997E-2</v>
      </c>
      <c r="K638" t="str">
        <f t="shared" si="19"/>
        <v>7</v>
      </c>
      <c r="L638" t="s">
        <v>64</v>
      </c>
      <c r="M638" t="s">
        <v>65</v>
      </c>
      <c r="N63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68</v>
      </c>
      <c r="O638" t="e">
        <f>VLOOKUP(TableMPI[[#This Row],[Label]],TableAvg[],2,FALSE)</f>
        <v>#N/A</v>
      </c>
      <c r="P638" t="e">
        <f>VLOOKUP(TableMPI[[#This Row],[Label]],TableAvg[],3,FALSE)</f>
        <v>#N/A</v>
      </c>
      <c r="Q638" t="e">
        <f>TableMPI[[#This Row],[Avg]]-$U$2*TableMPI[[#This Row],[StdDev]]</f>
        <v>#N/A</v>
      </c>
      <c r="R638" t="e">
        <f>TableMPI[[#This Row],[Avg]]+$U$2*TableMPI[[#This Row],[StdDev]]</f>
        <v>#N/A</v>
      </c>
      <c r="S638" t="e">
        <f>IF(AND(TableMPI[[#This Row],[total_time]]&gt;=TableMPI[[#This Row],[Low]], TableMPI[[#This Row],[total_time]]&lt;=TableMPI[[#This Row],[High]]),1,0)</f>
        <v>#N/A</v>
      </c>
    </row>
    <row r="639" spans="1:19" x14ac:dyDescent="0.25">
      <c r="A639" t="s">
        <v>15</v>
      </c>
      <c r="B639">
        <v>10000</v>
      </c>
      <c r="C639">
        <v>100</v>
      </c>
      <c r="D639">
        <v>100000</v>
      </c>
      <c r="E639">
        <v>67</v>
      </c>
      <c r="F639">
        <v>1</v>
      </c>
      <c r="G639">
        <v>14.799132</v>
      </c>
      <c r="H639">
        <v>8.6652439999999995</v>
      </c>
      <c r="I639">
        <v>3.7658619999999998</v>
      </c>
      <c r="J639">
        <v>5.7058999999999999E-2</v>
      </c>
      <c r="K639" t="str">
        <f t="shared" si="19"/>
        <v>7</v>
      </c>
      <c r="L639" t="s">
        <v>64</v>
      </c>
      <c r="M639" t="s">
        <v>65</v>
      </c>
      <c r="N63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67</v>
      </c>
      <c r="O639" t="e">
        <f>VLOOKUP(TableMPI[[#This Row],[Label]],TableAvg[],2,FALSE)</f>
        <v>#N/A</v>
      </c>
      <c r="P639" t="e">
        <f>VLOOKUP(TableMPI[[#This Row],[Label]],TableAvg[],3,FALSE)</f>
        <v>#N/A</v>
      </c>
      <c r="Q639" t="e">
        <f>TableMPI[[#This Row],[Avg]]-$U$2*TableMPI[[#This Row],[StdDev]]</f>
        <v>#N/A</v>
      </c>
      <c r="R639" t="e">
        <f>TableMPI[[#This Row],[Avg]]+$U$2*TableMPI[[#This Row],[StdDev]]</f>
        <v>#N/A</v>
      </c>
      <c r="S639" t="e">
        <f>IF(AND(TableMPI[[#This Row],[total_time]]&gt;=TableMPI[[#This Row],[Low]], TableMPI[[#This Row],[total_time]]&lt;=TableMPI[[#This Row],[High]]),1,0)</f>
        <v>#N/A</v>
      </c>
    </row>
    <row r="640" spans="1:19" x14ac:dyDescent="0.25">
      <c r="A640" t="s">
        <v>15</v>
      </c>
      <c r="B640">
        <v>10000</v>
      </c>
      <c r="C640">
        <v>100</v>
      </c>
      <c r="D640">
        <v>100000</v>
      </c>
      <c r="E640">
        <v>66</v>
      </c>
      <c r="F640">
        <v>1</v>
      </c>
      <c r="G640">
        <v>18.817803000000001</v>
      </c>
      <c r="H640">
        <v>12.69516</v>
      </c>
      <c r="I640">
        <v>7.2761199999999997</v>
      </c>
      <c r="J640">
        <v>0.11194</v>
      </c>
      <c r="K640" t="str">
        <f t="shared" si="19"/>
        <v>7</v>
      </c>
      <c r="L640" t="s">
        <v>64</v>
      </c>
      <c r="M640" t="s">
        <v>65</v>
      </c>
      <c r="N64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66</v>
      </c>
      <c r="O640" t="e">
        <f>VLOOKUP(TableMPI[[#This Row],[Label]],TableAvg[],2,FALSE)</f>
        <v>#N/A</v>
      </c>
      <c r="P640" t="e">
        <f>VLOOKUP(TableMPI[[#This Row],[Label]],TableAvg[],3,FALSE)</f>
        <v>#N/A</v>
      </c>
      <c r="Q640" t="e">
        <f>TableMPI[[#This Row],[Avg]]-$U$2*TableMPI[[#This Row],[StdDev]]</f>
        <v>#N/A</v>
      </c>
      <c r="R640" t="e">
        <f>TableMPI[[#This Row],[Avg]]+$U$2*TableMPI[[#This Row],[StdDev]]</f>
        <v>#N/A</v>
      </c>
      <c r="S640" t="e">
        <f>IF(AND(TableMPI[[#This Row],[total_time]]&gt;=TableMPI[[#This Row],[Low]], TableMPI[[#This Row],[total_time]]&lt;=TableMPI[[#This Row],[High]]),1,0)</f>
        <v>#N/A</v>
      </c>
    </row>
    <row r="641" spans="1:19" x14ac:dyDescent="0.25">
      <c r="A641" t="s">
        <v>15</v>
      </c>
      <c r="B641">
        <v>10000</v>
      </c>
      <c r="C641">
        <v>100</v>
      </c>
      <c r="D641">
        <v>100000</v>
      </c>
      <c r="E641">
        <v>65</v>
      </c>
      <c r="F641">
        <v>1</v>
      </c>
      <c r="G641">
        <v>23.449662</v>
      </c>
      <c r="H641">
        <v>17.21848</v>
      </c>
      <c r="I641">
        <v>3.7547470000000001</v>
      </c>
      <c r="J641">
        <v>5.8667999999999998E-2</v>
      </c>
      <c r="K641" t="str">
        <f t="shared" si="19"/>
        <v>7</v>
      </c>
      <c r="L641" t="s">
        <v>64</v>
      </c>
      <c r="M641" t="s">
        <v>65</v>
      </c>
      <c r="N64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65</v>
      </c>
      <c r="O641" t="e">
        <f>VLOOKUP(TableMPI[[#This Row],[Label]],TableAvg[],2,FALSE)</f>
        <v>#N/A</v>
      </c>
      <c r="P641" t="e">
        <f>VLOOKUP(TableMPI[[#This Row],[Label]],TableAvg[],3,FALSE)</f>
        <v>#N/A</v>
      </c>
      <c r="Q641" t="e">
        <f>TableMPI[[#This Row],[Avg]]-$U$2*TableMPI[[#This Row],[StdDev]]</f>
        <v>#N/A</v>
      </c>
      <c r="R641" t="e">
        <f>TableMPI[[#This Row],[Avg]]+$U$2*TableMPI[[#This Row],[StdDev]]</f>
        <v>#N/A</v>
      </c>
      <c r="S641" t="e">
        <f>IF(AND(TableMPI[[#This Row],[total_time]]&gt;=TableMPI[[#This Row],[Low]], TableMPI[[#This Row],[total_time]]&lt;=TableMPI[[#This Row],[High]]),1,0)</f>
        <v>#N/A</v>
      </c>
    </row>
    <row r="642" spans="1:19" x14ac:dyDescent="0.25">
      <c r="A642" t="s">
        <v>15</v>
      </c>
      <c r="B642">
        <v>10000</v>
      </c>
      <c r="C642">
        <v>100</v>
      </c>
      <c r="D642">
        <v>100000</v>
      </c>
      <c r="E642">
        <v>64</v>
      </c>
      <c r="F642">
        <v>1</v>
      </c>
      <c r="G642">
        <v>12.643506</v>
      </c>
      <c r="H642">
        <v>6.3299060000000003</v>
      </c>
      <c r="I642">
        <v>5.026491</v>
      </c>
      <c r="J642">
        <v>7.9785999999999996E-2</v>
      </c>
      <c r="K642" t="str">
        <f t="shared" si="19"/>
        <v>7</v>
      </c>
      <c r="L642" t="s">
        <v>64</v>
      </c>
      <c r="M642" t="s">
        <v>65</v>
      </c>
      <c r="N64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64</v>
      </c>
      <c r="O642">
        <f>VLOOKUP(TableMPI[[#This Row],[Label]],TableAvg[],2,FALSE)</f>
        <v>55.81539999999999</v>
      </c>
      <c r="P642">
        <f>VLOOKUP(TableMPI[[#This Row],[Label]],TableAvg[],3,FALSE)</f>
        <v>9.1422645499959732</v>
      </c>
      <c r="Q642">
        <f>TableMPI[[#This Row],[Avg]]-$U$2*TableMPI[[#This Row],[StdDev]]</f>
        <v>37.53087090000804</v>
      </c>
      <c r="R642">
        <f>TableMPI[[#This Row],[Avg]]+$U$2*TableMPI[[#This Row],[StdDev]]</f>
        <v>74.09992909999194</v>
      </c>
      <c r="S642">
        <v>1</v>
      </c>
    </row>
    <row r="643" spans="1:19" x14ac:dyDescent="0.25">
      <c r="A643" t="s">
        <v>15</v>
      </c>
      <c r="B643">
        <v>10000</v>
      </c>
      <c r="C643">
        <v>100</v>
      </c>
      <c r="D643">
        <v>100000</v>
      </c>
      <c r="E643">
        <v>63</v>
      </c>
      <c r="F643">
        <v>1</v>
      </c>
      <c r="G643">
        <v>22.757247</v>
      </c>
      <c r="H643">
        <v>16.37895</v>
      </c>
      <c r="I643">
        <v>3.969131</v>
      </c>
      <c r="J643">
        <v>6.4018000000000005E-2</v>
      </c>
      <c r="K643" t="str">
        <f t="shared" si="19"/>
        <v>7</v>
      </c>
      <c r="L643" t="s">
        <v>64</v>
      </c>
      <c r="M643" t="s">
        <v>65</v>
      </c>
      <c r="N64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63</v>
      </c>
      <c r="O643">
        <f>VLOOKUP(TableMPI[[#This Row],[Label]],TableAvg[],2,FALSE)</f>
        <v>61.130554500000002</v>
      </c>
      <c r="P643">
        <f>VLOOKUP(TableMPI[[#This Row],[Label]],TableAvg[],3,FALSE)</f>
        <v>6.9583401630308659</v>
      </c>
      <c r="Q643">
        <f>TableMPI[[#This Row],[Avg]]-$U$2*TableMPI[[#This Row],[StdDev]]</f>
        <v>47.213874173938272</v>
      </c>
      <c r="R643">
        <f>TableMPI[[#This Row],[Avg]]+$U$2*TableMPI[[#This Row],[StdDev]]</f>
        <v>75.047234826061739</v>
      </c>
      <c r="S643">
        <v>1</v>
      </c>
    </row>
    <row r="644" spans="1:19" x14ac:dyDescent="0.25">
      <c r="A644" t="s">
        <v>15</v>
      </c>
      <c r="B644">
        <v>10000</v>
      </c>
      <c r="C644">
        <v>100</v>
      </c>
      <c r="D644">
        <v>100000</v>
      </c>
      <c r="E644">
        <v>62</v>
      </c>
      <c r="F644">
        <v>1</v>
      </c>
      <c r="G644">
        <v>17.623808</v>
      </c>
      <c r="H644">
        <v>11.185326999999999</v>
      </c>
      <c r="I644">
        <v>17.865075999999998</v>
      </c>
      <c r="J644">
        <v>0.29287000000000002</v>
      </c>
      <c r="K644" t="str">
        <f t="shared" si="19"/>
        <v>7</v>
      </c>
      <c r="L644" t="s">
        <v>64</v>
      </c>
      <c r="M644" t="s">
        <v>65</v>
      </c>
      <c r="N64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62</v>
      </c>
      <c r="O644">
        <f>VLOOKUP(TableMPI[[#This Row],[Label]],TableAvg[],2,FALSE)</f>
        <v>58.844606333333331</v>
      </c>
      <c r="P644">
        <f>VLOOKUP(TableMPI[[#This Row],[Label]],TableAvg[],3,FALSE)</f>
        <v>7.5824191169378352</v>
      </c>
      <c r="Q644">
        <f>TableMPI[[#This Row],[Avg]]-$U$2*TableMPI[[#This Row],[StdDev]]</f>
        <v>43.679768099457661</v>
      </c>
      <c r="R644">
        <f>TableMPI[[#This Row],[Avg]]+$U$2*TableMPI[[#This Row],[StdDev]]</f>
        <v>74.009444567209002</v>
      </c>
      <c r="S644">
        <v>1</v>
      </c>
    </row>
    <row r="645" spans="1:19" x14ac:dyDescent="0.25">
      <c r="A645" t="s">
        <v>15</v>
      </c>
      <c r="B645">
        <v>10000</v>
      </c>
      <c r="C645">
        <v>100</v>
      </c>
      <c r="D645">
        <v>100000</v>
      </c>
      <c r="E645">
        <v>61</v>
      </c>
      <c r="F645">
        <v>1</v>
      </c>
      <c r="G645">
        <v>13.235046000000001</v>
      </c>
      <c r="H645">
        <v>6.7287270000000001</v>
      </c>
      <c r="I645">
        <v>5.6741400000000004</v>
      </c>
      <c r="J645">
        <v>9.4569E-2</v>
      </c>
      <c r="K645" t="str">
        <f t="shared" si="19"/>
        <v>7</v>
      </c>
      <c r="L645" t="s">
        <v>64</v>
      </c>
      <c r="M645" t="s">
        <v>65</v>
      </c>
      <c r="N64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61</v>
      </c>
      <c r="O645">
        <f>VLOOKUP(TableMPI[[#This Row],[Label]],TableAvg[],2,FALSE)</f>
        <v>60.546761666666669</v>
      </c>
      <c r="P645">
        <f>VLOOKUP(TableMPI[[#This Row],[Label]],TableAvg[],3,FALSE)</f>
        <v>6.2983613579363924</v>
      </c>
      <c r="Q645">
        <f>TableMPI[[#This Row],[Avg]]-$U$2*TableMPI[[#This Row],[StdDev]]</f>
        <v>47.950038950793882</v>
      </c>
      <c r="R645">
        <f>TableMPI[[#This Row],[Avg]]+$U$2*TableMPI[[#This Row],[StdDev]]</f>
        <v>73.143484382539455</v>
      </c>
      <c r="S645">
        <v>1</v>
      </c>
    </row>
    <row r="646" spans="1:19" x14ac:dyDescent="0.25">
      <c r="A646" t="s">
        <v>15</v>
      </c>
      <c r="B646">
        <v>10000</v>
      </c>
      <c r="C646">
        <v>100</v>
      </c>
      <c r="D646">
        <v>100000</v>
      </c>
      <c r="E646">
        <v>60</v>
      </c>
      <c r="F646">
        <v>1</v>
      </c>
      <c r="G646">
        <v>22.920836000000001</v>
      </c>
      <c r="H646">
        <v>16.166861000000001</v>
      </c>
      <c r="I646">
        <v>3.5584030000000002</v>
      </c>
      <c r="J646">
        <v>6.0311999999999998E-2</v>
      </c>
      <c r="K646" t="str">
        <f t="shared" si="19"/>
        <v>7</v>
      </c>
      <c r="L646" t="s">
        <v>64</v>
      </c>
      <c r="M646" t="s">
        <v>65</v>
      </c>
      <c r="N64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60</v>
      </c>
      <c r="O646">
        <f>VLOOKUP(TableMPI[[#This Row],[Label]],TableAvg[],2,FALSE)</f>
        <v>63.720000124999999</v>
      </c>
      <c r="P646">
        <f>VLOOKUP(TableMPI[[#This Row],[Label]],TableAvg[],3,FALSE)</f>
        <v>7.0823693233677538</v>
      </c>
      <c r="Q646">
        <f>TableMPI[[#This Row],[Avg]]-$U$2*TableMPI[[#This Row],[StdDev]]</f>
        <v>49.555261478264491</v>
      </c>
      <c r="R646">
        <f>TableMPI[[#This Row],[Avg]]+$U$2*TableMPI[[#This Row],[StdDev]]</f>
        <v>77.884738771735499</v>
      </c>
      <c r="S646">
        <v>1</v>
      </c>
    </row>
    <row r="647" spans="1:19" x14ac:dyDescent="0.25">
      <c r="A647" t="s">
        <v>15</v>
      </c>
      <c r="B647">
        <v>10000</v>
      </c>
      <c r="C647">
        <v>100</v>
      </c>
      <c r="D647">
        <v>100000</v>
      </c>
      <c r="E647">
        <v>59</v>
      </c>
      <c r="F647">
        <v>1</v>
      </c>
      <c r="G647">
        <v>21.001725</v>
      </c>
      <c r="H647">
        <v>14.091597999999999</v>
      </c>
      <c r="I647">
        <v>6.5187090000000003</v>
      </c>
      <c r="J647">
        <v>0.11239200000000001</v>
      </c>
      <c r="K647" t="str">
        <f t="shared" ref="K647:K710" si="20">MID(M647,22,1)</f>
        <v>7</v>
      </c>
      <c r="L647" t="s">
        <v>64</v>
      </c>
      <c r="M647" t="s">
        <v>65</v>
      </c>
      <c r="N64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59</v>
      </c>
      <c r="O647">
        <f>VLOOKUP(TableMPI[[#This Row],[Label]],TableAvg[],2,FALSE)</f>
        <v>54.831403666666667</v>
      </c>
      <c r="P647">
        <f>VLOOKUP(TableMPI[[#This Row],[Label]],TableAvg[],3,FALSE)</f>
        <v>4.5018831127554932</v>
      </c>
      <c r="Q647">
        <f>TableMPI[[#This Row],[Avg]]-$U$2*TableMPI[[#This Row],[StdDev]]</f>
        <v>45.82763744115568</v>
      </c>
      <c r="R647">
        <f>TableMPI[[#This Row],[Avg]]+$U$2*TableMPI[[#This Row],[StdDev]]</f>
        <v>63.835169892177653</v>
      </c>
      <c r="S647">
        <v>1</v>
      </c>
    </row>
    <row r="648" spans="1:19" x14ac:dyDescent="0.25">
      <c r="A648" t="s">
        <v>15</v>
      </c>
      <c r="B648">
        <v>10000</v>
      </c>
      <c r="C648">
        <v>100</v>
      </c>
      <c r="D648">
        <v>100000</v>
      </c>
      <c r="E648">
        <v>58</v>
      </c>
      <c r="F648">
        <v>1</v>
      </c>
      <c r="G648">
        <v>13.541874999999999</v>
      </c>
      <c r="H648">
        <v>6.5185430000000002</v>
      </c>
      <c r="I648">
        <v>6.3962009999999996</v>
      </c>
      <c r="J648">
        <v>0.11221399999999999</v>
      </c>
      <c r="K648" t="str">
        <f t="shared" si="20"/>
        <v>7</v>
      </c>
      <c r="L648" t="s">
        <v>64</v>
      </c>
      <c r="M648" t="s">
        <v>65</v>
      </c>
      <c r="N64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58</v>
      </c>
      <c r="O648">
        <f>VLOOKUP(TableMPI[[#This Row],[Label]],TableAvg[],2,FALSE)</f>
        <v>62.056984333333332</v>
      </c>
      <c r="P648">
        <f>VLOOKUP(TableMPI[[#This Row],[Label]],TableAvg[],3,FALSE)</f>
        <v>7.4787741617957302</v>
      </c>
      <c r="Q648">
        <f>TableMPI[[#This Row],[Avg]]-$U$2*TableMPI[[#This Row],[StdDev]]</f>
        <v>47.099436009741872</v>
      </c>
      <c r="R648">
        <f>TableMPI[[#This Row],[Avg]]+$U$2*TableMPI[[#This Row],[StdDev]]</f>
        <v>77.014532656924786</v>
      </c>
      <c r="S648">
        <v>1</v>
      </c>
    </row>
    <row r="649" spans="1:19" x14ac:dyDescent="0.25">
      <c r="A649" t="s">
        <v>15</v>
      </c>
      <c r="B649">
        <v>10000</v>
      </c>
      <c r="C649">
        <v>100</v>
      </c>
      <c r="D649">
        <v>100000</v>
      </c>
      <c r="E649">
        <v>57</v>
      </c>
      <c r="F649">
        <v>1</v>
      </c>
      <c r="G649">
        <v>14.219938000000001</v>
      </c>
      <c r="H649">
        <v>7.0727960000000003</v>
      </c>
      <c r="I649">
        <v>5.540692</v>
      </c>
      <c r="J649">
        <v>9.8941000000000001E-2</v>
      </c>
      <c r="K649" t="str">
        <f t="shared" si="20"/>
        <v>7</v>
      </c>
      <c r="L649" t="s">
        <v>64</v>
      </c>
      <c r="M649" t="s">
        <v>65</v>
      </c>
      <c r="N64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57</v>
      </c>
      <c r="O649">
        <f>VLOOKUP(TableMPI[[#This Row],[Label]],TableAvg[],2,FALSE)</f>
        <v>71.618437749999998</v>
      </c>
      <c r="P649">
        <f>VLOOKUP(TableMPI[[#This Row],[Label]],TableAvg[],3,FALSE)</f>
        <v>2.127596075113261</v>
      </c>
      <c r="Q649">
        <f>TableMPI[[#This Row],[Avg]]-$U$2*TableMPI[[#This Row],[StdDev]]</f>
        <v>67.363245599773478</v>
      </c>
      <c r="R649">
        <f>TableMPI[[#This Row],[Avg]]+$U$2*TableMPI[[#This Row],[StdDev]]</f>
        <v>75.873629900226518</v>
      </c>
      <c r="S649">
        <v>1</v>
      </c>
    </row>
    <row r="650" spans="1:19" x14ac:dyDescent="0.25">
      <c r="A650" t="s">
        <v>15</v>
      </c>
      <c r="B650">
        <v>10000</v>
      </c>
      <c r="C650">
        <v>100</v>
      </c>
      <c r="D650">
        <v>100000</v>
      </c>
      <c r="E650">
        <v>56</v>
      </c>
      <c r="F650">
        <v>1</v>
      </c>
      <c r="G650">
        <v>18.408871000000001</v>
      </c>
      <c r="H650">
        <v>11.121162</v>
      </c>
      <c r="I650">
        <v>5.4966379999999999</v>
      </c>
      <c r="J650">
        <v>9.9939E-2</v>
      </c>
      <c r="K650" t="str">
        <f t="shared" si="20"/>
        <v>7</v>
      </c>
      <c r="L650" t="s">
        <v>64</v>
      </c>
      <c r="M650" t="s">
        <v>65</v>
      </c>
      <c r="N65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56</v>
      </c>
      <c r="O650">
        <f>VLOOKUP(TableMPI[[#This Row],[Label]],TableAvg[],2,FALSE)</f>
        <v>69.938356666666664</v>
      </c>
      <c r="P650">
        <f>VLOOKUP(TableMPI[[#This Row],[Label]],TableAvg[],3,FALSE)</f>
        <v>4.1090537987137035</v>
      </c>
      <c r="Q650">
        <f>TableMPI[[#This Row],[Avg]]-$U$2*TableMPI[[#This Row],[StdDev]]</f>
        <v>61.720249069239259</v>
      </c>
      <c r="R650">
        <f>TableMPI[[#This Row],[Avg]]+$U$2*TableMPI[[#This Row],[StdDev]]</f>
        <v>78.156464264094069</v>
      </c>
      <c r="S650">
        <v>1</v>
      </c>
    </row>
    <row r="651" spans="1:19" x14ac:dyDescent="0.25">
      <c r="A651" t="s">
        <v>15</v>
      </c>
      <c r="B651">
        <v>10000</v>
      </c>
      <c r="C651">
        <v>100</v>
      </c>
      <c r="D651">
        <v>100000</v>
      </c>
      <c r="E651">
        <v>55</v>
      </c>
      <c r="F651">
        <v>1</v>
      </c>
      <c r="G651">
        <v>13.437654999999999</v>
      </c>
      <c r="H651">
        <v>6.0465999999999998</v>
      </c>
      <c r="I651">
        <v>5.0638259999999997</v>
      </c>
      <c r="J651">
        <v>9.3774999999999997E-2</v>
      </c>
      <c r="K651" t="str">
        <f t="shared" si="20"/>
        <v>7</v>
      </c>
      <c r="L651" t="s">
        <v>64</v>
      </c>
      <c r="M651" t="s">
        <v>65</v>
      </c>
      <c r="N65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55</v>
      </c>
      <c r="O651">
        <f>VLOOKUP(TableMPI[[#This Row],[Label]],TableAvg[],2,FALSE)</f>
        <v>69.724812</v>
      </c>
      <c r="P651">
        <f>VLOOKUP(TableMPI[[#This Row],[Label]],TableAvg[],3,FALSE)</f>
        <v>4.9939833811518328</v>
      </c>
      <c r="Q651">
        <f>TableMPI[[#This Row],[Avg]]-$U$2*TableMPI[[#This Row],[StdDev]]</f>
        <v>59.736845237696336</v>
      </c>
      <c r="R651">
        <f>TableMPI[[#This Row],[Avg]]+$U$2*TableMPI[[#This Row],[StdDev]]</f>
        <v>79.712778762303671</v>
      </c>
      <c r="S651">
        <v>1</v>
      </c>
    </row>
    <row r="652" spans="1:19" x14ac:dyDescent="0.25">
      <c r="A652" t="s">
        <v>15</v>
      </c>
      <c r="B652">
        <v>10000</v>
      </c>
      <c r="C652">
        <v>100</v>
      </c>
      <c r="D652">
        <v>100000</v>
      </c>
      <c r="E652">
        <v>54</v>
      </c>
      <c r="F652">
        <v>1</v>
      </c>
      <c r="G652">
        <v>25.569790000000001</v>
      </c>
      <c r="H652">
        <v>18.105930000000001</v>
      </c>
      <c r="I652">
        <v>6.4145589999999997</v>
      </c>
      <c r="J652">
        <v>0.121029</v>
      </c>
      <c r="K652" t="str">
        <f t="shared" si="20"/>
        <v>7</v>
      </c>
      <c r="L652" t="s">
        <v>64</v>
      </c>
      <c r="M652" t="s">
        <v>65</v>
      </c>
      <c r="N65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54</v>
      </c>
      <c r="O652">
        <f>VLOOKUP(TableMPI[[#This Row],[Label]],TableAvg[],2,FALSE)</f>
        <v>68.487962874999994</v>
      </c>
      <c r="P652">
        <f>VLOOKUP(TableMPI[[#This Row],[Label]],TableAvg[],3,FALSE)</f>
        <v>8.4105057132328955</v>
      </c>
      <c r="Q652">
        <f>TableMPI[[#This Row],[Avg]]-$U$2*TableMPI[[#This Row],[StdDev]]</f>
        <v>51.666951448534206</v>
      </c>
      <c r="R652">
        <f>TableMPI[[#This Row],[Avg]]+$U$2*TableMPI[[#This Row],[StdDev]]</f>
        <v>85.308974301465781</v>
      </c>
      <c r="S652">
        <v>1</v>
      </c>
    </row>
    <row r="653" spans="1:19" x14ac:dyDescent="0.25">
      <c r="A653" t="s">
        <v>15</v>
      </c>
      <c r="B653">
        <v>10000</v>
      </c>
      <c r="C653">
        <v>100</v>
      </c>
      <c r="D653">
        <v>100000</v>
      </c>
      <c r="E653">
        <v>53</v>
      </c>
      <c r="F653">
        <v>1</v>
      </c>
      <c r="G653">
        <v>25.706548999999999</v>
      </c>
      <c r="H653">
        <v>18.222221999999999</v>
      </c>
      <c r="I653">
        <v>9.3482920000000007</v>
      </c>
      <c r="J653">
        <v>0.17977499999999999</v>
      </c>
      <c r="K653" t="str">
        <f t="shared" si="20"/>
        <v>7</v>
      </c>
      <c r="L653" t="s">
        <v>64</v>
      </c>
      <c r="M653" t="s">
        <v>65</v>
      </c>
      <c r="N65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53</v>
      </c>
      <c r="O653">
        <f>VLOOKUP(TableMPI[[#This Row],[Label]],TableAvg[],2,FALSE)</f>
        <v>69.680341666666664</v>
      </c>
      <c r="P653">
        <f>VLOOKUP(TableMPI[[#This Row],[Label]],TableAvg[],3,FALSE)</f>
        <v>8.4211841839590971</v>
      </c>
      <c r="Q653">
        <f>TableMPI[[#This Row],[Avg]]-$U$2*TableMPI[[#This Row],[StdDev]]</f>
        <v>52.837973298748466</v>
      </c>
      <c r="R653">
        <f>TableMPI[[#This Row],[Avg]]+$U$2*TableMPI[[#This Row],[StdDev]]</f>
        <v>86.522710034584861</v>
      </c>
      <c r="S653">
        <v>1</v>
      </c>
    </row>
    <row r="654" spans="1:19" x14ac:dyDescent="0.25">
      <c r="A654" t="s">
        <v>15</v>
      </c>
      <c r="B654">
        <v>10000</v>
      </c>
      <c r="C654">
        <v>100</v>
      </c>
      <c r="D654">
        <v>100000</v>
      </c>
      <c r="E654">
        <v>52</v>
      </c>
      <c r="F654">
        <v>1</v>
      </c>
      <c r="G654">
        <v>12.981171</v>
      </c>
      <c r="H654">
        <v>5.2258589999999998</v>
      </c>
      <c r="I654">
        <v>4.5392619999999999</v>
      </c>
      <c r="J654">
        <v>8.9005000000000001E-2</v>
      </c>
      <c r="K654" t="str">
        <f t="shared" si="20"/>
        <v>7</v>
      </c>
      <c r="L654" t="s">
        <v>64</v>
      </c>
      <c r="M654" t="s">
        <v>65</v>
      </c>
      <c r="N65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52</v>
      </c>
      <c r="O654">
        <f>VLOOKUP(TableMPI[[#This Row],[Label]],TableAvg[],2,FALSE)</f>
        <v>65.309149000000005</v>
      </c>
      <c r="P654">
        <f>VLOOKUP(TableMPI[[#This Row],[Label]],TableAvg[],3,FALSE)</f>
        <v>7.8481203231082199</v>
      </c>
      <c r="Q654">
        <f>TableMPI[[#This Row],[Avg]]-$U$2*TableMPI[[#This Row],[StdDev]]</f>
        <v>49.612908353783567</v>
      </c>
      <c r="R654">
        <f>TableMPI[[#This Row],[Avg]]+$U$2*TableMPI[[#This Row],[StdDev]]</f>
        <v>81.005389646216443</v>
      </c>
      <c r="S654">
        <v>1</v>
      </c>
    </row>
    <row r="655" spans="1:19" x14ac:dyDescent="0.25">
      <c r="A655" t="s">
        <v>15</v>
      </c>
      <c r="B655">
        <v>10000</v>
      </c>
      <c r="C655">
        <v>100</v>
      </c>
      <c r="D655">
        <v>100000</v>
      </c>
      <c r="E655">
        <v>51</v>
      </c>
      <c r="F655">
        <v>1</v>
      </c>
      <c r="G655">
        <v>12.493838</v>
      </c>
      <c r="H655">
        <v>4.6928840000000003</v>
      </c>
      <c r="I655">
        <v>6.0496290000000004</v>
      </c>
      <c r="J655">
        <v>0.120993</v>
      </c>
      <c r="K655" t="str">
        <f t="shared" si="20"/>
        <v>7</v>
      </c>
      <c r="L655" t="s">
        <v>64</v>
      </c>
      <c r="M655" t="s">
        <v>65</v>
      </c>
      <c r="N65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51</v>
      </c>
      <c r="O655">
        <f>VLOOKUP(TableMPI[[#This Row],[Label]],TableAvg[],2,FALSE)</f>
        <v>71.420936749999996</v>
      </c>
      <c r="P655">
        <f>VLOOKUP(TableMPI[[#This Row],[Label]],TableAvg[],3,FALSE)</f>
        <v>6.7906007209647807</v>
      </c>
      <c r="Q655">
        <f>TableMPI[[#This Row],[Avg]]-$U$2*TableMPI[[#This Row],[StdDev]]</f>
        <v>57.839735308070431</v>
      </c>
      <c r="R655">
        <f>TableMPI[[#This Row],[Avg]]+$U$2*TableMPI[[#This Row],[StdDev]]</f>
        <v>85.002138191929561</v>
      </c>
      <c r="S655">
        <v>1</v>
      </c>
    </row>
    <row r="656" spans="1:19" x14ac:dyDescent="0.25">
      <c r="A656" t="s">
        <v>15</v>
      </c>
      <c r="B656">
        <v>10000</v>
      </c>
      <c r="C656">
        <v>100</v>
      </c>
      <c r="D656">
        <v>100000</v>
      </c>
      <c r="E656">
        <v>50</v>
      </c>
      <c r="F656">
        <v>1</v>
      </c>
      <c r="G656">
        <v>23.083649000000001</v>
      </c>
      <c r="H656">
        <v>15.043593</v>
      </c>
      <c r="I656">
        <v>5.4413910000000003</v>
      </c>
      <c r="J656">
        <v>0.11104899999999999</v>
      </c>
      <c r="K656" t="str">
        <f t="shared" si="20"/>
        <v>7</v>
      </c>
      <c r="L656" t="s">
        <v>64</v>
      </c>
      <c r="M656" t="s">
        <v>65</v>
      </c>
      <c r="N65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50</v>
      </c>
      <c r="O656">
        <f>VLOOKUP(TableMPI[[#This Row],[Label]],TableAvg[],2,FALSE)</f>
        <v>66.211950000000002</v>
      </c>
      <c r="P656">
        <f>VLOOKUP(TableMPI[[#This Row],[Label]],TableAvg[],3,FALSE)</f>
        <v>7.8498883116002274</v>
      </c>
      <c r="Q656">
        <f>TableMPI[[#This Row],[Avg]]-$U$2*TableMPI[[#This Row],[StdDev]]</f>
        <v>50.512173376799545</v>
      </c>
      <c r="R656">
        <f>TableMPI[[#This Row],[Avg]]+$U$2*TableMPI[[#This Row],[StdDev]]</f>
        <v>81.911726623200451</v>
      </c>
      <c r="S656">
        <v>1</v>
      </c>
    </row>
    <row r="657" spans="1:19" x14ac:dyDescent="0.25">
      <c r="A657" t="s">
        <v>15</v>
      </c>
      <c r="B657">
        <v>10000</v>
      </c>
      <c r="C657">
        <v>100</v>
      </c>
      <c r="D657">
        <v>100000</v>
      </c>
      <c r="E657">
        <v>49</v>
      </c>
      <c r="F657">
        <v>1</v>
      </c>
      <c r="G657">
        <v>12.224914</v>
      </c>
      <c r="H657">
        <v>4.1488690000000004</v>
      </c>
      <c r="I657">
        <v>5.8277489999999998</v>
      </c>
      <c r="J657">
        <v>0.12141100000000001</v>
      </c>
      <c r="K657" t="str">
        <f t="shared" si="20"/>
        <v>7</v>
      </c>
      <c r="L657" t="s">
        <v>64</v>
      </c>
      <c r="M657" t="s">
        <v>65</v>
      </c>
      <c r="N65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49</v>
      </c>
      <c r="O657">
        <f>VLOOKUP(TableMPI[[#This Row],[Label]],TableAvg[],2,FALSE)</f>
        <v>76.552641666666659</v>
      </c>
      <c r="P657">
        <f>VLOOKUP(TableMPI[[#This Row],[Label]],TableAvg[],3,FALSE)</f>
        <v>0.24086220050867616</v>
      </c>
      <c r="Q657">
        <f>TableMPI[[#This Row],[Avg]]-$U$2*TableMPI[[#This Row],[StdDev]]</f>
        <v>76.070917265649314</v>
      </c>
      <c r="R657">
        <f>TableMPI[[#This Row],[Avg]]+$U$2*TableMPI[[#This Row],[StdDev]]</f>
        <v>77.034366067684005</v>
      </c>
      <c r="S657">
        <v>1</v>
      </c>
    </row>
    <row r="658" spans="1:19" x14ac:dyDescent="0.25">
      <c r="A658" t="s">
        <v>15</v>
      </c>
      <c r="B658">
        <v>10000</v>
      </c>
      <c r="C658">
        <v>100</v>
      </c>
      <c r="D658">
        <v>100000</v>
      </c>
      <c r="E658">
        <v>48</v>
      </c>
      <c r="F658">
        <v>1</v>
      </c>
      <c r="G658">
        <v>17.975342000000001</v>
      </c>
      <c r="H658">
        <v>9.7948380000000004</v>
      </c>
      <c r="I658">
        <v>4.45784</v>
      </c>
      <c r="J658">
        <v>9.4848000000000002E-2</v>
      </c>
      <c r="K658" t="str">
        <f t="shared" si="20"/>
        <v>7</v>
      </c>
      <c r="L658" t="s">
        <v>64</v>
      </c>
      <c r="M658" t="s">
        <v>65</v>
      </c>
      <c r="N65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48</v>
      </c>
      <c r="O658">
        <f>VLOOKUP(TableMPI[[#This Row],[Label]],TableAvg[],2,FALSE)</f>
        <v>76.196652285714279</v>
      </c>
      <c r="P658">
        <f>VLOOKUP(TableMPI[[#This Row],[Label]],TableAvg[],3,FALSE)</f>
        <v>1.7251254991956284</v>
      </c>
      <c r="Q658">
        <f>TableMPI[[#This Row],[Avg]]-$U$2*TableMPI[[#This Row],[StdDev]]</f>
        <v>72.746401287323025</v>
      </c>
      <c r="R658">
        <f>TableMPI[[#This Row],[Avg]]+$U$2*TableMPI[[#This Row],[StdDev]]</f>
        <v>79.646903284105534</v>
      </c>
      <c r="S658">
        <v>1</v>
      </c>
    </row>
    <row r="659" spans="1:19" x14ac:dyDescent="0.25">
      <c r="A659" t="s">
        <v>15</v>
      </c>
      <c r="B659">
        <v>10000</v>
      </c>
      <c r="C659">
        <v>100</v>
      </c>
      <c r="D659">
        <v>100000</v>
      </c>
      <c r="E659">
        <v>47</v>
      </c>
      <c r="F659">
        <v>1</v>
      </c>
      <c r="G659">
        <v>14.64476</v>
      </c>
      <c r="H659">
        <v>6.2072700000000003</v>
      </c>
      <c r="I659">
        <v>11.342817</v>
      </c>
      <c r="J659">
        <v>0.246583</v>
      </c>
      <c r="K659" t="str">
        <f t="shared" si="20"/>
        <v>7</v>
      </c>
      <c r="L659" t="s">
        <v>64</v>
      </c>
      <c r="M659" t="s">
        <v>65</v>
      </c>
      <c r="N65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47</v>
      </c>
      <c r="O659">
        <f>VLOOKUP(TableMPI[[#This Row],[Label]],TableAvg[],2,FALSE)</f>
        <v>77.546280333333343</v>
      </c>
      <c r="P659">
        <f>VLOOKUP(TableMPI[[#This Row],[Label]],TableAvg[],3,FALSE)</f>
        <v>1.6251516040406595</v>
      </c>
      <c r="Q659">
        <f>TableMPI[[#This Row],[Avg]]-$U$2*TableMPI[[#This Row],[StdDev]]</f>
        <v>74.295977125252023</v>
      </c>
      <c r="R659">
        <f>TableMPI[[#This Row],[Avg]]+$U$2*TableMPI[[#This Row],[StdDev]]</f>
        <v>80.796583541414662</v>
      </c>
      <c r="S659">
        <v>1</v>
      </c>
    </row>
    <row r="660" spans="1:19" x14ac:dyDescent="0.25">
      <c r="A660" t="s">
        <v>15</v>
      </c>
      <c r="B660">
        <v>10000</v>
      </c>
      <c r="C660">
        <v>100</v>
      </c>
      <c r="D660">
        <v>100000</v>
      </c>
      <c r="E660">
        <v>46</v>
      </c>
      <c r="F660">
        <v>1</v>
      </c>
      <c r="G660">
        <v>21.901063000000001</v>
      </c>
      <c r="H660">
        <v>13.437931000000001</v>
      </c>
      <c r="I660">
        <v>7.8826029999999996</v>
      </c>
      <c r="J660">
        <v>0.17516899999999999</v>
      </c>
      <c r="K660" t="str">
        <f t="shared" si="20"/>
        <v>7</v>
      </c>
      <c r="L660" t="s">
        <v>64</v>
      </c>
      <c r="M660" t="s">
        <v>65</v>
      </c>
      <c r="N66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46</v>
      </c>
      <c r="O660">
        <f>VLOOKUP(TableMPI[[#This Row],[Label]],TableAvg[],2,FALSE)</f>
        <v>72.402682666666678</v>
      </c>
      <c r="P660">
        <f>VLOOKUP(TableMPI[[#This Row],[Label]],TableAvg[],3,FALSE)</f>
        <v>8.6749406518559908</v>
      </c>
      <c r="Q660">
        <f>TableMPI[[#This Row],[Avg]]-$U$2*TableMPI[[#This Row],[StdDev]]</f>
        <v>55.052801362954696</v>
      </c>
      <c r="R660">
        <f>TableMPI[[#This Row],[Avg]]+$U$2*TableMPI[[#This Row],[StdDev]]</f>
        <v>89.75256397037866</v>
      </c>
      <c r="S660">
        <v>1</v>
      </c>
    </row>
    <row r="661" spans="1:19" x14ac:dyDescent="0.25">
      <c r="A661" t="s">
        <v>15</v>
      </c>
      <c r="B661">
        <v>10000</v>
      </c>
      <c r="C661">
        <v>100</v>
      </c>
      <c r="D661">
        <v>100000</v>
      </c>
      <c r="E661">
        <v>45</v>
      </c>
      <c r="F661">
        <v>1</v>
      </c>
      <c r="G661">
        <v>21.149497</v>
      </c>
      <c r="H661">
        <v>12.581313</v>
      </c>
      <c r="I661">
        <v>4.9498259999999998</v>
      </c>
      <c r="J661">
        <v>0.112496</v>
      </c>
      <c r="K661" t="str">
        <f t="shared" si="20"/>
        <v>7</v>
      </c>
      <c r="L661" t="s">
        <v>64</v>
      </c>
      <c r="M661" t="s">
        <v>65</v>
      </c>
      <c r="N66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45</v>
      </c>
      <c r="O661">
        <f>VLOOKUP(TableMPI[[#This Row],[Label]],TableAvg[],2,FALSE)</f>
        <v>77.593593428571424</v>
      </c>
      <c r="P661">
        <f>VLOOKUP(TableMPI[[#This Row],[Label]],TableAvg[],3,FALSE)</f>
        <v>3.7363343593543732</v>
      </c>
      <c r="Q661">
        <f>TableMPI[[#This Row],[Avg]]-$U$2*TableMPI[[#This Row],[StdDev]]</f>
        <v>70.120924709862678</v>
      </c>
      <c r="R661">
        <f>TableMPI[[#This Row],[Avg]]+$U$2*TableMPI[[#This Row],[StdDev]]</f>
        <v>85.06626214728017</v>
      </c>
      <c r="S661">
        <v>1</v>
      </c>
    </row>
    <row r="662" spans="1:19" x14ac:dyDescent="0.25">
      <c r="A662" t="s">
        <v>15</v>
      </c>
      <c r="B662">
        <v>10000</v>
      </c>
      <c r="C662">
        <v>100</v>
      </c>
      <c r="D662">
        <v>100000</v>
      </c>
      <c r="E662">
        <v>44</v>
      </c>
      <c r="F662">
        <v>1</v>
      </c>
      <c r="G662">
        <v>18.897659000000001</v>
      </c>
      <c r="H662">
        <v>10.243221999999999</v>
      </c>
      <c r="I662">
        <v>5.8415980000000003</v>
      </c>
      <c r="J662">
        <v>0.135851</v>
      </c>
      <c r="K662" t="str">
        <f t="shared" si="20"/>
        <v>7</v>
      </c>
      <c r="L662" t="s">
        <v>64</v>
      </c>
      <c r="M662" t="s">
        <v>65</v>
      </c>
      <c r="N66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44</v>
      </c>
      <c r="O662">
        <f>VLOOKUP(TableMPI[[#This Row],[Label]],TableAvg[],2,FALSE)</f>
        <v>78.587566999999993</v>
      </c>
      <c r="P662">
        <f>VLOOKUP(TableMPI[[#This Row],[Label]],TableAvg[],3,FALSE)</f>
        <v>3.6965058348410644</v>
      </c>
      <c r="Q662">
        <f>TableMPI[[#This Row],[Avg]]-$U$2*TableMPI[[#This Row],[StdDev]]</f>
        <v>71.194555330317868</v>
      </c>
      <c r="R662">
        <f>TableMPI[[#This Row],[Avg]]+$U$2*TableMPI[[#This Row],[StdDev]]</f>
        <v>85.980578669682117</v>
      </c>
      <c r="S662">
        <v>1</v>
      </c>
    </row>
    <row r="663" spans="1:19" x14ac:dyDescent="0.25">
      <c r="A663" t="s">
        <v>15</v>
      </c>
      <c r="B663">
        <v>10000</v>
      </c>
      <c r="C663">
        <v>100</v>
      </c>
      <c r="D663">
        <v>100000</v>
      </c>
      <c r="E663">
        <v>43</v>
      </c>
      <c r="F663">
        <v>1</v>
      </c>
      <c r="G663">
        <v>13.297567000000001</v>
      </c>
      <c r="H663">
        <v>4.4311439999999997</v>
      </c>
      <c r="I663">
        <v>5.235697</v>
      </c>
      <c r="J663">
        <v>0.12465900000000001</v>
      </c>
      <c r="K663" t="str">
        <f t="shared" si="20"/>
        <v>7</v>
      </c>
      <c r="L663" t="s">
        <v>64</v>
      </c>
      <c r="M663" t="s">
        <v>65</v>
      </c>
      <c r="N66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43</v>
      </c>
      <c r="O663">
        <f>VLOOKUP(TableMPI[[#This Row],[Label]],TableAvg[],2,FALSE)</f>
        <v>71.895907666666673</v>
      </c>
      <c r="P663">
        <f>VLOOKUP(TableMPI[[#This Row],[Label]],TableAvg[],3,FALSE)</f>
        <v>8.6175543261217591</v>
      </c>
      <c r="Q663">
        <f>TableMPI[[#This Row],[Avg]]-$U$2*TableMPI[[#This Row],[StdDev]]</f>
        <v>54.660799014423155</v>
      </c>
      <c r="R663">
        <f>TableMPI[[#This Row],[Avg]]+$U$2*TableMPI[[#This Row],[StdDev]]</f>
        <v>89.131016318910184</v>
      </c>
      <c r="S663">
        <v>1</v>
      </c>
    </row>
    <row r="664" spans="1:19" x14ac:dyDescent="0.25">
      <c r="A664" t="s">
        <v>15</v>
      </c>
      <c r="B664">
        <v>10000</v>
      </c>
      <c r="C664">
        <v>100</v>
      </c>
      <c r="D664">
        <v>100000</v>
      </c>
      <c r="E664">
        <v>42</v>
      </c>
      <c r="F664">
        <v>1</v>
      </c>
      <c r="G664">
        <v>18.567478000000001</v>
      </c>
      <c r="H664">
        <v>9.4979650000000007</v>
      </c>
      <c r="I664">
        <v>4.186159</v>
      </c>
      <c r="J664">
        <v>0.102101</v>
      </c>
      <c r="K664" t="str">
        <f t="shared" si="20"/>
        <v>7</v>
      </c>
      <c r="L664" t="s">
        <v>64</v>
      </c>
      <c r="M664" t="s">
        <v>65</v>
      </c>
      <c r="N66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42</v>
      </c>
      <c r="O664">
        <f>VLOOKUP(TableMPI[[#This Row],[Label]],TableAvg[],2,FALSE)</f>
        <v>76.182989714285711</v>
      </c>
      <c r="P664">
        <f>VLOOKUP(TableMPI[[#This Row],[Label]],TableAvg[],3,FALSE)</f>
        <v>7.7750732433957479</v>
      </c>
      <c r="Q664">
        <f>TableMPI[[#This Row],[Avg]]-$U$2*TableMPI[[#This Row],[StdDev]]</f>
        <v>60.632843227494213</v>
      </c>
      <c r="R664">
        <f>TableMPI[[#This Row],[Avg]]+$U$2*TableMPI[[#This Row],[StdDev]]</f>
        <v>91.733136201077201</v>
      </c>
      <c r="S664">
        <v>1</v>
      </c>
    </row>
    <row r="665" spans="1:19" x14ac:dyDescent="0.25">
      <c r="A665" t="s">
        <v>15</v>
      </c>
      <c r="B665">
        <v>10000</v>
      </c>
      <c r="C665">
        <v>100</v>
      </c>
      <c r="D665">
        <v>100000</v>
      </c>
      <c r="E665">
        <v>41</v>
      </c>
      <c r="F665">
        <v>1</v>
      </c>
      <c r="G665">
        <v>12.876310999999999</v>
      </c>
      <c r="H665">
        <v>3.6385390000000002</v>
      </c>
      <c r="I665">
        <v>3.596228</v>
      </c>
      <c r="J665">
        <v>8.9906E-2</v>
      </c>
      <c r="K665" t="str">
        <f t="shared" si="20"/>
        <v>7</v>
      </c>
      <c r="L665" t="s">
        <v>64</v>
      </c>
      <c r="M665" t="s">
        <v>65</v>
      </c>
      <c r="N66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41</v>
      </c>
      <c r="O665">
        <f>VLOOKUP(TableMPI[[#This Row],[Label]],TableAvg[],2,FALSE)</f>
        <v>75.874598666666657</v>
      </c>
      <c r="P665">
        <f>VLOOKUP(TableMPI[[#This Row],[Label]],TableAvg[],3,FALSE)</f>
        <v>10.572158003807891</v>
      </c>
      <c r="Q665">
        <f>TableMPI[[#This Row],[Avg]]-$U$2*TableMPI[[#This Row],[StdDev]]</f>
        <v>54.730282659050872</v>
      </c>
      <c r="R665">
        <f>TableMPI[[#This Row],[Avg]]+$U$2*TableMPI[[#This Row],[StdDev]]</f>
        <v>97.018914674282442</v>
      </c>
      <c r="S665">
        <v>1</v>
      </c>
    </row>
    <row r="666" spans="1:19" x14ac:dyDescent="0.25">
      <c r="A666" t="s">
        <v>15</v>
      </c>
      <c r="B666">
        <v>10000</v>
      </c>
      <c r="C666">
        <v>100</v>
      </c>
      <c r="D666">
        <v>100000</v>
      </c>
      <c r="E666">
        <v>40</v>
      </c>
      <c r="F666">
        <v>1</v>
      </c>
      <c r="G666">
        <v>13.925936999999999</v>
      </c>
      <c r="H666">
        <v>4.2934049999999999</v>
      </c>
      <c r="I666">
        <v>4.5037940000000001</v>
      </c>
      <c r="J666">
        <v>0.115482</v>
      </c>
      <c r="K666" t="str">
        <f t="shared" si="20"/>
        <v>7</v>
      </c>
      <c r="L666" t="s">
        <v>64</v>
      </c>
      <c r="M666" t="s">
        <v>65</v>
      </c>
      <c r="N66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40</v>
      </c>
      <c r="O666">
        <f>VLOOKUP(TableMPI[[#This Row],[Label]],TableAvg[],2,FALSE)</f>
        <v>76.617743333333337</v>
      </c>
      <c r="P666">
        <f>VLOOKUP(TableMPI[[#This Row],[Label]],TableAvg[],3,FALSE)</f>
        <v>10.581841719321696</v>
      </c>
      <c r="Q666">
        <f>TableMPI[[#This Row],[Avg]]-$U$2*TableMPI[[#This Row],[StdDev]]</f>
        <v>55.454059894689948</v>
      </c>
      <c r="R666">
        <f>TableMPI[[#This Row],[Avg]]+$U$2*TableMPI[[#This Row],[StdDev]]</f>
        <v>97.781426771976726</v>
      </c>
      <c r="S666">
        <v>1</v>
      </c>
    </row>
    <row r="667" spans="1:19" x14ac:dyDescent="0.25">
      <c r="A667" t="s">
        <v>15</v>
      </c>
      <c r="B667">
        <v>10000</v>
      </c>
      <c r="C667">
        <v>100</v>
      </c>
      <c r="D667">
        <v>100000</v>
      </c>
      <c r="E667">
        <v>39</v>
      </c>
      <c r="F667">
        <v>1</v>
      </c>
      <c r="G667">
        <v>12.933294999999999</v>
      </c>
      <c r="H667">
        <v>3.2516509999999998</v>
      </c>
      <c r="I667">
        <v>6.6611000000000002</v>
      </c>
      <c r="J667">
        <v>0.175292</v>
      </c>
      <c r="K667" t="str">
        <f t="shared" si="20"/>
        <v>7</v>
      </c>
      <c r="L667" t="s">
        <v>64</v>
      </c>
      <c r="M667" t="s">
        <v>65</v>
      </c>
      <c r="N66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39</v>
      </c>
      <c r="O667">
        <f>VLOOKUP(TableMPI[[#This Row],[Label]],TableAvg[],2,FALSE)</f>
        <v>78.4539267142857</v>
      </c>
      <c r="P667">
        <f>VLOOKUP(TableMPI[[#This Row],[Label]],TableAvg[],3,FALSE)</f>
        <v>6.2118415520912151</v>
      </c>
      <c r="Q667">
        <f>TableMPI[[#This Row],[Avg]]-$U$2*TableMPI[[#This Row],[StdDev]]</f>
        <v>66.03024361010327</v>
      </c>
      <c r="R667">
        <f>TableMPI[[#This Row],[Avg]]+$U$2*TableMPI[[#This Row],[StdDev]]</f>
        <v>90.87760981846813</v>
      </c>
      <c r="S667">
        <v>1</v>
      </c>
    </row>
    <row r="668" spans="1:19" x14ac:dyDescent="0.25">
      <c r="A668" t="s">
        <v>15</v>
      </c>
      <c r="B668">
        <v>10000</v>
      </c>
      <c r="C668">
        <v>100</v>
      </c>
      <c r="D668">
        <v>100000</v>
      </c>
      <c r="E668">
        <v>38</v>
      </c>
      <c r="F668">
        <v>1</v>
      </c>
      <c r="G668">
        <v>14.058881</v>
      </c>
      <c r="H668">
        <v>3.9431370000000001</v>
      </c>
      <c r="I668">
        <v>3.9115530000000001</v>
      </c>
      <c r="J668">
        <v>0.10571800000000001</v>
      </c>
      <c r="K668" t="str">
        <f t="shared" si="20"/>
        <v>7</v>
      </c>
      <c r="L668" t="s">
        <v>64</v>
      </c>
      <c r="M668" t="s">
        <v>65</v>
      </c>
      <c r="N66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38</v>
      </c>
      <c r="O668">
        <f>VLOOKUP(TableMPI[[#This Row],[Label]],TableAvg[],2,FALSE)</f>
        <v>82.646632333333329</v>
      </c>
      <c r="P668">
        <f>VLOOKUP(TableMPI[[#This Row],[Label]],TableAvg[],3,FALSE)</f>
        <v>5.2921641445419443</v>
      </c>
      <c r="Q668">
        <f>TableMPI[[#This Row],[Avg]]-$U$2*TableMPI[[#This Row],[StdDev]]</f>
        <v>72.062304044249444</v>
      </c>
      <c r="R668">
        <f>TableMPI[[#This Row],[Avg]]+$U$2*TableMPI[[#This Row],[StdDev]]</f>
        <v>93.230960622417214</v>
      </c>
      <c r="S668">
        <v>1</v>
      </c>
    </row>
    <row r="669" spans="1:19" x14ac:dyDescent="0.25">
      <c r="A669" t="s">
        <v>15</v>
      </c>
      <c r="B669">
        <v>10000</v>
      </c>
      <c r="C669">
        <v>100</v>
      </c>
      <c r="D669">
        <v>100000</v>
      </c>
      <c r="E669">
        <v>37</v>
      </c>
      <c r="F669">
        <v>1</v>
      </c>
      <c r="G669">
        <v>17.997112000000001</v>
      </c>
      <c r="H669">
        <v>7.7959509999999996</v>
      </c>
      <c r="I669">
        <v>3.8425199999999999</v>
      </c>
      <c r="J669">
        <v>0.106737</v>
      </c>
      <c r="K669" t="str">
        <f t="shared" si="20"/>
        <v>7</v>
      </c>
      <c r="L669" t="s">
        <v>64</v>
      </c>
      <c r="M669" t="s">
        <v>65</v>
      </c>
      <c r="N66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37</v>
      </c>
      <c r="O669">
        <f>VLOOKUP(TableMPI[[#This Row],[Label]],TableAvg[],2,FALSE)</f>
        <v>81.949399</v>
      </c>
      <c r="P669">
        <f>VLOOKUP(TableMPI[[#This Row],[Label]],TableAvg[],3,FALSE)</f>
        <v>5.3984252511614423</v>
      </c>
      <c r="Q669">
        <f>TableMPI[[#This Row],[Avg]]-$U$2*TableMPI[[#This Row],[StdDev]]</f>
        <v>71.152548497677117</v>
      </c>
      <c r="R669">
        <f>TableMPI[[#This Row],[Avg]]+$U$2*TableMPI[[#This Row],[StdDev]]</f>
        <v>92.746249502322883</v>
      </c>
      <c r="S669">
        <v>1</v>
      </c>
    </row>
    <row r="670" spans="1:19" x14ac:dyDescent="0.25">
      <c r="A670" t="s">
        <v>15</v>
      </c>
      <c r="B670">
        <v>10000</v>
      </c>
      <c r="C670">
        <v>100</v>
      </c>
      <c r="D670">
        <v>100000</v>
      </c>
      <c r="E670">
        <v>36</v>
      </c>
      <c r="F670">
        <v>1</v>
      </c>
      <c r="G670">
        <v>22.936342</v>
      </c>
      <c r="H670">
        <v>12.504918999999999</v>
      </c>
      <c r="I670">
        <v>3.8866770000000002</v>
      </c>
      <c r="J670">
        <v>0.11104799999999999</v>
      </c>
      <c r="K670" t="str">
        <f t="shared" si="20"/>
        <v>7</v>
      </c>
      <c r="L670" t="s">
        <v>64</v>
      </c>
      <c r="M670" t="s">
        <v>65</v>
      </c>
      <c r="N67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36</v>
      </c>
      <c r="O670">
        <f>VLOOKUP(TableMPI[[#This Row],[Label]],TableAvg[],2,FALSE)</f>
        <v>83.086585000000014</v>
      </c>
      <c r="P670">
        <f>VLOOKUP(TableMPI[[#This Row],[Label]],TableAvg[],3,FALSE)</f>
        <v>4.5385419223571617</v>
      </c>
      <c r="Q670">
        <f>TableMPI[[#This Row],[Avg]]-$U$2*TableMPI[[#This Row],[StdDev]]</f>
        <v>74.00950115528569</v>
      </c>
      <c r="R670">
        <f>TableMPI[[#This Row],[Avg]]+$U$2*TableMPI[[#This Row],[StdDev]]</f>
        <v>92.163668844714337</v>
      </c>
      <c r="S670">
        <v>1</v>
      </c>
    </row>
    <row r="671" spans="1:19" x14ac:dyDescent="0.25">
      <c r="A671" t="s">
        <v>15</v>
      </c>
      <c r="B671">
        <v>10000</v>
      </c>
      <c r="C671">
        <v>100</v>
      </c>
      <c r="D671">
        <v>100000</v>
      </c>
      <c r="E671">
        <v>35</v>
      </c>
      <c r="F671">
        <v>1</v>
      </c>
      <c r="G671">
        <v>13.762104000000001</v>
      </c>
      <c r="H671">
        <v>3.1617760000000001</v>
      </c>
      <c r="I671">
        <v>3.8482500000000002</v>
      </c>
      <c r="J671">
        <v>0.11318400000000001</v>
      </c>
      <c r="K671" t="str">
        <f t="shared" si="20"/>
        <v>7</v>
      </c>
      <c r="L671" t="s">
        <v>64</v>
      </c>
      <c r="M671" t="s">
        <v>65</v>
      </c>
      <c r="N67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35</v>
      </c>
      <c r="O671">
        <f>VLOOKUP(TableMPI[[#This Row],[Label]],TableAvg[],2,FALSE)</f>
        <v>85.5057975</v>
      </c>
      <c r="P671">
        <f>VLOOKUP(TableMPI[[#This Row],[Label]],TableAvg[],3,FALSE)</f>
        <v>7.4992584999999989</v>
      </c>
      <c r="Q671">
        <f>TableMPI[[#This Row],[Avg]]-$U$2*TableMPI[[#This Row],[StdDev]]</f>
        <v>70.507280500000007</v>
      </c>
      <c r="R671">
        <f>TableMPI[[#This Row],[Avg]]+$U$2*TableMPI[[#This Row],[StdDev]]</f>
        <v>100.50431449999999</v>
      </c>
      <c r="S671">
        <v>1</v>
      </c>
    </row>
    <row r="672" spans="1:19" x14ac:dyDescent="0.25">
      <c r="A672" t="s">
        <v>15</v>
      </c>
      <c r="B672">
        <v>10000</v>
      </c>
      <c r="C672">
        <v>100</v>
      </c>
      <c r="D672">
        <v>100000</v>
      </c>
      <c r="E672">
        <v>34</v>
      </c>
      <c r="F672">
        <v>1</v>
      </c>
      <c r="G672">
        <v>14.399785</v>
      </c>
      <c r="H672">
        <v>3.399654</v>
      </c>
      <c r="I672">
        <v>3.6781899999999998</v>
      </c>
      <c r="J672">
        <v>0.11146</v>
      </c>
      <c r="K672" t="str">
        <f t="shared" si="20"/>
        <v>7</v>
      </c>
      <c r="L672" t="s">
        <v>64</v>
      </c>
      <c r="M672" t="s">
        <v>65</v>
      </c>
      <c r="N67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34</v>
      </c>
      <c r="O672">
        <f>VLOOKUP(TableMPI[[#This Row],[Label]],TableAvg[],2,FALSE)</f>
        <v>87.366123000000002</v>
      </c>
      <c r="P672">
        <f>VLOOKUP(TableMPI[[#This Row],[Label]],TableAvg[],3,FALSE)</f>
        <v>3.0477749999998505</v>
      </c>
      <c r="Q672">
        <f>TableMPI[[#This Row],[Avg]]-$U$2*TableMPI[[#This Row],[StdDev]]</f>
        <v>81.270573000000297</v>
      </c>
      <c r="R672">
        <f>TableMPI[[#This Row],[Avg]]+$U$2*TableMPI[[#This Row],[StdDev]]</f>
        <v>93.461672999999706</v>
      </c>
      <c r="S672">
        <v>1</v>
      </c>
    </row>
    <row r="673" spans="1:19" x14ac:dyDescent="0.25">
      <c r="A673" t="s">
        <v>15</v>
      </c>
      <c r="B673">
        <v>10000</v>
      </c>
      <c r="C673">
        <v>100</v>
      </c>
      <c r="D673">
        <v>100000</v>
      </c>
      <c r="E673">
        <v>33</v>
      </c>
      <c r="F673">
        <v>1</v>
      </c>
      <c r="G673">
        <v>16.135809999999999</v>
      </c>
      <c r="H673">
        <v>4.9645060000000001</v>
      </c>
      <c r="I673">
        <v>3.5389189999999999</v>
      </c>
      <c r="J673">
        <v>0.11059099999999999</v>
      </c>
      <c r="K673" t="str">
        <f t="shared" si="20"/>
        <v>7</v>
      </c>
      <c r="L673" t="s">
        <v>64</v>
      </c>
      <c r="M673" t="s">
        <v>65</v>
      </c>
      <c r="N67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33</v>
      </c>
      <c r="O673">
        <f>VLOOKUP(TableMPI[[#This Row],[Label]],TableAvg[],2,FALSE)</f>
        <v>79.299919166666669</v>
      </c>
      <c r="P673">
        <f>VLOOKUP(TableMPI[[#This Row],[Label]],TableAvg[],3,FALSE)</f>
        <v>7.4336550828582082</v>
      </c>
      <c r="Q673">
        <f>TableMPI[[#This Row],[Avg]]-$U$2*TableMPI[[#This Row],[StdDev]]</f>
        <v>64.432609000950251</v>
      </c>
      <c r="R673">
        <f>TableMPI[[#This Row],[Avg]]+$U$2*TableMPI[[#This Row],[StdDev]]</f>
        <v>94.167229332383087</v>
      </c>
      <c r="S673">
        <v>1</v>
      </c>
    </row>
    <row r="674" spans="1:19" x14ac:dyDescent="0.25">
      <c r="A674" t="s">
        <v>15</v>
      </c>
      <c r="B674">
        <v>10000</v>
      </c>
      <c r="C674">
        <v>100</v>
      </c>
      <c r="D674">
        <v>100000</v>
      </c>
      <c r="E674">
        <v>32</v>
      </c>
      <c r="F674">
        <v>1</v>
      </c>
      <c r="G674">
        <v>13.719386999999999</v>
      </c>
      <c r="H674">
        <v>2.0294400000000001</v>
      </c>
      <c r="I674">
        <v>4.3723679999999998</v>
      </c>
      <c r="J674">
        <v>0.141044</v>
      </c>
      <c r="K674" t="str">
        <f t="shared" si="20"/>
        <v>7</v>
      </c>
      <c r="L674" t="s">
        <v>64</v>
      </c>
      <c r="M674" t="s">
        <v>65</v>
      </c>
      <c r="N67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32</v>
      </c>
      <c r="O674">
        <f>VLOOKUP(TableMPI[[#This Row],[Label]],TableAvg[],2,FALSE)</f>
        <v>88.5657535</v>
      </c>
      <c r="P674">
        <f>VLOOKUP(TableMPI[[#This Row],[Label]],TableAvg[],3,FALSE)</f>
        <v>4.3703804999999951</v>
      </c>
      <c r="Q674">
        <f>TableMPI[[#This Row],[Avg]]-$U$2*TableMPI[[#This Row],[StdDev]]</f>
        <v>79.824992500000008</v>
      </c>
      <c r="R674">
        <f>TableMPI[[#This Row],[Avg]]+$U$2*TableMPI[[#This Row],[StdDev]]</f>
        <v>97.306514499999992</v>
      </c>
      <c r="S674">
        <v>1</v>
      </c>
    </row>
    <row r="675" spans="1:19" x14ac:dyDescent="0.25">
      <c r="A675" t="s">
        <v>15</v>
      </c>
      <c r="B675">
        <v>10000</v>
      </c>
      <c r="C675">
        <v>100</v>
      </c>
      <c r="D675">
        <v>100000</v>
      </c>
      <c r="E675">
        <v>31</v>
      </c>
      <c r="F675">
        <v>1</v>
      </c>
      <c r="G675">
        <v>17.075438999999999</v>
      </c>
      <c r="H675">
        <v>5.2964320000000003</v>
      </c>
      <c r="I675">
        <v>2.800783</v>
      </c>
      <c r="J675">
        <v>9.3358999999999998E-2</v>
      </c>
      <c r="K675" t="str">
        <f t="shared" si="20"/>
        <v>7</v>
      </c>
      <c r="L675" t="s">
        <v>64</v>
      </c>
      <c r="M675" t="s">
        <v>65</v>
      </c>
      <c r="N67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31</v>
      </c>
      <c r="O675">
        <f>VLOOKUP(TableMPI[[#This Row],[Label]],TableAvg[],2,FALSE)</f>
        <v>80.903500000000008</v>
      </c>
      <c r="P675">
        <f>VLOOKUP(TableMPI[[#This Row],[Label]],TableAvg[],3,FALSE)</f>
        <v>2.0728889999997979</v>
      </c>
      <c r="Q675">
        <f>TableMPI[[#This Row],[Avg]]-$U$2*TableMPI[[#This Row],[StdDev]]</f>
        <v>76.757722000000413</v>
      </c>
      <c r="R675">
        <f>TableMPI[[#This Row],[Avg]]+$U$2*TableMPI[[#This Row],[StdDev]]</f>
        <v>85.049277999999603</v>
      </c>
      <c r="S675">
        <v>1</v>
      </c>
    </row>
    <row r="676" spans="1:19" x14ac:dyDescent="0.25">
      <c r="A676" t="s">
        <v>15</v>
      </c>
      <c r="B676">
        <v>10000</v>
      </c>
      <c r="C676">
        <v>100</v>
      </c>
      <c r="D676">
        <v>100000</v>
      </c>
      <c r="E676">
        <v>30</v>
      </c>
      <c r="F676">
        <v>1</v>
      </c>
      <c r="G676">
        <v>14.680222000000001</v>
      </c>
      <c r="H676">
        <v>2.3257859999999999</v>
      </c>
      <c r="I676">
        <v>2.5709529999999998</v>
      </c>
      <c r="J676">
        <v>8.8653999999999997E-2</v>
      </c>
      <c r="K676" t="str">
        <f t="shared" si="20"/>
        <v>7</v>
      </c>
      <c r="L676" t="s">
        <v>64</v>
      </c>
      <c r="M676" t="s">
        <v>65</v>
      </c>
      <c r="N67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30</v>
      </c>
      <c r="O676">
        <f>VLOOKUP(TableMPI[[#This Row],[Label]],TableAvg[],2,FALSE)</f>
        <v>82.589635000000015</v>
      </c>
      <c r="P676">
        <f>VLOOKUP(TableMPI[[#This Row],[Label]],TableAvg[],3,FALSE)</f>
        <v>2.0713395338341378</v>
      </c>
      <c r="Q676">
        <f>TableMPI[[#This Row],[Avg]]-$U$2*TableMPI[[#This Row],[StdDev]]</f>
        <v>78.446955932331747</v>
      </c>
      <c r="R676">
        <f>TableMPI[[#This Row],[Avg]]+$U$2*TableMPI[[#This Row],[StdDev]]</f>
        <v>86.732314067668284</v>
      </c>
      <c r="S676">
        <v>1</v>
      </c>
    </row>
    <row r="677" spans="1:19" x14ac:dyDescent="0.25">
      <c r="A677" t="s">
        <v>15</v>
      </c>
      <c r="B677">
        <v>10000</v>
      </c>
      <c r="C677">
        <v>100</v>
      </c>
      <c r="D677">
        <v>100000</v>
      </c>
      <c r="E677">
        <v>29</v>
      </c>
      <c r="F677">
        <v>1</v>
      </c>
      <c r="G677">
        <v>16.214555000000001</v>
      </c>
      <c r="H677">
        <v>3.5955339999999998</v>
      </c>
      <c r="I677">
        <v>2.8710270000000002</v>
      </c>
      <c r="J677">
        <v>0.102537</v>
      </c>
      <c r="K677" t="str">
        <f t="shared" si="20"/>
        <v>7</v>
      </c>
      <c r="L677" t="s">
        <v>64</v>
      </c>
      <c r="M677" t="s">
        <v>65</v>
      </c>
      <c r="N67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29</v>
      </c>
      <c r="O677">
        <f>VLOOKUP(TableMPI[[#This Row],[Label]],TableAvg[],2,FALSE)</f>
        <v>82.325534333333337</v>
      </c>
      <c r="P677">
        <f>VLOOKUP(TableMPI[[#This Row],[Label]],TableAvg[],3,FALSE)</f>
        <v>1.4566514747363624</v>
      </c>
      <c r="Q677">
        <f>TableMPI[[#This Row],[Avg]]-$U$2*TableMPI[[#This Row],[StdDev]]</f>
        <v>79.412231383860615</v>
      </c>
      <c r="R677">
        <f>TableMPI[[#This Row],[Avg]]+$U$2*TableMPI[[#This Row],[StdDev]]</f>
        <v>85.23883728280606</v>
      </c>
      <c r="S677">
        <v>1</v>
      </c>
    </row>
    <row r="678" spans="1:19" x14ac:dyDescent="0.25">
      <c r="A678" t="s">
        <v>15</v>
      </c>
      <c r="B678">
        <v>10000</v>
      </c>
      <c r="C678">
        <v>100</v>
      </c>
      <c r="D678">
        <v>100000</v>
      </c>
      <c r="E678">
        <v>28</v>
      </c>
      <c r="F678">
        <v>1</v>
      </c>
      <c r="G678">
        <v>14.966469</v>
      </c>
      <c r="H678">
        <v>1.9214439999999999</v>
      </c>
      <c r="I678">
        <v>2.7657560000000001</v>
      </c>
      <c r="J678">
        <v>0.102435</v>
      </c>
      <c r="K678" t="str">
        <f t="shared" si="20"/>
        <v>7</v>
      </c>
      <c r="L678" t="s">
        <v>64</v>
      </c>
      <c r="M678" t="s">
        <v>65</v>
      </c>
      <c r="N67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28</v>
      </c>
      <c r="O678">
        <f>VLOOKUP(TableMPI[[#This Row],[Label]],TableAvg[],2,FALSE)</f>
        <v>83.338386666666665</v>
      </c>
      <c r="P678">
        <f>VLOOKUP(TableMPI[[#This Row],[Label]],TableAvg[],3,FALSE)</f>
        <v>0.24866602991321096</v>
      </c>
      <c r="Q678">
        <f>TableMPI[[#This Row],[Avg]]-$U$2*TableMPI[[#This Row],[StdDev]]</f>
        <v>82.841054606840245</v>
      </c>
      <c r="R678">
        <f>TableMPI[[#This Row],[Avg]]+$U$2*TableMPI[[#This Row],[StdDev]]</f>
        <v>83.835718726493084</v>
      </c>
      <c r="S678">
        <v>1</v>
      </c>
    </row>
    <row r="679" spans="1:19" x14ac:dyDescent="0.25">
      <c r="A679" t="s">
        <v>15</v>
      </c>
      <c r="B679">
        <v>10000</v>
      </c>
      <c r="C679">
        <v>100</v>
      </c>
      <c r="D679">
        <v>100000</v>
      </c>
      <c r="E679">
        <v>27</v>
      </c>
      <c r="F679">
        <v>1</v>
      </c>
      <c r="G679">
        <v>14.549595999999999</v>
      </c>
      <c r="H679">
        <v>0.93182500000000001</v>
      </c>
      <c r="I679">
        <v>2.8692500000000001</v>
      </c>
      <c r="J679">
        <v>0.110356</v>
      </c>
      <c r="K679" t="str">
        <f t="shared" si="20"/>
        <v>7</v>
      </c>
      <c r="L679" t="s">
        <v>64</v>
      </c>
      <c r="M679" t="s">
        <v>65</v>
      </c>
      <c r="N67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27</v>
      </c>
      <c r="O679">
        <f>VLOOKUP(TableMPI[[#This Row],[Label]],TableAvg[],2,FALSE)</f>
        <v>84.33911771428572</v>
      </c>
      <c r="P679">
        <f>VLOOKUP(TableMPI[[#This Row],[Label]],TableAvg[],3,FALSE)</f>
        <v>0.84644929129773927</v>
      </c>
      <c r="Q679">
        <f>TableMPI[[#This Row],[Avg]]-$U$2*TableMPI[[#This Row],[StdDev]]</f>
        <v>82.646219131690245</v>
      </c>
      <c r="R679">
        <f>TableMPI[[#This Row],[Avg]]+$U$2*TableMPI[[#This Row],[StdDev]]</f>
        <v>86.032016296881196</v>
      </c>
      <c r="S679">
        <v>1</v>
      </c>
    </row>
    <row r="680" spans="1:19" x14ac:dyDescent="0.25">
      <c r="A680" t="s">
        <v>15</v>
      </c>
      <c r="B680">
        <v>10000</v>
      </c>
      <c r="C680">
        <v>100</v>
      </c>
      <c r="D680">
        <v>100000</v>
      </c>
      <c r="E680">
        <v>26</v>
      </c>
      <c r="F680">
        <v>1</v>
      </c>
      <c r="G680">
        <v>14.569411000000001</v>
      </c>
      <c r="H680">
        <v>0.64235699999999996</v>
      </c>
      <c r="I680">
        <v>2.9221200000000001</v>
      </c>
      <c r="J680">
        <v>0.116885</v>
      </c>
      <c r="K680" t="str">
        <f t="shared" si="20"/>
        <v>7</v>
      </c>
      <c r="L680" t="s">
        <v>64</v>
      </c>
      <c r="M680" t="s">
        <v>65</v>
      </c>
      <c r="N68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26</v>
      </c>
      <c r="O680">
        <f>VLOOKUP(TableMPI[[#This Row],[Label]],TableAvg[],2,FALSE)</f>
        <v>86.638882333333342</v>
      </c>
      <c r="P680">
        <f>VLOOKUP(TableMPI[[#This Row],[Label]],TableAvg[],3,FALSE)</f>
        <v>0.10335669005909827</v>
      </c>
      <c r="Q680">
        <f>TableMPI[[#This Row],[Avg]]-$U$2*TableMPI[[#This Row],[StdDev]]</f>
        <v>86.43216895321514</v>
      </c>
      <c r="R680">
        <f>TableMPI[[#This Row],[Avg]]+$U$2*TableMPI[[#This Row],[StdDev]]</f>
        <v>86.845595713451544</v>
      </c>
      <c r="S680">
        <v>1</v>
      </c>
    </row>
    <row r="681" spans="1:19" x14ac:dyDescent="0.25">
      <c r="A681" t="s">
        <v>15</v>
      </c>
      <c r="B681">
        <v>10000</v>
      </c>
      <c r="C681">
        <v>100</v>
      </c>
      <c r="D681">
        <v>100000</v>
      </c>
      <c r="E681">
        <v>25</v>
      </c>
      <c r="F681">
        <v>1</v>
      </c>
      <c r="G681">
        <v>15.061793</v>
      </c>
      <c r="H681">
        <v>0.473111</v>
      </c>
      <c r="I681">
        <v>1.823423</v>
      </c>
      <c r="J681">
        <v>7.5976000000000002E-2</v>
      </c>
      <c r="K681" t="str">
        <f t="shared" si="20"/>
        <v>7</v>
      </c>
      <c r="L681" t="s">
        <v>64</v>
      </c>
      <c r="M681" t="s">
        <v>65</v>
      </c>
      <c r="N68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25</v>
      </c>
      <c r="O681">
        <f>VLOOKUP(TableMPI[[#This Row],[Label]],TableAvg[],2,FALSE)</f>
        <v>89.256282333333345</v>
      </c>
      <c r="P681">
        <f>VLOOKUP(TableMPI[[#This Row],[Label]],TableAvg[],3,FALSE)</f>
        <v>0.4857304962901634</v>
      </c>
      <c r="Q681">
        <f>TableMPI[[#This Row],[Avg]]-$U$2*TableMPI[[#This Row],[StdDev]]</f>
        <v>88.284821340753012</v>
      </c>
      <c r="R681">
        <f>TableMPI[[#This Row],[Avg]]+$U$2*TableMPI[[#This Row],[StdDev]]</f>
        <v>90.227743325913679</v>
      </c>
      <c r="S681">
        <v>1</v>
      </c>
    </row>
    <row r="682" spans="1:19" x14ac:dyDescent="0.25">
      <c r="A682" t="s">
        <v>15</v>
      </c>
      <c r="B682">
        <v>10000</v>
      </c>
      <c r="C682">
        <v>100</v>
      </c>
      <c r="D682">
        <v>100000</v>
      </c>
      <c r="E682">
        <v>24</v>
      </c>
      <c r="F682">
        <v>1</v>
      </c>
      <c r="G682">
        <v>15.111791</v>
      </c>
      <c r="H682">
        <v>0.225573</v>
      </c>
      <c r="I682">
        <v>0.85483600000000004</v>
      </c>
      <c r="J682">
        <v>3.7166999999999999E-2</v>
      </c>
      <c r="K682" t="str">
        <f t="shared" si="20"/>
        <v>7</v>
      </c>
      <c r="L682" t="s">
        <v>64</v>
      </c>
      <c r="M682" t="s">
        <v>65</v>
      </c>
      <c r="N68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24</v>
      </c>
      <c r="O682">
        <f>VLOOKUP(TableMPI[[#This Row],[Label]],TableAvg[],2,FALSE)</f>
        <v>89.644154714285705</v>
      </c>
      <c r="P682">
        <f>VLOOKUP(TableMPI[[#This Row],[Label]],TableAvg[],3,FALSE)</f>
        <v>9.5325372799477823E-2</v>
      </c>
      <c r="Q682">
        <f>TableMPI[[#This Row],[Avg]]-$U$2*TableMPI[[#This Row],[StdDev]]</f>
        <v>89.453503968686746</v>
      </c>
      <c r="R682">
        <f>TableMPI[[#This Row],[Avg]]+$U$2*TableMPI[[#This Row],[StdDev]]</f>
        <v>89.834805459884663</v>
      </c>
      <c r="S682">
        <v>1</v>
      </c>
    </row>
    <row r="683" spans="1:19" x14ac:dyDescent="0.25">
      <c r="A683" t="s">
        <v>15</v>
      </c>
      <c r="B683">
        <v>10000</v>
      </c>
      <c r="C683">
        <v>100</v>
      </c>
      <c r="D683">
        <v>100000</v>
      </c>
      <c r="E683">
        <v>23</v>
      </c>
      <c r="F683">
        <v>1</v>
      </c>
      <c r="G683">
        <v>15.572722000000001</v>
      </c>
      <c r="H683">
        <v>0.17407900000000001</v>
      </c>
      <c r="I683">
        <v>1.0793509999999999</v>
      </c>
      <c r="J683">
        <v>4.9061E-2</v>
      </c>
      <c r="K683" t="str">
        <f t="shared" si="20"/>
        <v>7</v>
      </c>
      <c r="L683" t="s">
        <v>64</v>
      </c>
      <c r="M683" t="s">
        <v>65</v>
      </c>
      <c r="N68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23</v>
      </c>
      <c r="O683">
        <f>VLOOKUP(TableMPI[[#This Row],[Label]],TableAvg[],2,FALSE)</f>
        <v>92.918685999999994</v>
      </c>
      <c r="P683">
        <f>VLOOKUP(TableMPI[[#This Row],[Label]],TableAvg[],3,FALSE)</f>
        <v>0.20650710158987692</v>
      </c>
      <c r="Q683">
        <f>TableMPI[[#This Row],[Avg]]-$U$2*TableMPI[[#This Row],[StdDev]]</f>
        <v>92.505671796820238</v>
      </c>
      <c r="R683">
        <f>TableMPI[[#This Row],[Avg]]+$U$2*TableMPI[[#This Row],[StdDev]]</f>
        <v>93.33170020317975</v>
      </c>
      <c r="S683">
        <v>1</v>
      </c>
    </row>
    <row r="684" spans="1:19" x14ac:dyDescent="0.25">
      <c r="A684" t="s">
        <v>15</v>
      </c>
      <c r="B684">
        <v>10000</v>
      </c>
      <c r="C684">
        <v>100</v>
      </c>
      <c r="D684">
        <v>100000</v>
      </c>
      <c r="E684">
        <v>22</v>
      </c>
      <c r="F684">
        <v>1</v>
      </c>
      <c r="G684">
        <v>16.390604</v>
      </c>
      <c r="H684">
        <v>0.165491</v>
      </c>
      <c r="I684">
        <v>0.86380000000000001</v>
      </c>
      <c r="J684">
        <v>4.1133000000000003E-2</v>
      </c>
      <c r="K684" t="str">
        <f t="shared" si="20"/>
        <v>7</v>
      </c>
      <c r="L684" t="s">
        <v>64</v>
      </c>
      <c r="M684" t="s">
        <v>65</v>
      </c>
      <c r="N68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22</v>
      </c>
      <c r="O684">
        <f>VLOOKUP(TableMPI[[#This Row],[Label]],TableAvg[],2,FALSE)</f>
        <v>97.027764666666656</v>
      </c>
      <c r="P684">
        <f>VLOOKUP(TableMPI[[#This Row],[Label]],TableAvg[],3,FALSE)</f>
        <v>0.22581226043032632</v>
      </c>
      <c r="Q684">
        <f>TableMPI[[#This Row],[Avg]]-$U$2*TableMPI[[#This Row],[StdDev]]</f>
        <v>96.576140145806008</v>
      </c>
      <c r="R684">
        <f>TableMPI[[#This Row],[Avg]]+$U$2*TableMPI[[#This Row],[StdDev]]</f>
        <v>97.479389187527303</v>
      </c>
      <c r="S684">
        <v>1</v>
      </c>
    </row>
    <row r="685" spans="1:19" x14ac:dyDescent="0.25">
      <c r="A685" t="s">
        <v>15</v>
      </c>
      <c r="B685">
        <v>10000</v>
      </c>
      <c r="C685">
        <v>100</v>
      </c>
      <c r="D685">
        <v>100000</v>
      </c>
      <c r="E685">
        <v>21</v>
      </c>
      <c r="F685">
        <v>1</v>
      </c>
      <c r="G685">
        <v>16.972169000000001</v>
      </c>
      <c r="H685">
        <v>0.16375300000000001</v>
      </c>
      <c r="I685">
        <v>0.78720199999999996</v>
      </c>
      <c r="J685">
        <v>3.9359999999999999E-2</v>
      </c>
      <c r="K685" t="str">
        <f t="shared" si="20"/>
        <v>7</v>
      </c>
      <c r="L685" t="s">
        <v>64</v>
      </c>
      <c r="M685" t="s">
        <v>65</v>
      </c>
      <c r="N68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21</v>
      </c>
      <c r="O685">
        <f>VLOOKUP(TableMPI[[#This Row],[Label]],TableAvg[],2,FALSE)</f>
        <v>101.56893128571427</v>
      </c>
      <c r="P685">
        <f>VLOOKUP(TableMPI[[#This Row],[Label]],TableAvg[],3,FALSE)</f>
        <v>6.3490670240610642E-2</v>
      </c>
      <c r="Q685">
        <f>TableMPI[[#This Row],[Avg]]-$U$2*TableMPI[[#This Row],[StdDev]]</f>
        <v>101.44194994523305</v>
      </c>
      <c r="R685">
        <f>TableMPI[[#This Row],[Avg]]+$U$2*TableMPI[[#This Row],[StdDev]]</f>
        <v>101.69591262619549</v>
      </c>
      <c r="S685">
        <v>1</v>
      </c>
    </row>
    <row r="686" spans="1:19" x14ac:dyDescent="0.25">
      <c r="A686" t="s">
        <v>15</v>
      </c>
      <c r="B686">
        <v>10000</v>
      </c>
      <c r="C686">
        <v>100</v>
      </c>
      <c r="D686">
        <v>100000</v>
      </c>
      <c r="E686">
        <v>20</v>
      </c>
      <c r="F686">
        <v>1</v>
      </c>
      <c r="G686">
        <v>17.743749000000001</v>
      </c>
      <c r="H686">
        <v>0.16933899999999999</v>
      </c>
      <c r="I686">
        <v>0.86406799999999995</v>
      </c>
      <c r="J686">
        <v>4.5476999999999997E-2</v>
      </c>
      <c r="K686" t="str">
        <f t="shared" si="20"/>
        <v>7</v>
      </c>
      <c r="L686" t="s">
        <v>64</v>
      </c>
      <c r="M686" t="s">
        <v>65</v>
      </c>
      <c r="N68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20</v>
      </c>
      <c r="O686">
        <f>VLOOKUP(TableMPI[[#This Row],[Label]],TableAvg[],2,FALSE)</f>
        <v>106.41285233333333</v>
      </c>
      <c r="P686">
        <f>VLOOKUP(TableMPI[[#This Row],[Label]],TableAvg[],3,FALSE)</f>
        <v>0.22987877085035913</v>
      </c>
      <c r="Q686">
        <f>TableMPI[[#This Row],[Avg]]-$U$2*TableMPI[[#This Row],[StdDev]]</f>
        <v>105.95309479163261</v>
      </c>
      <c r="R686">
        <f>TableMPI[[#This Row],[Avg]]+$U$2*TableMPI[[#This Row],[StdDev]]</f>
        <v>106.87260987503406</v>
      </c>
      <c r="S686">
        <v>1</v>
      </c>
    </row>
    <row r="687" spans="1:19" x14ac:dyDescent="0.25">
      <c r="A687" t="s">
        <v>15</v>
      </c>
      <c r="B687">
        <v>10000</v>
      </c>
      <c r="C687">
        <v>100</v>
      </c>
      <c r="D687">
        <v>100000</v>
      </c>
      <c r="E687">
        <v>19</v>
      </c>
      <c r="F687">
        <v>1</v>
      </c>
      <c r="G687">
        <v>18.659020999999999</v>
      </c>
      <c r="H687">
        <v>0.17210700000000001</v>
      </c>
      <c r="I687">
        <v>0.81220899999999996</v>
      </c>
      <c r="J687">
        <v>4.5123000000000003E-2</v>
      </c>
      <c r="K687" t="str">
        <f t="shared" si="20"/>
        <v>7</v>
      </c>
      <c r="L687" t="s">
        <v>64</v>
      </c>
      <c r="M687" t="s">
        <v>65</v>
      </c>
      <c r="N68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19</v>
      </c>
      <c r="O687">
        <f>VLOOKUP(TableMPI[[#This Row],[Label]],TableAvg[],2,FALSE)</f>
        <v>111.81019399999998</v>
      </c>
      <c r="P687">
        <f>VLOOKUP(TableMPI[[#This Row],[Label]],TableAvg[],3,FALSE)</f>
        <v>1.7064358900188037E-2</v>
      </c>
      <c r="Q687">
        <f>TableMPI[[#This Row],[Avg]]-$U$2*TableMPI[[#This Row],[StdDev]]</f>
        <v>111.77606528219961</v>
      </c>
      <c r="R687">
        <f>TableMPI[[#This Row],[Avg]]+$U$2*TableMPI[[#This Row],[StdDev]]</f>
        <v>111.84432271780035</v>
      </c>
      <c r="S687">
        <v>1</v>
      </c>
    </row>
    <row r="688" spans="1:19" x14ac:dyDescent="0.25">
      <c r="A688" t="s">
        <v>15</v>
      </c>
      <c r="B688">
        <v>10000</v>
      </c>
      <c r="C688">
        <v>100</v>
      </c>
      <c r="D688">
        <v>100000</v>
      </c>
      <c r="E688">
        <v>18</v>
      </c>
      <c r="F688">
        <v>1</v>
      </c>
      <c r="G688">
        <v>19.556201000000001</v>
      </c>
      <c r="H688">
        <v>0.16894000000000001</v>
      </c>
      <c r="I688">
        <v>0.80397099999999999</v>
      </c>
      <c r="J688">
        <v>4.7292000000000001E-2</v>
      </c>
      <c r="K688" t="str">
        <f t="shared" si="20"/>
        <v>7</v>
      </c>
      <c r="L688" t="s">
        <v>64</v>
      </c>
      <c r="M688" t="s">
        <v>65</v>
      </c>
      <c r="N68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18</v>
      </c>
      <c r="O688">
        <f>VLOOKUP(TableMPI[[#This Row],[Label]],TableAvg[],2,FALSE)</f>
        <v>117.96217457142858</v>
      </c>
      <c r="P688">
        <f>VLOOKUP(TableMPI[[#This Row],[Label]],TableAvg[],3,FALSE)</f>
        <v>0.13303812177011046</v>
      </c>
      <c r="Q688">
        <f>TableMPI[[#This Row],[Avg]]-$U$2*TableMPI[[#This Row],[StdDev]]</f>
        <v>117.69609832788835</v>
      </c>
      <c r="R688">
        <f>TableMPI[[#This Row],[Avg]]+$U$2*TableMPI[[#This Row],[StdDev]]</f>
        <v>118.2282508149688</v>
      </c>
      <c r="S688">
        <v>1</v>
      </c>
    </row>
    <row r="689" spans="1:19" x14ac:dyDescent="0.25">
      <c r="A689" t="s">
        <v>15</v>
      </c>
      <c r="B689">
        <v>10000</v>
      </c>
      <c r="C689">
        <v>100</v>
      </c>
      <c r="D689">
        <v>100000</v>
      </c>
      <c r="E689">
        <v>17</v>
      </c>
      <c r="F689">
        <v>1</v>
      </c>
      <c r="G689">
        <v>20.623754999999999</v>
      </c>
      <c r="H689">
        <v>0.169239</v>
      </c>
      <c r="I689">
        <v>0.58399599999999996</v>
      </c>
      <c r="J689">
        <v>3.6499999999999998E-2</v>
      </c>
      <c r="K689" t="str">
        <f t="shared" si="20"/>
        <v>7</v>
      </c>
      <c r="L689" t="s">
        <v>64</v>
      </c>
      <c r="M689" t="s">
        <v>65</v>
      </c>
      <c r="N68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17</v>
      </c>
      <c r="O689">
        <f>VLOOKUP(TableMPI[[#This Row],[Label]],TableAvg[],2,FALSE)</f>
        <v>124.63650699999999</v>
      </c>
      <c r="P689">
        <f>VLOOKUP(TableMPI[[#This Row],[Label]],TableAvg[],3,FALSE)</f>
        <v>0.10936113638484908</v>
      </c>
      <c r="Q689">
        <f>TableMPI[[#This Row],[Avg]]-$U$2*TableMPI[[#This Row],[StdDev]]</f>
        <v>124.4177847272303</v>
      </c>
      <c r="R689">
        <f>TableMPI[[#This Row],[Avg]]+$U$2*TableMPI[[#This Row],[StdDev]]</f>
        <v>124.85522927276969</v>
      </c>
      <c r="S689">
        <v>1</v>
      </c>
    </row>
    <row r="690" spans="1:19" x14ac:dyDescent="0.25">
      <c r="A690" t="s">
        <v>15</v>
      </c>
      <c r="B690">
        <v>10000</v>
      </c>
      <c r="C690">
        <v>100</v>
      </c>
      <c r="D690">
        <v>100000</v>
      </c>
      <c r="E690">
        <v>16</v>
      </c>
      <c r="F690">
        <v>1</v>
      </c>
      <c r="G690">
        <v>21.859470999999999</v>
      </c>
      <c r="H690">
        <v>0.16939799999999999</v>
      </c>
      <c r="I690">
        <v>0.62620299999999995</v>
      </c>
      <c r="J690">
        <v>4.1746999999999999E-2</v>
      </c>
      <c r="K690" t="str">
        <f t="shared" si="20"/>
        <v>7</v>
      </c>
      <c r="L690" t="s">
        <v>64</v>
      </c>
      <c r="M690" t="s">
        <v>65</v>
      </c>
      <c r="N69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16</v>
      </c>
      <c r="O690">
        <f>VLOOKUP(TableMPI[[#This Row],[Label]],TableAvg[],2,FALSE)</f>
        <v>132.24896166666667</v>
      </c>
      <c r="P690">
        <f>VLOOKUP(TableMPI[[#This Row],[Label]],TableAvg[],3,FALSE)</f>
        <v>3.8100204833406912E-2</v>
      </c>
      <c r="Q690">
        <f>TableMPI[[#This Row],[Avg]]-$U$2*TableMPI[[#This Row],[StdDev]]</f>
        <v>132.17276125699985</v>
      </c>
      <c r="R690">
        <f>TableMPI[[#This Row],[Avg]]+$U$2*TableMPI[[#This Row],[StdDev]]</f>
        <v>132.3251620763335</v>
      </c>
      <c r="S690">
        <v>1</v>
      </c>
    </row>
    <row r="691" spans="1:19" x14ac:dyDescent="0.25">
      <c r="A691" t="s">
        <v>15</v>
      </c>
      <c r="B691">
        <v>10000</v>
      </c>
      <c r="C691">
        <v>100</v>
      </c>
      <c r="D691">
        <v>100000</v>
      </c>
      <c r="E691">
        <v>15</v>
      </c>
      <c r="F691">
        <v>1</v>
      </c>
      <c r="G691">
        <v>23.24269</v>
      </c>
      <c r="H691">
        <v>0.169406</v>
      </c>
      <c r="I691">
        <v>0.52519499999999997</v>
      </c>
      <c r="J691">
        <v>3.7513999999999999E-2</v>
      </c>
      <c r="K691" t="str">
        <f t="shared" si="20"/>
        <v>7</v>
      </c>
      <c r="L691" t="s">
        <v>64</v>
      </c>
      <c r="M691" t="s">
        <v>65</v>
      </c>
      <c r="N69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15</v>
      </c>
      <c r="O691">
        <f>VLOOKUP(TableMPI[[#This Row],[Label]],TableAvg[],2,FALSE)</f>
        <v>140.74933714285714</v>
      </c>
      <c r="P691">
        <f>VLOOKUP(TableMPI[[#This Row],[Label]],TableAvg[],3,FALSE)</f>
        <v>9.7697978324972082E-2</v>
      </c>
      <c r="Q691">
        <f>TableMPI[[#This Row],[Avg]]-$U$2*TableMPI[[#This Row],[StdDev]]</f>
        <v>140.5539411862072</v>
      </c>
      <c r="R691">
        <f>TableMPI[[#This Row],[Avg]]+$U$2*TableMPI[[#This Row],[StdDev]]</f>
        <v>140.94473309950709</v>
      </c>
      <c r="S691">
        <v>1</v>
      </c>
    </row>
    <row r="692" spans="1:19" x14ac:dyDescent="0.25">
      <c r="A692" t="s">
        <v>15</v>
      </c>
      <c r="B692">
        <v>10000</v>
      </c>
      <c r="C692">
        <v>100</v>
      </c>
      <c r="D692">
        <v>100000</v>
      </c>
      <c r="E692">
        <v>14</v>
      </c>
      <c r="F692">
        <v>1</v>
      </c>
      <c r="G692">
        <v>24.757612000000002</v>
      </c>
      <c r="H692">
        <v>0.16167599999999999</v>
      </c>
      <c r="I692">
        <v>0.49873800000000001</v>
      </c>
      <c r="J692">
        <v>3.8364000000000002E-2</v>
      </c>
      <c r="K692" t="str">
        <f t="shared" si="20"/>
        <v>7</v>
      </c>
      <c r="L692" t="s">
        <v>64</v>
      </c>
      <c r="M692" t="s">
        <v>65</v>
      </c>
      <c r="N69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14</v>
      </c>
      <c r="O692">
        <f>VLOOKUP(TableMPI[[#This Row],[Label]],TableAvg[],2,FALSE)</f>
        <v>150.65593566666666</v>
      </c>
      <c r="P692">
        <f>VLOOKUP(TableMPI[[#This Row],[Label]],TableAvg[],3,FALSE)</f>
        <v>6.7386093339083936E-2</v>
      </c>
      <c r="Q692">
        <f>TableMPI[[#This Row],[Avg]]-$U$2*TableMPI[[#This Row],[StdDev]]</f>
        <v>150.5211634799885</v>
      </c>
      <c r="R692">
        <f>TableMPI[[#This Row],[Avg]]+$U$2*TableMPI[[#This Row],[StdDev]]</f>
        <v>150.79070785334483</v>
      </c>
      <c r="S692">
        <v>1</v>
      </c>
    </row>
    <row r="693" spans="1:19" x14ac:dyDescent="0.25">
      <c r="A693" t="s">
        <v>15</v>
      </c>
      <c r="B693">
        <v>10000</v>
      </c>
      <c r="C693">
        <v>100</v>
      </c>
      <c r="D693">
        <v>100000</v>
      </c>
      <c r="E693">
        <v>13</v>
      </c>
      <c r="F693">
        <v>1</v>
      </c>
      <c r="G693">
        <v>26.523178000000001</v>
      </c>
      <c r="H693">
        <v>0.164576</v>
      </c>
      <c r="I693">
        <v>0.50856400000000002</v>
      </c>
      <c r="J693">
        <v>4.2380000000000001E-2</v>
      </c>
      <c r="K693" t="str">
        <f t="shared" si="20"/>
        <v>7</v>
      </c>
      <c r="L693" t="s">
        <v>64</v>
      </c>
      <c r="M693" t="s">
        <v>65</v>
      </c>
      <c r="N69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13</v>
      </c>
      <c r="O693">
        <f>VLOOKUP(TableMPI[[#This Row],[Label]],TableAvg[],2,FALSE)</f>
        <v>161.63524966666668</v>
      </c>
      <c r="P693">
        <f>VLOOKUP(TableMPI[[#This Row],[Label]],TableAvg[],3,FALSE)</f>
        <v>0.26492721131126612</v>
      </c>
      <c r="Q693">
        <f>TableMPI[[#This Row],[Avg]]-$U$2*TableMPI[[#This Row],[StdDev]]</f>
        <v>161.10539524404416</v>
      </c>
      <c r="R693">
        <f>TableMPI[[#This Row],[Avg]]+$U$2*TableMPI[[#This Row],[StdDev]]</f>
        <v>162.1651040892892</v>
      </c>
      <c r="S693">
        <v>1</v>
      </c>
    </row>
    <row r="694" spans="1:19" x14ac:dyDescent="0.25">
      <c r="A694" t="s">
        <v>15</v>
      </c>
      <c r="B694">
        <v>10000</v>
      </c>
      <c r="C694">
        <v>100</v>
      </c>
      <c r="D694">
        <v>100000</v>
      </c>
      <c r="E694">
        <v>72</v>
      </c>
      <c r="F694">
        <v>1</v>
      </c>
      <c r="G694">
        <v>20.580459999999999</v>
      </c>
      <c r="H694">
        <v>14.743038</v>
      </c>
      <c r="I694">
        <v>23.357286999999999</v>
      </c>
      <c r="J694">
        <v>0.32897599999999999</v>
      </c>
      <c r="K694" t="str">
        <f t="shared" si="20"/>
        <v>7</v>
      </c>
      <c r="L694" t="s">
        <v>64</v>
      </c>
      <c r="M694" t="s">
        <v>65</v>
      </c>
      <c r="N69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72</v>
      </c>
      <c r="O694" t="e">
        <f>VLOOKUP(TableMPI[[#This Row],[Label]],TableAvg[],2,FALSE)</f>
        <v>#N/A</v>
      </c>
      <c r="P694" t="e">
        <f>VLOOKUP(TableMPI[[#This Row],[Label]],TableAvg[],3,FALSE)</f>
        <v>#N/A</v>
      </c>
      <c r="Q694" t="e">
        <f>TableMPI[[#This Row],[Avg]]-$U$2*TableMPI[[#This Row],[StdDev]]</f>
        <v>#N/A</v>
      </c>
      <c r="R694" t="e">
        <f>TableMPI[[#This Row],[Avg]]+$U$2*TableMPI[[#This Row],[StdDev]]</f>
        <v>#N/A</v>
      </c>
      <c r="S694" t="e">
        <f>IF(AND(TableMPI[[#This Row],[total_time]]&gt;=TableMPI[[#This Row],[Low]], TableMPI[[#This Row],[total_time]]&lt;=TableMPI[[#This Row],[High]]),1,0)</f>
        <v>#N/A</v>
      </c>
    </row>
    <row r="695" spans="1:19" x14ac:dyDescent="0.25">
      <c r="A695" t="s">
        <v>15</v>
      </c>
      <c r="B695">
        <v>10000</v>
      </c>
      <c r="C695">
        <v>100</v>
      </c>
      <c r="D695">
        <v>100000</v>
      </c>
      <c r="E695">
        <v>71</v>
      </c>
      <c r="F695">
        <v>1</v>
      </c>
      <c r="G695">
        <v>22.924668</v>
      </c>
      <c r="H695">
        <v>17.154299999999999</v>
      </c>
      <c r="I695">
        <v>6.5950949999999997</v>
      </c>
      <c r="J695">
        <v>9.4215999999999994E-2</v>
      </c>
      <c r="K695" t="str">
        <f t="shared" si="20"/>
        <v>7</v>
      </c>
      <c r="L695" t="s">
        <v>64</v>
      </c>
      <c r="M695" t="s">
        <v>65</v>
      </c>
      <c r="N69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71</v>
      </c>
      <c r="O695" t="e">
        <f>VLOOKUP(TableMPI[[#This Row],[Label]],TableAvg[],2,FALSE)</f>
        <v>#N/A</v>
      </c>
      <c r="P695" t="e">
        <f>VLOOKUP(TableMPI[[#This Row],[Label]],TableAvg[],3,FALSE)</f>
        <v>#N/A</v>
      </c>
      <c r="Q695" t="e">
        <f>TableMPI[[#This Row],[Avg]]-$U$2*TableMPI[[#This Row],[StdDev]]</f>
        <v>#N/A</v>
      </c>
      <c r="R695" t="e">
        <f>TableMPI[[#This Row],[Avg]]+$U$2*TableMPI[[#This Row],[StdDev]]</f>
        <v>#N/A</v>
      </c>
      <c r="S695" t="e">
        <f>IF(AND(TableMPI[[#This Row],[total_time]]&gt;=TableMPI[[#This Row],[Low]], TableMPI[[#This Row],[total_time]]&lt;=TableMPI[[#This Row],[High]]),1,0)</f>
        <v>#N/A</v>
      </c>
    </row>
    <row r="696" spans="1:19" x14ac:dyDescent="0.25">
      <c r="A696" t="s">
        <v>15</v>
      </c>
      <c r="B696">
        <v>10000</v>
      </c>
      <c r="C696">
        <v>100</v>
      </c>
      <c r="D696">
        <v>100000</v>
      </c>
      <c r="E696">
        <v>70</v>
      </c>
      <c r="F696">
        <v>1</v>
      </c>
      <c r="G696">
        <v>18.178972000000002</v>
      </c>
      <c r="H696">
        <v>12.326195999999999</v>
      </c>
      <c r="I696">
        <v>4.5522989999999997</v>
      </c>
      <c r="J696">
        <v>6.5975000000000006E-2</v>
      </c>
      <c r="K696" t="str">
        <f t="shared" si="20"/>
        <v>7</v>
      </c>
      <c r="L696" t="s">
        <v>64</v>
      </c>
      <c r="M696" t="s">
        <v>65</v>
      </c>
      <c r="N69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70</v>
      </c>
      <c r="O696" t="e">
        <f>VLOOKUP(TableMPI[[#This Row],[Label]],TableAvg[],2,FALSE)</f>
        <v>#N/A</v>
      </c>
      <c r="P696" t="e">
        <f>VLOOKUP(TableMPI[[#This Row],[Label]],TableAvg[],3,FALSE)</f>
        <v>#N/A</v>
      </c>
      <c r="Q696" t="e">
        <f>TableMPI[[#This Row],[Avg]]-$U$2*TableMPI[[#This Row],[StdDev]]</f>
        <v>#N/A</v>
      </c>
      <c r="R696" t="e">
        <f>TableMPI[[#This Row],[Avg]]+$U$2*TableMPI[[#This Row],[StdDev]]</f>
        <v>#N/A</v>
      </c>
      <c r="S696" t="e">
        <f>IF(AND(TableMPI[[#This Row],[total_time]]&gt;=TableMPI[[#This Row],[Low]], TableMPI[[#This Row],[total_time]]&lt;=TableMPI[[#This Row],[High]]),1,0)</f>
        <v>#N/A</v>
      </c>
    </row>
    <row r="697" spans="1:19" x14ac:dyDescent="0.25">
      <c r="A697" t="s">
        <v>15</v>
      </c>
      <c r="B697">
        <v>10000</v>
      </c>
      <c r="C697">
        <v>100</v>
      </c>
      <c r="D697">
        <v>100000</v>
      </c>
      <c r="E697">
        <v>69</v>
      </c>
      <c r="F697">
        <v>1</v>
      </c>
      <c r="G697">
        <v>32.538733999999998</v>
      </c>
      <c r="H697">
        <v>26.642899</v>
      </c>
      <c r="I697">
        <v>5.7370279999999996</v>
      </c>
      <c r="J697">
        <v>8.4367999999999999E-2</v>
      </c>
      <c r="K697" t="str">
        <f t="shared" si="20"/>
        <v>7</v>
      </c>
      <c r="L697" t="s">
        <v>64</v>
      </c>
      <c r="M697" t="s">
        <v>65</v>
      </c>
      <c r="N69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69</v>
      </c>
      <c r="O697" t="e">
        <f>VLOOKUP(TableMPI[[#This Row],[Label]],TableAvg[],2,FALSE)</f>
        <v>#N/A</v>
      </c>
      <c r="P697" t="e">
        <f>VLOOKUP(TableMPI[[#This Row],[Label]],TableAvg[],3,FALSE)</f>
        <v>#N/A</v>
      </c>
      <c r="Q697" t="e">
        <f>TableMPI[[#This Row],[Avg]]-$U$2*TableMPI[[#This Row],[StdDev]]</f>
        <v>#N/A</v>
      </c>
      <c r="R697" t="e">
        <f>TableMPI[[#This Row],[Avg]]+$U$2*TableMPI[[#This Row],[StdDev]]</f>
        <v>#N/A</v>
      </c>
      <c r="S697" t="e">
        <f>IF(AND(TableMPI[[#This Row],[total_time]]&gt;=TableMPI[[#This Row],[Low]], TableMPI[[#This Row],[total_time]]&lt;=TableMPI[[#This Row],[High]]),1,0)</f>
        <v>#N/A</v>
      </c>
    </row>
    <row r="698" spans="1:19" x14ac:dyDescent="0.25">
      <c r="A698" t="s">
        <v>15</v>
      </c>
      <c r="B698">
        <v>10000</v>
      </c>
      <c r="C698">
        <v>100</v>
      </c>
      <c r="D698">
        <v>100000</v>
      </c>
      <c r="E698">
        <v>68</v>
      </c>
      <c r="F698">
        <v>1</v>
      </c>
      <c r="G698">
        <v>14.168048000000001</v>
      </c>
      <c r="H698">
        <v>7.9462520000000003</v>
      </c>
      <c r="I698">
        <v>43.517017000000003</v>
      </c>
      <c r="J698">
        <v>0.64950799999999997</v>
      </c>
      <c r="K698" t="str">
        <f t="shared" si="20"/>
        <v>7</v>
      </c>
      <c r="L698" t="s">
        <v>64</v>
      </c>
      <c r="M698" t="s">
        <v>65</v>
      </c>
      <c r="N69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68</v>
      </c>
      <c r="O698" t="e">
        <f>VLOOKUP(TableMPI[[#This Row],[Label]],TableAvg[],2,FALSE)</f>
        <v>#N/A</v>
      </c>
      <c r="P698" t="e">
        <f>VLOOKUP(TableMPI[[#This Row],[Label]],TableAvg[],3,FALSE)</f>
        <v>#N/A</v>
      </c>
      <c r="Q698" t="e">
        <f>TableMPI[[#This Row],[Avg]]-$U$2*TableMPI[[#This Row],[StdDev]]</f>
        <v>#N/A</v>
      </c>
      <c r="R698" t="e">
        <f>TableMPI[[#This Row],[Avg]]+$U$2*TableMPI[[#This Row],[StdDev]]</f>
        <v>#N/A</v>
      </c>
      <c r="S698" t="e">
        <f>IF(AND(TableMPI[[#This Row],[total_time]]&gt;=TableMPI[[#This Row],[Low]], TableMPI[[#This Row],[total_time]]&lt;=TableMPI[[#This Row],[High]]),1,0)</f>
        <v>#N/A</v>
      </c>
    </row>
    <row r="699" spans="1:19" x14ac:dyDescent="0.25">
      <c r="A699" t="s">
        <v>15</v>
      </c>
      <c r="B699">
        <v>10000</v>
      </c>
      <c r="C699">
        <v>100</v>
      </c>
      <c r="D699">
        <v>100000</v>
      </c>
      <c r="E699">
        <v>67</v>
      </c>
      <c r="F699">
        <v>1</v>
      </c>
      <c r="G699">
        <v>19.713349000000001</v>
      </c>
      <c r="H699">
        <v>13.665010000000001</v>
      </c>
      <c r="I699">
        <v>7.0739390000000002</v>
      </c>
      <c r="J699">
        <v>0.107181</v>
      </c>
      <c r="K699" t="str">
        <f t="shared" si="20"/>
        <v>7</v>
      </c>
      <c r="L699" t="s">
        <v>64</v>
      </c>
      <c r="M699" t="s">
        <v>65</v>
      </c>
      <c r="N69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67</v>
      </c>
      <c r="O699" t="e">
        <f>VLOOKUP(TableMPI[[#This Row],[Label]],TableAvg[],2,FALSE)</f>
        <v>#N/A</v>
      </c>
      <c r="P699" t="e">
        <f>VLOOKUP(TableMPI[[#This Row],[Label]],TableAvg[],3,FALSE)</f>
        <v>#N/A</v>
      </c>
      <c r="Q699" t="e">
        <f>TableMPI[[#This Row],[Avg]]-$U$2*TableMPI[[#This Row],[StdDev]]</f>
        <v>#N/A</v>
      </c>
      <c r="R699" t="e">
        <f>TableMPI[[#This Row],[Avg]]+$U$2*TableMPI[[#This Row],[StdDev]]</f>
        <v>#N/A</v>
      </c>
      <c r="S699" t="e">
        <f>IF(AND(TableMPI[[#This Row],[total_time]]&gt;=TableMPI[[#This Row],[Low]], TableMPI[[#This Row],[total_time]]&lt;=TableMPI[[#This Row],[High]]),1,0)</f>
        <v>#N/A</v>
      </c>
    </row>
    <row r="700" spans="1:19" x14ac:dyDescent="0.25">
      <c r="A700" t="s">
        <v>15</v>
      </c>
      <c r="B700">
        <v>10000</v>
      </c>
      <c r="C700">
        <v>100</v>
      </c>
      <c r="D700">
        <v>100000</v>
      </c>
      <c r="E700">
        <v>66</v>
      </c>
      <c r="F700">
        <v>1</v>
      </c>
      <c r="G700">
        <v>25.222781000000001</v>
      </c>
      <c r="H700">
        <v>19.068556000000001</v>
      </c>
      <c r="I700">
        <v>6.9912640000000001</v>
      </c>
      <c r="J700">
        <v>0.107558</v>
      </c>
      <c r="K700" t="str">
        <f t="shared" si="20"/>
        <v>7</v>
      </c>
      <c r="L700" t="s">
        <v>64</v>
      </c>
      <c r="M700" t="s">
        <v>65</v>
      </c>
      <c r="N70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66</v>
      </c>
      <c r="O700" t="e">
        <f>VLOOKUP(TableMPI[[#This Row],[Label]],TableAvg[],2,FALSE)</f>
        <v>#N/A</v>
      </c>
      <c r="P700" t="e">
        <f>VLOOKUP(TableMPI[[#This Row],[Label]],TableAvg[],3,FALSE)</f>
        <v>#N/A</v>
      </c>
      <c r="Q700" t="e">
        <f>TableMPI[[#This Row],[Avg]]-$U$2*TableMPI[[#This Row],[StdDev]]</f>
        <v>#N/A</v>
      </c>
      <c r="R700" t="e">
        <f>TableMPI[[#This Row],[Avg]]+$U$2*TableMPI[[#This Row],[StdDev]]</f>
        <v>#N/A</v>
      </c>
      <c r="S700" t="e">
        <f>IF(AND(TableMPI[[#This Row],[total_time]]&gt;=TableMPI[[#This Row],[Low]], TableMPI[[#This Row],[total_time]]&lt;=TableMPI[[#This Row],[High]]),1,0)</f>
        <v>#N/A</v>
      </c>
    </row>
    <row r="701" spans="1:19" x14ac:dyDescent="0.25">
      <c r="A701" t="s">
        <v>15</v>
      </c>
      <c r="B701">
        <v>10000</v>
      </c>
      <c r="C701">
        <v>100</v>
      </c>
      <c r="D701">
        <v>100000</v>
      </c>
      <c r="E701">
        <v>65</v>
      </c>
      <c r="F701">
        <v>1</v>
      </c>
      <c r="G701">
        <v>17.159438999999999</v>
      </c>
      <c r="H701">
        <v>10.946808000000001</v>
      </c>
      <c r="I701">
        <v>4.0970690000000003</v>
      </c>
      <c r="J701">
        <v>6.4017000000000004E-2</v>
      </c>
      <c r="K701" t="str">
        <f t="shared" si="20"/>
        <v>7</v>
      </c>
      <c r="L701" t="s">
        <v>64</v>
      </c>
      <c r="M701" t="s">
        <v>65</v>
      </c>
      <c r="N70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65</v>
      </c>
      <c r="O701" t="e">
        <f>VLOOKUP(TableMPI[[#This Row],[Label]],TableAvg[],2,FALSE)</f>
        <v>#N/A</v>
      </c>
      <c r="P701" t="e">
        <f>VLOOKUP(TableMPI[[#This Row],[Label]],TableAvg[],3,FALSE)</f>
        <v>#N/A</v>
      </c>
      <c r="Q701" t="e">
        <f>TableMPI[[#This Row],[Avg]]-$U$2*TableMPI[[#This Row],[StdDev]]</f>
        <v>#N/A</v>
      </c>
      <c r="R701" t="e">
        <f>TableMPI[[#This Row],[Avg]]+$U$2*TableMPI[[#This Row],[StdDev]]</f>
        <v>#N/A</v>
      </c>
      <c r="S701" t="e">
        <f>IF(AND(TableMPI[[#This Row],[total_time]]&gt;=TableMPI[[#This Row],[Low]], TableMPI[[#This Row],[total_time]]&lt;=TableMPI[[#This Row],[High]]),1,0)</f>
        <v>#N/A</v>
      </c>
    </row>
    <row r="702" spans="1:19" x14ac:dyDescent="0.25">
      <c r="A702" t="s">
        <v>15</v>
      </c>
      <c r="B702">
        <v>10000</v>
      </c>
      <c r="C702">
        <v>100</v>
      </c>
      <c r="D702">
        <v>100000</v>
      </c>
      <c r="E702">
        <v>64</v>
      </c>
      <c r="F702">
        <v>1</v>
      </c>
      <c r="G702">
        <v>35.658634999999997</v>
      </c>
      <c r="H702">
        <v>29.371355999999999</v>
      </c>
      <c r="I702">
        <v>4.0461970000000003</v>
      </c>
      <c r="J702">
        <v>6.4225000000000004E-2</v>
      </c>
      <c r="K702" t="str">
        <f t="shared" si="20"/>
        <v>7</v>
      </c>
      <c r="L702" t="s">
        <v>64</v>
      </c>
      <c r="M702" t="s">
        <v>65</v>
      </c>
      <c r="N70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64</v>
      </c>
      <c r="O702">
        <f>VLOOKUP(TableMPI[[#This Row],[Label]],TableAvg[],2,FALSE)</f>
        <v>55.81539999999999</v>
      </c>
      <c r="P702">
        <f>VLOOKUP(TableMPI[[#This Row],[Label]],TableAvg[],3,FALSE)</f>
        <v>9.1422645499959732</v>
      </c>
      <c r="Q702">
        <f>TableMPI[[#This Row],[Avg]]-$U$2*TableMPI[[#This Row],[StdDev]]</f>
        <v>37.53087090000804</v>
      </c>
      <c r="R702">
        <f>TableMPI[[#This Row],[Avg]]+$U$2*TableMPI[[#This Row],[StdDev]]</f>
        <v>74.09992909999194</v>
      </c>
      <c r="S702">
        <v>1</v>
      </c>
    </row>
    <row r="703" spans="1:19" x14ac:dyDescent="0.25">
      <c r="A703" t="s">
        <v>15</v>
      </c>
      <c r="B703">
        <v>10000</v>
      </c>
      <c r="C703">
        <v>100</v>
      </c>
      <c r="D703">
        <v>100000</v>
      </c>
      <c r="E703">
        <v>63</v>
      </c>
      <c r="F703">
        <v>1</v>
      </c>
      <c r="G703">
        <v>13.848813</v>
      </c>
      <c r="H703">
        <v>7.4926579999999996</v>
      </c>
      <c r="I703">
        <v>24.310855</v>
      </c>
      <c r="J703">
        <v>0.39211099999999999</v>
      </c>
      <c r="K703" t="str">
        <f t="shared" si="20"/>
        <v>7</v>
      </c>
      <c r="L703" t="s">
        <v>64</v>
      </c>
      <c r="M703" t="s">
        <v>65</v>
      </c>
      <c r="N70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63</v>
      </c>
      <c r="O703">
        <f>VLOOKUP(TableMPI[[#This Row],[Label]],TableAvg[],2,FALSE)</f>
        <v>61.130554500000002</v>
      </c>
      <c r="P703">
        <f>VLOOKUP(TableMPI[[#This Row],[Label]],TableAvg[],3,FALSE)</f>
        <v>6.9583401630308659</v>
      </c>
      <c r="Q703">
        <f>TableMPI[[#This Row],[Avg]]-$U$2*TableMPI[[#This Row],[StdDev]]</f>
        <v>47.213874173938272</v>
      </c>
      <c r="R703">
        <f>TableMPI[[#This Row],[Avg]]+$U$2*TableMPI[[#This Row],[StdDev]]</f>
        <v>75.047234826061739</v>
      </c>
      <c r="S703">
        <v>1</v>
      </c>
    </row>
    <row r="704" spans="1:19" x14ac:dyDescent="0.25">
      <c r="A704" t="s">
        <v>15</v>
      </c>
      <c r="B704">
        <v>10000</v>
      </c>
      <c r="C704">
        <v>100</v>
      </c>
      <c r="D704">
        <v>100000</v>
      </c>
      <c r="E704">
        <v>62</v>
      </c>
      <c r="F704">
        <v>1</v>
      </c>
      <c r="G704">
        <v>19.16414</v>
      </c>
      <c r="H704">
        <v>12.62426</v>
      </c>
      <c r="I704">
        <v>6.9020339999999996</v>
      </c>
      <c r="J704">
        <v>0.113148</v>
      </c>
      <c r="K704" t="str">
        <f t="shared" si="20"/>
        <v>7</v>
      </c>
      <c r="L704" t="s">
        <v>64</v>
      </c>
      <c r="M704" t="s">
        <v>65</v>
      </c>
      <c r="N70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62</v>
      </c>
      <c r="O704">
        <f>VLOOKUP(TableMPI[[#This Row],[Label]],TableAvg[],2,FALSE)</f>
        <v>58.844606333333331</v>
      </c>
      <c r="P704">
        <f>VLOOKUP(TableMPI[[#This Row],[Label]],TableAvg[],3,FALSE)</f>
        <v>7.5824191169378352</v>
      </c>
      <c r="Q704">
        <f>TableMPI[[#This Row],[Avg]]-$U$2*TableMPI[[#This Row],[StdDev]]</f>
        <v>43.679768099457661</v>
      </c>
      <c r="R704">
        <f>TableMPI[[#This Row],[Avg]]+$U$2*TableMPI[[#This Row],[StdDev]]</f>
        <v>74.009444567209002</v>
      </c>
      <c r="S704">
        <v>1</v>
      </c>
    </row>
    <row r="705" spans="1:19" x14ac:dyDescent="0.25">
      <c r="A705" t="s">
        <v>15</v>
      </c>
      <c r="B705">
        <v>10000</v>
      </c>
      <c r="C705">
        <v>100</v>
      </c>
      <c r="D705">
        <v>100000</v>
      </c>
      <c r="E705">
        <v>61</v>
      </c>
      <c r="F705">
        <v>1</v>
      </c>
      <c r="G705">
        <v>11.452693999999999</v>
      </c>
      <c r="H705">
        <v>4.8114189999999999</v>
      </c>
      <c r="I705">
        <v>4.0597120000000002</v>
      </c>
      <c r="J705">
        <v>6.7662E-2</v>
      </c>
      <c r="K705" t="str">
        <f t="shared" si="20"/>
        <v>7</v>
      </c>
      <c r="L705" t="s">
        <v>64</v>
      </c>
      <c r="M705" t="s">
        <v>65</v>
      </c>
      <c r="N70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61</v>
      </c>
      <c r="O705">
        <f>VLOOKUP(TableMPI[[#This Row],[Label]],TableAvg[],2,FALSE)</f>
        <v>60.546761666666669</v>
      </c>
      <c r="P705">
        <f>VLOOKUP(TableMPI[[#This Row],[Label]],TableAvg[],3,FALSE)</f>
        <v>6.2983613579363924</v>
      </c>
      <c r="Q705">
        <f>TableMPI[[#This Row],[Avg]]-$U$2*TableMPI[[#This Row],[StdDev]]</f>
        <v>47.950038950793882</v>
      </c>
      <c r="R705">
        <f>TableMPI[[#This Row],[Avg]]+$U$2*TableMPI[[#This Row],[StdDev]]</f>
        <v>73.143484382539455</v>
      </c>
      <c r="S705">
        <v>1</v>
      </c>
    </row>
    <row r="706" spans="1:19" x14ac:dyDescent="0.25">
      <c r="A706" t="s">
        <v>15</v>
      </c>
      <c r="B706">
        <v>10000</v>
      </c>
      <c r="C706">
        <v>100</v>
      </c>
      <c r="D706">
        <v>100000</v>
      </c>
      <c r="E706">
        <v>60</v>
      </c>
      <c r="F706">
        <v>1</v>
      </c>
      <c r="G706">
        <v>22.369698</v>
      </c>
      <c r="H706">
        <v>15.726073</v>
      </c>
      <c r="I706">
        <v>3.901319</v>
      </c>
      <c r="J706">
        <v>6.6124000000000002E-2</v>
      </c>
      <c r="K706" t="str">
        <f t="shared" si="20"/>
        <v>7</v>
      </c>
      <c r="L706" t="s">
        <v>64</v>
      </c>
      <c r="M706" t="s">
        <v>65</v>
      </c>
      <c r="N70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60</v>
      </c>
      <c r="O706">
        <f>VLOOKUP(TableMPI[[#This Row],[Label]],TableAvg[],2,FALSE)</f>
        <v>63.720000124999999</v>
      </c>
      <c r="P706">
        <f>VLOOKUP(TableMPI[[#This Row],[Label]],TableAvg[],3,FALSE)</f>
        <v>7.0823693233677538</v>
      </c>
      <c r="Q706">
        <f>TableMPI[[#This Row],[Avg]]-$U$2*TableMPI[[#This Row],[StdDev]]</f>
        <v>49.555261478264491</v>
      </c>
      <c r="R706">
        <f>TableMPI[[#This Row],[Avg]]+$U$2*TableMPI[[#This Row],[StdDev]]</f>
        <v>77.884738771735499</v>
      </c>
      <c r="S706">
        <v>1</v>
      </c>
    </row>
    <row r="707" spans="1:19" x14ac:dyDescent="0.25">
      <c r="A707" t="s">
        <v>15</v>
      </c>
      <c r="B707">
        <v>10000</v>
      </c>
      <c r="C707">
        <v>100</v>
      </c>
      <c r="D707">
        <v>100000</v>
      </c>
      <c r="E707">
        <v>59</v>
      </c>
      <c r="F707">
        <v>1</v>
      </c>
      <c r="G707">
        <v>21.936247999999999</v>
      </c>
      <c r="H707">
        <v>15.009985</v>
      </c>
      <c r="I707">
        <v>17.347342000000001</v>
      </c>
      <c r="J707">
        <v>0.29909200000000002</v>
      </c>
      <c r="K707" t="str">
        <f t="shared" si="20"/>
        <v>7</v>
      </c>
      <c r="L707" t="s">
        <v>64</v>
      </c>
      <c r="M707" t="s">
        <v>65</v>
      </c>
      <c r="N70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59</v>
      </c>
      <c r="O707">
        <f>VLOOKUP(TableMPI[[#This Row],[Label]],TableAvg[],2,FALSE)</f>
        <v>54.831403666666667</v>
      </c>
      <c r="P707">
        <f>VLOOKUP(TableMPI[[#This Row],[Label]],TableAvg[],3,FALSE)</f>
        <v>4.5018831127554932</v>
      </c>
      <c r="Q707">
        <f>TableMPI[[#This Row],[Avg]]-$U$2*TableMPI[[#This Row],[StdDev]]</f>
        <v>45.82763744115568</v>
      </c>
      <c r="R707">
        <f>TableMPI[[#This Row],[Avg]]+$U$2*TableMPI[[#This Row],[StdDev]]</f>
        <v>63.835169892177653</v>
      </c>
      <c r="S707">
        <v>1</v>
      </c>
    </row>
    <row r="708" spans="1:19" x14ac:dyDescent="0.25">
      <c r="A708" t="s">
        <v>15</v>
      </c>
      <c r="B708">
        <v>10000</v>
      </c>
      <c r="C708">
        <v>100</v>
      </c>
      <c r="D708">
        <v>100000</v>
      </c>
      <c r="E708">
        <v>58</v>
      </c>
      <c r="F708">
        <v>1</v>
      </c>
      <c r="G708">
        <v>12.231332999999999</v>
      </c>
      <c r="H708">
        <v>5.2196239999999996</v>
      </c>
      <c r="I708">
        <v>8.2919440000000009</v>
      </c>
      <c r="J708">
        <v>0.14547299999999999</v>
      </c>
      <c r="K708" t="str">
        <f t="shared" si="20"/>
        <v>7</v>
      </c>
      <c r="L708" t="s">
        <v>64</v>
      </c>
      <c r="M708" t="s">
        <v>65</v>
      </c>
      <c r="N70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58</v>
      </c>
      <c r="O708">
        <f>VLOOKUP(TableMPI[[#This Row],[Label]],TableAvg[],2,FALSE)</f>
        <v>62.056984333333332</v>
      </c>
      <c r="P708">
        <f>VLOOKUP(TableMPI[[#This Row],[Label]],TableAvg[],3,FALSE)</f>
        <v>7.4787741617957302</v>
      </c>
      <c r="Q708">
        <f>TableMPI[[#This Row],[Avg]]-$U$2*TableMPI[[#This Row],[StdDev]]</f>
        <v>47.099436009741872</v>
      </c>
      <c r="R708">
        <f>TableMPI[[#This Row],[Avg]]+$U$2*TableMPI[[#This Row],[StdDev]]</f>
        <v>77.014532656924786</v>
      </c>
      <c r="S708">
        <v>1</v>
      </c>
    </row>
    <row r="709" spans="1:19" x14ac:dyDescent="0.25">
      <c r="A709" t="s">
        <v>15</v>
      </c>
      <c r="B709">
        <v>10000</v>
      </c>
      <c r="C709">
        <v>100</v>
      </c>
      <c r="D709">
        <v>100000</v>
      </c>
      <c r="E709">
        <v>57</v>
      </c>
      <c r="F709">
        <v>1</v>
      </c>
      <c r="G709">
        <v>13.411336</v>
      </c>
      <c r="H709">
        <v>6.256087</v>
      </c>
      <c r="I709">
        <v>5.8322039999999999</v>
      </c>
      <c r="J709">
        <v>0.104146</v>
      </c>
      <c r="K709" t="str">
        <f t="shared" si="20"/>
        <v>7</v>
      </c>
      <c r="L709" t="s">
        <v>64</v>
      </c>
      <c r="M709" t="s">
        <v>65</v>
      </c>
      <c r="N70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57</v>
      </c>
      <c r="O709">
        <f>VLOOKUP(TableMPI[[#This Row],[Label]],TableAvg[],2,FALSE)</f>
        <v>71.618437749999998</v>
      </c>
      <c r="P709">
        <f>VLOOKUP(TableMPI[[#This Row],[Label]],TableAvg[],3,FALSE)</f>
        <v>2.127596075113261</v>
      </c>
      <c r="Q709">
        <f>TableMPI[[#This Row],[Avg]]-$U$2*TableMPI[[#This Row],[StdDev]]</f>
        <v>67.363245599773478</v>
      </c>
      <c r="R709">
        <f>TableMPI[[#This Row],[Avg]]+$U$2*TableMPI[[#This Row],[StdDev]]</f>
        <v>75.873629900226518</v>
      </c>
      <c r="S709">
        <v>1</v>
      </c>
    </row>
    <row r="710" spans="1:19" x14ac:dyDescent="0.25">
      <c r="A710" t="s">
        <v>15</v>
      </c>
      <c r="B710">
        <v>10000</v>
      </c>
      <c r="C710">
        <v>100</v>
      </c>
      <c r="D710">
        <v>100000</v>
      </c>
      <c r="E710">
        <v>56</v>
      </c>
      <c r="F710">
        <v>1</v>
      </c>
      <c r="G710">
        <v>15.102022</v>
      </c>
      <c r="H710">
        <v>7.7961140000000002</v>
      </c>
      <c r="I710">
        <v>6.733066</v>
      </c>
      <c r="J710">
        <v>0.122419</v>
      </c>
      <c r="K710" t="str">
        <f t="shared" si="20"/>
        <v>7</v>
      </c>
      <c r="L710" t="s">
        <v>64</v>
      </c>
      <c r="M710" t="s">
        <v>65</v>
      </c>
      <c r="N71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56</v>
      </c>
      <c r="O710">
        <f>VLOOKUP(TableMPI[[#This Row],[Label]],TableAvg[],2,FALSE)</f>
        <v>69.938356666666664</v>
      </c>
      <c r="P710">
        <f>VLOOKUP(TableMPI[[#This Row],[Label]],TableAvg[],3,FALSE)</f>
        <v>4.1090537987137035</v>
      </c>
      <c r="Q710">
        <f>TableMPI[[#This Row],[Avg]]-$U$2*TableMPI[[#This Row],[StdDev]]</f>
        <v>61.720249069239259</v>
      </c>
      <c r="R710">
        <f>TableMPI[[#This Row],[Avg]]+$U$2*TableMPI[[#This Row],[StdDev]]</f>
        <v>78.156464264094069</v>
      </c>
      <c r="S710">
        <v>1</v>
      </c>
    </row>
    <row r="711" spans="1:19" x14ac:dyDescent="0.25">
      <c r="A711" t="s">
        <v>15</v>
      </c>
      <c r="B711">
        <v>10000</v>
      </c>
      <c r="C711">
        <v>100</v>
      </c>
      <c r="D711">
        <v>100000</v>
      </c>
      <c r="E711">
        <v>55</v>
      </c>
      <c r="F711">
        <v>1</v>
      </c>
      <c r="G711">
        <v>25.934358</v>
      </c>
      <c r="H711">
        <v>18.621323</v>
      </c>
      <c r="I711">
        <v>5.7261420000000003</v>
      </c>
      <c r="J711">
        <v>0.10604</v>
      </c>
      <c r="K711" t="str">
        <f t="shared" ref="K711:K774" si="21">MID(M711,22,1)</f>
        <v>7</v>
      </c>
      <c r="L711" t="s">
        <v>64</v>
      </c>
      <c r="M711" t="s">
        <v>65</v>
      </c>
      <c r="N71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55</v>
      </c>
      <c r="O711">
        <f>VLOOKUP(TableMPI[[#This Row],[Label]],TableAvg[],2,FALSE)</f>
        <v>69.724812</v>
      </c>
      <c r="P711">
        <f>VLOOKUP(TableMPI[[#This Row],[Label]],TableAvg[],3,FALSE)</f>
        <v>4.9939833811518328</v>
      </c>
      <c r="Q711">
        <f>TableMPI[[#This Row],[Avg]]-$U$2*TableMPI[[#This Row],[StdDev]]</f>
        <v>59.736845237696336</v>
      </c>
      <c r="R711">
        <f>TableMPI[[#This Row],[Avg]]+$U$2*TableMPI[[#This Row],[StdDev]]</f>
        <v>79.712778762303671</v>
      </c>
      <c r="S711">
        <v>1</v>
      </c>
    </row>
    <row r="712" spans="1:19" x14ac:dyDescent="0.25">
      <c r="A712" t="s">
        <v>15</v>
      </c>
      <c r="B712">
        <v>10000</v>
      </c>
      <c r="C712">
        <v>100</v>
      </c>
      <c r="D712">
        <v>100000</v>
      </c>
      <c r="E712">
        <v>54</v>
      </c>
      <c r="F712">
        <v>1</v>
      </c>
      <c r="G712">
        <v>12.07095</v>
      </c>
      <c r="H712">
        <v>4.644209</v>
      </c>
      <c r="I712">
        <v>5.9984909999999996</v>
      </c>
      <c r="J712">
        <v>0.113179</v>
      </c>
      <c r="K712" t="str">
        <f t="shared" si="21"/>
        <v>7</v>
      </c>
      <c r="L712" t="s">
        <v>64</v>
      </c>
      <c r="M712" t="s">
        <v>65</v>
      </c>
      <c r="N71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54</v>
      </c>
      <c r="O712">
        <f>VLOOKUP(TableMPI[[#This Row],[Label]],TableAvg[],2,FALSE)</f>
        <v>68.487962874999994</v>
      </c>
      <c r="P712">
        <f>VLOOKUP(TableMPI[[#This Row],[Label]],TableAvg[],3,FALSE)</f>
        <v>8.4105057132328955</v>
      </c>
      <c r="Q712">
        <f>TableMPI[[#This Row],[Avg]]-$U$2*TableMPI[[#This Row],[StdDev]]</f>
        <v>51.666951448534206</v>
      </c>
      <c r="R712">
        <f>TableMPI[[#This Row],[Avg]]+$U$2*TableMPI[[#This Row],[StdDev]]</f>
        <v>85.308974301465781</v>
      </c>
      <c r="S712">
        <v>1</v>
      </c>
    </row>
    <row r="713" spans="1:19" x14ac:dyDescent="0.25">
      <c r="A713" t="s">
        <v>15</v>
      </c>
      <c r="B713">
        <v>10000</v>
      </c>
      <c r="C713">
        <v>100</v>
      </c>
      <c r="D713">
        <v>100000</v>
      </c>
      <c r="E713">
        <v>53</v>
      </c>
      <c r="F713">
        <v>1</v>
      </c>
      <c r="G713">
        <v>12.773705</v>
      </c>
      <c r="H713">
        <v>5.1430309999999997</v>
      </c>
      <c r="I713">
        <v>5.9215309999999999</v>
      </c>
      <c r="J713">
        <v>0.113876</v>
      </c>
      <c r="K713" t="str">
        <f t="shared" si="21"/>
        <v>7</v>
      </c>
      <c r="L713" t="s">
        <v>64</v>
      </c>
      <c r="M713" t="s">
        <v>65</v>
      </c>
      <c r="N7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53</v>
      </c>
      <c r="O713">
        <f>VLOOKUP(TableMPI[[#This Row],[Label]],TableAvg[],2,FALSE)</f>
        <v>69.680341666666664</v>
      </c>
      <c r="P713">
        <f>VLOOKUP(TableMPI[[#This Row],[Label]],TableAvg[],3,FALSE)</f>
        <v>8.4211841839590971</v>
      </c>
      <c r="Q713">
        <f>TableMPI[[#This Row],[Avg]]-$U$2*TableMPI[[#This Row],[StdDev]]</f>
        <v>52.837973298748466</v>
      </c>
      <c r="R713">
        <f>TableMPI[[#This Row],[Avg]]+$U$2*TableMPI[[#This Row],[StdDev]]</f>
        <v>86.522710034584861</v>
      </c>
      <c r="S713">
        <v>1</v>
      </c>
    </row>
    <row r="714" spans="1:19" x14ac:dyDescent="0.25">
      <c r="A714" t="s">
        <v>15</v>
      </c>
      <c r="B714">
        <v>10000</v>
      </c>
      <c r="C714">
        <v>100</v>
      </c>
      <c r="D714">
        <v>100000</v>
      </c>
      <c r="E714">
        <v>52</v>
      </c>
      <c r="F714">
        <v>1</v>
      </c>
      <c r="G714">
        <v>13.97574</v>
      </c>
      <c r="H714">
        <v>6.3649240000000002</v>
      </c>
      <c r="I714">
        <v>7.1011819999999997</v>
      </c>
      <c r="J714">
        <v>0.139239</v>
      </c>
      <c r="K714" t="str">
        <f t="shared" si="21"/>
        <v>7</v>
      </c>
      <c r="L714" t="s">
        <v>64</v>
      </c>
      <c r="M714" t="s">
        <v>65</v>
      </c>
      <c r="N71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52</v>
      </c>
      <c r="O714">
        <f>VLOOKUP(TableMPI[[#This Row],[Label]],TableAvg[],2,FALSE)</f>
        <v>65.309149000000005</v>
      </c>
      <c r="P714">
        <f>VLOOKUP(TableMPI[[#This Row],[Label]],TableAvg[],3,FALSE)</f>
        <v>7.8481203231082199</v>
      </c>
      <c r="Q714">
        <f>TableMPI[[#This Row],[Avg]]-$U$2*TableMPI[[#This Row],[StdDev]]</f>
        <v>49.612908353783567</v>
      </c>
      <c r="R714">
        <f>TableMPI[[#This Row],[Avg]]+$U$2*TableMPI[[#This Row],[StdDev]]</f>
        <v>81.005389646216443</v>
      </c>
      <c r="S714">
        <v>1</v>
      </c>
    </row>
    <row r="715" spans="1:19" x14ac:dyDescent="0.25">
      <c r="A715" t="s">
        <v>15</v>
      </c>
      <c r="B715">
        <v>10000</v>
      </c>
      <c r="C715">
        <v>100</v>
      </c>
      <c r="D715">
        <v>100000</v>
      </c>
      <c r="E715">
        <v>51</v>
      </c>
      <c r="F715">
        <v>1</v>
      </c>
      <c r="G715">
        <v>13.452018000000001</v>
      </c>
      <c r="H715">
        <v>5.5684040000000001</v>
      </c>
      <c r="I715">
        <v>5.5594460000000003</v>
      </c>
      <c r="J715">
        <v>0.111189</v>
      </c>
      <c r="K715" t="str">
        <f t="shared" si="21"/>
        <v>7</v>
      </c>
      <c r="L715" t="s">
        <v>64</v>
      </c>
      <c r="M715" t="s">
        <v>65</v>
      </c>
      <c r="N71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51</v>
      </c>
      <c r="O715">
        <f>VLOOKUP(TableMPI[[#This Row],[Label]],TableAvg[],2,FALSE)</f>
        <v>71.420936749999996</v>
      </c>
      <c r="P715">
        <f>VLOOKUP(TableMPI[[#This Row],[Label]],TableAvg[],3,FALSE)</f>
        <v>6.7906007209647807</v>
      </c>
      <c r="Q715">
        <f>TableMPI[[#This Row],[Avg]]-$U$2*TableMPI[[#This Row],[StdDev]]</f>
        <v>57.839735308070431</v>
      </c>
      <c r="R715">
        <f>TableMPI[[#This Row],[Avg]]+$U$2*TableMPI[[#This Row],[StdDev]]</f>
        <v>85.002138191929561</v>
      </c>
      <c r="S715">
        <v>1</v>
      </c>
    </row>
    <row r="716" spans="1:19" x14ac:dyDescent="0.25">
      <c r="A716" t="s">
        <v>15</v>
      </c>
      <c r="B716">
        <v>10000</v>
      </c>
      <c r="C716">
        <v>100</v>
      </c>
      <c r="D716">
        <v>100000</v>
      </c>
      <c r="E716">
        <v>50</v>
      </c>
      <c r="F716">
        <v>1</v>
      </c>
      <c r="G716">
        <v>22.683555999999999</v>
      </c>
      <c r="H716">
        <v>14.77164</v>
      </c>
      <c r="I716">
        <v>4.9676989999999996</v>
      </c>
      <c r="J716">
        <v>0.101382</v>
      </c>
      <c r="K716" t="str">
        <f t="shared" si="21"/>
        <v>7</v>
      </c>
      <c r="L716" t="s">
        <v>64</v>
      </c>
      <c r="M716" t="s">
        <v>65</v>
      </c>
      <c r="N71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50</v>
      </c>
      <c r="O716">
        <f>VLOOKUP(TableMPI[[#This Row],[Label]],TableAvg[],2,FALSE)</f>
        <v>66.211950000000002</v>
      </c>
      <c r="P716">
        <f>VLOOKUP(TableMPI[[#This Row],[Label]],TableAvg[],3,FALSE)</f>
        <v>7.8498883116002274</v>
      </c>
      <c r="Q716">
        <f>TableMPI[[#This Row],[Avg]]-$U$2*TableMPI[[#This Row],[StdDev]]</f>
        <v>50.512173376799545</v>
      </c>
      <c r="R716">
        <f>TableMPI[[#This Row],[Avg]]+$U$2*TableMPI[[#This Row],[StdDev]]</f>
        <v>81.911726623200451</v>
      </c>
      <c r="S716">
        <v>1</v>
      </c>
    </row>
    <row r="717" spans="1:19" x14ac:dyDescent="0.25">
      <c r="A717" t="s">
        <v>15</v>
      </c>
      <c r="B717">
        <v>10000</v>
      </c>
      <c r="C717">
        <v>100</v>
      </c>
      <c r="D717">
        <v>100000</v>
      </c>
      <c r="E717">
        <v>49</v>
      </c>
      <c r="F717">
        <v>1</v>
      </c>
      <c r="G717">
        <v>12.997686</v>
      </c>
      <c r="H717">
        <v>4.9442959999999996</v>
      </c>
      <c r="I717">
        <v>5.2109709999999998</v>
      </c>
      <c r="J717">
        <v>0.10856200000000001</v>
      </c>
      <c r="K717" t="str">
        <f t="shared" si="21"/>
        <v>7</v>
      </c>
      <c r="L717" t="s">
        <v>64</v>
      </c>
      <c r="M717" t="s">
        <v>65</v>
      </c>
      <c r="N71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49</v>
      </c>
      <c r="O717">
        <f>VLOOKUP(TableMPI[[#This Row],[Label]],TableAvg[],2,FALSE)</f>
        <v>76.552641666666659</v>
      </c>
      <c r="P717">
        <f>VLOOKUP(TableMPI[[#This Row],[Label]],TableAvg[],3,FALSE)</f>
        <v>0.24086220050867616</v>
      </c>
      <c r="Q717">
        <f>TableMPI[[#This Row],[Avg]]-$U$2*TableMPI[[#This Row],[StdDev]]</f>
        <v>76.070917265649314</v>
      </c>
      <c r="R717">
        <f>TableMPI[[#This Row],[Avg]]+$U$2*TableMPI[[#This Row],[StdDev]]</f>
        <v>77.034366067684005</v>
      </c>
      <c r="S717">
        <v>1</v>
      </c>
    </row>
    <row r="718" spans="1:19" x14ac:dyDescent="0.25">
      <c r="A718" t="s">
        <v>15</v>
      </c>
      <c r="B718">
        <v>10000</v>
      </c>
      <c r="C718">
        <v>100</v>
      </c>
      <c r="D718">
        <v>100000</v>
      </c>
      <c r="E718">
        <v>48</v>
      </c>
      <c r="F718">
        <v>1</v>
      </c>
      <c r="G718">
        <v>27.850549999999998</v>
      </c>
      <c r="H718">
        <v>19.748370999999999</v>
      </c>
      <c r="I718">
        <v>6.5125900000000003</v>
      </c>
      <c r="J718">
        <v>0.13856599999999999</v>
      </c>
      <c r="K718" t="str">
        <f t="shared" si="21"/>
        <v>7</v>
      </c>
      <c r="L718" t="s">
        <v>64</v>
      </c>
      <c r="M718" t="s">
        <v>65</v>
      </c>
      <c r="N71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48</v>
      </c>
      <c r="O718">
        <f>VLOOKUP(TableMPI[[#This Row],[Label]],TableAvg[],2,FALSE)</f>
        <v>76.196652285714279</v>
      </c>
      <c r="P718">
        <f>VLOOKUP(TableMPI[[#This Row],[Label]],TableAvg[],3,FALSE)</f>
        <v>1.7251254991956284</v>
      </c>
      <c r="Q718">
        <f>TableMPI[[#This Row],[Avg]]-$U$2*TableMPI[[#This Row],[StdDev]]</f>
        <v>72.746401287323025</v>
      </c>
      <c r="R718">
        <f>TableMPI[[#This Row],[Avg]]+$U$2*TableMPI[[#This Row],[StdDev]]</f>
        <v>79.646903284105534</v>
      </c>
      <c r="S718">
        <v>1</v>
      </c>
    </row>
    <row r="719" spans="1:19" x14ac:dyDescent="0.25">
      <c r="A719" t="s">
        <v>15</v>
      </c>
      <c r="B719">
        <v>10000</v>
      </c>
      <c r="C719">
        <v>100</v>
      </c>
      <c r="D719">
        <v>100000</v>
      </c>
      <c r="E719">
        <v>47</v>
      </c>
      <c r="F719">
        <v>1</v>
      </c>
      <c r="G719">
        <v>12.845241</v>
      </c>
      <c r="H719">
        <v>4.5443069999999999</v>
      </c>
      <c r="I719">
        <v>5.9567170000000003</v>
      </c>
      <c r="J719">
        <v>0.129494</v>
      </c>
      <c r="K719" t="str">
        <f t="shared" si="21"/>
        <v>7</v>
      </c>
      <c r="L719" t="s">
        <v>64</v>
      </c>
      <c r="M719" t="s">
        <v>65</v>
      </c>
      <c r="N71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47</v>
      </c>
      <c r="O719">
        <f>VLOOKUP(TableMPI[[#This Row],[Label]],TableAvg[],2,FALSE)</f>
        <v>77.546280333333343</v>
      </c>
      <c r="P719">
        <f>VLOOKUP(TableMPI[[#This Row],[Label]],TableAvg[],3,FALSE)</f>
        <v>1.6251516040406595</v>
      </c>
      <c r="Q719">
        <f>TableMPI[[#This Row],[Avg]]-$U$2*TableMPI[[#This Row],[StdDev]]</f>
        <v>74.295977125252023</v>
      </c>
      <c r="R719">
        <f>TableMPI[[#This Row],[Avg]]+$U$2*TableMPI[[#This Row],[StdDev]]</f>
        <v>80.796583541414662</v>
      </c>
      <c r="S719">
        <v>1</v>
      </c>
    </row>
    <row r="720" spans="1:19" x14ac:dyDescent="0.25">
      <c r="A720" t="s">
        <v>15</v>
      </c>
      <c r="B720">
        <v>10000</v>
      </c>
      <c r="C720">
        <v>100</v>
      </c>
      <c r="D720">
        <v>100000</v>
      </c>
      <c r="E720">
        <v>46</v>
      </c>
      <c r="F720">
        <v>1</v>
      </c>
      <c r="G720">
        <v>13.827730000000001</v>
      </c>
      <c r="H720">
        <v>5.3664630000000004</v>
      </c>
      <c r="I720">
        <v>10.368945999999999</v>
      </c>
      <c r="J720">
        <v>0.23042099999999999</v>
      </c>
      <c r="K720" t="str">
        <f t="shared" si="21"/>
        <v>7</v>
      </c>
      <c r="L720" t="s">
        <v>64</v>
      </c>
      <c r="M720" t="s">
        <v>65</v>
      </c>
      <c r="N72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46</v>
      </c>
      <c r="O720">
        <f>VLOOKUP(TableMPI[[#This Row],[Label]],TableAvg[],2,FALSE)</f>
        <v>72.402682666666678</v>
      </c>
      <c r="P720">
        <f>VLOOKUP(TableMPI[[#This Row],[Label]],TableAvg[],3,FALSE)</f>
        <v>8.6749406518559908</v>
      </c>
      <c r="Q720">
        <f>TableMPI[[#This Row],[Avg]]-$U$2*TableMPI[[#This Row],[StdDev]]</f>
        <v>55.052801362954696</v>
      </c>
      <c r="R720">
        <f>TableMPI[[#This Row],[Avg]]+$U$2*TableMPI[[#This Row],[StdDev]]</f>
        <v>89.75256397037866</v>
      </c>
      <c r="S720">
        <v>1</v>
      </c>
    </row>
    <row r="721" spans="1:19" x14ac:dyDescent="0.25">
      <c r="A721" t="s">
        <v>15</v>
      </c>
      <c r="B721">
        <v>10000</v>
      </c>
      <c r="C721">
        <v>100</v>
      </c>
      <c r="D721">
        <v>100000</v>
      </c>
      <c r="E721">
        <v>45</v>
      </c>
      <c r="F721">
        <v>1</v>
      </c>
      <c r="G721">
        <v>16.298636999999999</v>
      </c>
      <c r="H721">
        <v>7.6936850000000003</v>
      </c>
      <c r="I721">
        <v>10.463081000000001</v>
      </c>
      <c r="J721">
        <v>0.23779700000000001</v>
      </c>
      <c r="K721" t="str">
        <f t="shared" si="21"/>
        <v>7</v>
      </c>
      <c r="L721" t="s">
        <v>64</v>
      </c>
      <c r="M721" t="s">
        <v>65</v>
      </c>
      <c r="N72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45</v>
      </c>
      <c r="O721">
        <f>VLOOKUP(TableMPI[[#This Row],[Label]],TableAvg[],2,FALSE)</f>
        <v>77.593593428571424</v>
      </c>
      <c r="P721">
        <f>VLOOKUP(TableMPI[[#This Row],[Label]],TableAvg[],3,FALSE)</f>
        <v>3.7363343593543732</v>
      </c>
      <c r="Q721">
        <f>TableMPI[[#This Row],[Avg]]-$U$2*TableMPI[[#This Row],[StdDev]]</f>
        <v>70.120924709862678</v>
      </c>
      <c r="R721">
        <f>TableMPI[[#This Row],[Avg]]+$U$2*TableMPI[[#This Row],[StdDev]]</f>
        <v>85.06626214728017</v>
      </c>
      <c r="S721">
        <v>1</v>
      </c>
    </row>
    <row r="722" spans="1:19" x14ac:dyDescent="0.25">
      <c r="A722" t="s">
        <v>15</v>
      </c>
      <c r="B722">
        <v>10000</v>
      </c>
      <c r="C722">
        <v>100</v>
      </c>
      <c r="D722">
        <v>100000</v>
      </c>
      <c r="E722">
        <v>44</v>
      </c>
      <c r="F722">
        <v>1</v>
      </c>
      <c r="G722">
        <v>13.496657000000001</v>
      </c>
      <c r="H722">
        <v>4.7139309999999996</v>
      </c>
      <c r="I722">
        <v>7.2780019999999999</v>
      </c>
      <c r="J722">
        <v>0.16925599999999999</v>
      </c>
      <c r="K722" t="str">
        <f t="shared" si="21"/>
        <v>7</v>
      </c>
      <c r="L722" t="s">
        <v>64</v>
      </c>
      <c r="M722" t="s">
        <v>65</v>
      </c>
      <c r="N72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44</v>
      </c>
      <c r="O722">
        <f>VLOOKUP(TableMPI[[#This Row],[Label]],TableAvg[],2,FALSE)</f>
        <v>78.587566999999993</v>
      </c>
      <c r="P722">
        <f>VLOOKUP(TableMPI[[#This Row],[Label]],TableAvg[],3,FALSE)</f>
        <v>3.6965058348410644</v>
      </c>
      <c r="Q722">
        <f>TableMPI[[#This Row],[Avg]]-$U$2*TableMPI[[#This Row],[StdDev]]</f>
        <v>71.194555330317868</v>
      </c>
      <c r="R722">
        <f>TableMPI[[#This Row],[Avg]]+$U$2*TableMPI[[#This Row],[StdDev]]</f>
        <v>85.980578669682117</v>
      </c>
      <c r="S722">
        <v>1</v>
      </c>
    </row>
    <row r="723" spans="1:19" x14ac:dyDescent="0.25">
      <c r="A723" t="s">
        <v>15</v>
      </c>
      <c r="B723">
        <v>10000</v>
      </c>
      <c r="C723">
        <v>100</v>
      </c>
      <c r="D723">
        <v>100000</v>
      </c>
      <c r="E723">
        <v>43</v>
      </c>
      <c r="F723">
        <v>1</v>
      </c>
      <c r="G723">
        <v>13.985125</v>
      </c>
      <c r="H723">
        <v>5.0146240000000004</v>
      </c>
      <c r="I723">
        <v>4.6620980000000003</v>
      </c>
      <c r="J723">
        <v>0.111002</v>
      </c>
      <c r="K723" t="str">
        <f t="shared" si="21"/>
        <v>7</v>
      </c>
      <c r="L723" t="s">
        <v>64</v>
      </c>
      <c r="M723" t="s">
        <v>65</v>
      </c>
      <c r="N72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43</v>
      </c>
      <c r="O723">
        <f>VLOOKUP(TableMPI[[#This Row],[Label]],TableAvg[],2,FALSE)</f>
        <v>71.895907666666673</v>
      </c>
      <c r="P723">
        <f>VLOOKUP(TableMPI[[#This Row],[Label]],TableAvg[],3,FALSE)</f>
        <v>8.6175543261217591</v>
      </c>
      <c r="Q723">
        <f>TableMPI[[#This Row],[Avg]]-$U$2*TableMPI[[#This Row],[StdDev]]</f>
        <v>54.660799014423155</v>
      </c>
      <c r="R723">
        <f>TableMPI[[#This Row],[Avg]]+$U$2*TableMPI[[#This Row],[StdDev]]</f>
        <v>89.131016318910184</v>
      </c>
      <c r="S723">
        <v>1</v>
      </c>
    </row>
    <row r="724" spans="1:19" x14ac:dyDescent="0.25">
      <c r="A724" t="s">
        <v>15</v>
      </c>
      <c r="B724">
        <v>10000</v>
      </c>
      <c r="C724">
        <v>100</v>
      </c>
      <c r="D724">
        <v>100000</v>
      </c>
      <c r="E724">
        <v>42</v>
      </c>
      <c r="F724">
        <v>1</v>
      </c>
      <c r="G724">
        <v>13.578744</v>
      </c>
      <c r="H724">
        <v>4.5589579999999996</v>
      </c>
      <c r="I724">
        <v>3.891813</v>
      </c>
      <c r="J724">
        <v>9.4922000000000006E-2</v>
      </c>
      <c r="K724" t="str">
        <f t="shared" si="21"/>
        <v>7</v>
      </c>
      <c r="L724" t="s">
        <v>64</v>
      </c>
      <c r="M724" t="s">
        <v>65</v>
      </c>
      <c r="N72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42</v>
      </c>
      <c r="O724">
        <f>VLOOKUP(TableMPI[[#This Row],[Label]],TableAvg[],2,FALSE)</f>
        <v>76.182989714285711</v>
      </c>
      <c r="P724">
        <f>VLOOKUP(TableMPI[[#This Row],[Label]],TableAvg[],3,FALSE)</f>
        <v>7.7750732433957479</v>
      </c>
      <c r="Q724">
        <f>TableMPI[[#This Row],[Avg]]-$U$2*TableMPI[[#This Row],[StdDev]]</f>
        <v>60.632843227494213</v>
      </c>
      <c r="R724">
        <f>TableMPI[[#This Row],[Avg]]+$U$2*TableMPI[[#This Row],[StdDev]]</f>
        <v>91.733136201077201</v>
      </c>
      <c r="S724">
        <v>1</v>
      </c>
    </row>
    <row r="725" spans="1:19" x14ac:dyDescent="0.25">
      <c r="A725" t="s">
        <v>15</v>
      </c>
      <c r="B725">
        <v>10000</v>
      </c>
      <c r="C725">
        <v>100</v>
      </c>
      <c r="D725">
        <v>100000</v>
      </c>
      <c r="E725">
        <v>41</v>
      </c>
      <c r="F725">
        <v>1</v>
      </c>
      <c r="G725">
        <v>14.149151</v>
      </c>
      <c r="H725">
        <v>4.6756640000000003</v>
      </c>
      <c r="I725">
        <v>4.3056489999999998</v>
      </c>
      <c r="J725">
        <v>0.107641</v>
      </c>
      <c r="K725" t="str">
        <f t="shared" si="21"/>
        <v>7</v>
      </c>
      <c r="L725" t="s">
        <v>64</v>
      </c>
      <c r="M725" t="s">
        <v>65</v>
      </c>
      <c r="N72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41</v>
      </c>
      <c r="O725">
        <f>VLOOKUP(TableMPI[[#This Row],[Label]],TableAvg[],2,FALSE)</f>
        <v>75.874598666666657</v>
      </c>
      <c r="P725">
        <f>VLOOKUP(TableMPI[[#This Row],[Label]],TableAvg[],3,FALSE)</f>
        <v>10.572158003807891</v>
      </c>
      <c r="Q725">
        <f>TableMPI[[#This Row],[Avg]]-$U$2*TableMPI[[#This Row],[StdDev]]</f>
        <v>54.730282659050872</v>
      </c>
      <c r="R725">
        <f>TableMPI[[#This Row],[Avg]]+$U$2*TableMPI[[#This Row],[StdDev]]</f>
        <v>97.018914674282442</v>
      </c>
      <c r="S725">
        <v>1</v>
      </c>
    </row>
    <row r="726" spans="1:19" x14ac:dyDescent="0.25">
      <c r="A726" t="s">
        <v>15</v>
      </c>
      <c r="B726">
        <v>10000</v>
      </c>
      <c r="C726">
        <v>100</v>
      </c>
      <c r="D726">
        <v>100000</v>
      </c>
      <c r="E726">
        <v>40</v>
      </c>
      <c r="F726">
        <v>1</v>
      </c>
      <c r="G726">
        <v>14.314493000000001</v>
      </c>
      <c r="H726">
        <v>4.7887409999999999</v>
      </c>
      <c r="I726">
        <v>4.4978319999999998</v>
      </c>
      <c r="J726">
        <v>0.115329</v>
      </c>
      <c r="K726" t="str">
        <f t="shared" si="21"/>
        <v>7</v>
      </c>
      <c r="L726" t="s">
        <v>64</v>
      </c>
      <c r="M726" t="s">
        <v>65</v>
      </c>
      <c r="N72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40</v>
      </c>
      <c r="O726">
        <f>VLOOKUP(TableMPI[[#This Row],[Label]],TableAvg[],2,FALSE)</f>
        <v>76.617743333333337</v>
      </c>
      <c r="P726">
        <f>VLOOKUP(TableMPI[[#This Row],[Label]],TableAvg[],3,FALSE)</f>
        <v>10.581841719321696</v>
      </c>
      <c r="Q726">
        <f>TableMPI[[#This Row],[Avg]]-$U$2*TableMPI[[#This Row],[StdDev]]</f>
        <v>55.454059894689948</v>
      </c>
      <c r="R726">
        <f>TableMPI[[#This Row],[Avg]]+$U$2*TableMPI[[#This Row],[StdDev]]</f>
        <v>97.781426771976726</v>
      </c>
      <c r="S726">
        <v>1</v>
      </c>
    </row>
    <row r="727" spans="1:19" x14ac:dyDescent="0.25">
      <c r="A727" t="s">
        <v>15</v>
      </c>
      <c r="B727">
        <v>10000</v>
      </c>
      <c r="C727">
        <v>100</v>
      </c>
      <c r="D727">
        <v>100000</v>
      </c>
      <c r="E727">
        <v>39</v>
      </c>
      <c r="F727">
        <v>1</v>
      </c>
      <c r="G727">
        <v>12.254434</v>
      </c>
      <c r="H727">
        <v>2.4557799999999999</v>
      </c>
      <c r="I727">
        <v>3.5319739999999999</v>
      </c>
      <c r="J727">
        <v>9.2947000000000002E-2</v>
      </c>
      <c r="K727" t="str">
        <f t="shared" si="21"/>
        <v>7</v>
      </c>
      <c r="L727" t="s">
        <v>64</v>
      </c>
      <c r="M727" t="s">
        <v>65</v>
      </c>
      <c r="N72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39</v>
      </c>
      <c r="O727">
        <f>VLOOKUP(TableMPI[[#This Row],[Label]],TableAvg[],2,FALSE)</f>
        <v>78.4539267142857</v>
      </c>
      <c r="P727">
        <f>VLOOKUP(TableMPI[[#This Row],[Label]],TableAvg[],3,FALSE)</f>
        <v>6.2118415520912151</v>
      </c>
      <c r="Q727">
        <f>TableMPI[[#This Row],[Avg]]-$U$2*TableMPI[[#This Row],[StdDev]]</f>
        <v>66.03024361010327</v>
      </c>
      <c r="R727">
        <f>TableMPI[[#This Row],[Avg]]+$U$2*TableMPI[[#This Row],[StdDev]]</f>
        <v>90.87760981846813</v>
      </c>
      <c r="S727">
        <v>1</v>
      </c>
    </row>
    <row r="728" spans="1:19" x14ac:dyDescent="0.25">
      <c r="A728" t="s">
        <v>15</v>
      </c>
      <c r="B728">
        <v>10000</v>
      </c>
      <c r="C728">
        <v>100</v>
      </c>
      <c r="D728">
        <v>100000</v>
      </c>
      <c r="E728">
        <v>38</v>
      </c>
      <c r="F728">
        <v>1</v>
      </c>
      <c r="G728">
        <v>12.532553999999999</v>
      </c>
      <c r="H728">
        <v>2.6558959999999998</v>
      </c>
      <c r="I728">
        <v>3.5446</v>
      </c>
      <c r="J728">
        <v>9.5799999999999996E-2</v>
      </c>
      <c r="K728" t="str">
        <f t="shared" si="21"/>
        <v>7</v>
      </c>
      <c r="L728" t="s">
        <v>64</v>
      </c>
      <c r="M728" t="s">
        <v>65</v>
      </c>
      <c r="N72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38</v>
      </c>
      <c r="O728">
        <f>VLOOKUP(TableMPI[[#This Row],[Label]],TableAvg[],2,FALSE)</f>
        <v>82.646632333333329</v>
      </c>
      <c r="P728">
        <f>VLOOKUP(TableMPI[[#This Row],[Label]],TableAvg[],3,FALSE)</f>
        <v>5.2921641445419443</v>
      </c>
      <c r="Q728">
        <f>TableMPI[[#This Row],[Avg]]-$U$2*TableMPI[[#This Row],[StdDev]]</f>
        <v>72.062304044249444</v>
      </c>
      <c r="R728">
        <f>TableMPI[[#This Row],[Avg]]+$U$2*TableMPI[[#This Row],[StdDev]]</f>
        <v>93.230960622417214</v>
      </c>
      <c r="S728">
        <v>1</v>
      </c>
    </row>
    <row r="729" spans="1:19" x14ac:dyDescent="0.25">
      <c r="A729" t="s">
        <v>15</v>
      </c>
      <c r="B729">
        <v>10000</v>
      </c>
      <c r="C729">
        <v>100</v>
      </c>
      <c r="D729">
        <v>100000</v>
      </c>
      <c r="E729">
        <v>37</v>
      </c>
      <c r="F729">
        <v>1</v>
      </c>
      <c r="G729">
        <v>15.630891</v>
      </c>
      <c r="H729">
        <v>5.3769200000000001</v>
      </c>
      <c r="I729">
        <v>2.6783100000000002</v>
      </c>
      <c r="J729">
        <v>7.4397000000000005E-2</v>
      </c>
      <c r="K729" t="str">
        <f t="shared" si="21"/>
        <v>7</v>
      </c>
      <c r="L729" t="s">
        <v>64</v>
      </c>
      <c r="M729" t="s">
        <v>65</v>
      </c>
      <c r="N72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37</v>
      </c>
      <c r="O729">
        <f>VLOOKUP(TableMPI[[#This Row],[Label]],TableAvg[],2,FALSE)</f>
        <v>81.949399</v>
      </c>
      <c r="P729">
        <f>VLOOKUP(TableMPI[[#This Row],[Label]],TableAvg[],3,FALSE)</f>
        <v>5.3984252511614423</v>
      </c>
      <c r="Q729">
        <f>TableMPI[[#This Row],[Avg]]-$U$2*TableMPI[[#This Row],[StdDev]]</f>
        <v>71.152548497677117</v>
      </c>
      <c r="R729">
        <f>TableMPI[[#This Row],[Avg]]+$U$2*TableMPI[[#This Row],[StdDev]]</f>
        <v>92.746249502322883</v>
      </c>
      <c r="S729">
        <v>1</v>
      </c>
    </row>
    <row r="730" spans="1:19" x14ac:dyDescent="0.25">
      <c r="A730" t="s">
        <v>15</v>
      </c>
      <c r="B730">
        <v>10000</v>
      </c>
      <c r="C730">
        <v>100</v>
      </c>
      <c r="D730">
        <v>100000</v>
      </c>
      <c r="E730">
        <v>36</v>
      </c>
      <c r="F730">
        <v>1</v>
      </c>
      <c r="G730">
        <v>13.326905999999999</v>
      </c>
      <c r="H730">
        <v>2.9212159999999998</v>
      </c>
      <c r="I730">
        <v>3.4948329999999999</v>
      </c>
      <c r="J730">
        <v>9.9851999999999996E-2</v>
      </c>
      <c r="K730" t="str">
        <f t="shared" si="21"/>
        <v>7</v>
      </c>
      <c r="L730" t="s">
        <v>64</v>
      </c>
      <c r="M730" t="s">
        <v>65</v>
      </c>
      <c r="N73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36</v>
      </c>
      <c r="O730">
        <f>VLOOKUP(TableMPI[[#This Row],[Label]],TableAvg[],2,FALSE)</f>
        <v>83.086585000000014</v>
      </c>
      <c r="P730">
        <f>VLOOKUP(TableMPI[[#This Row],[Label]],TableAvg[],3,FALSE)</f>
        <v>4.5385419223571617</v>
      </c>
      <c r="Q730">
        <f>TableMPI[[#This Row],[Avg]]-$U$2*TableMPI[[#This Row],[StdDev]]</f>
        <v>74.00950115528569</v>
      </c>
      <c r="R730">
        <f>TableMPI[[#This Row],[Avg]]+$U$2*TableMPI[[#This Row],[StdDev]]</f>
        <v>92.163668844714337</v>
      </c>
      <c r="S730">
        <v>1</v>
      </c>
    </row>
    <row r="731" spans="1:19" x14ac:dyDescent="0.25">
      <c r="A731" t="s">
        <v>15</v>
      </c>
      <c r="B731">
        <v>10000</v>
      </c>
      <c r="C731">
        <v>100</v>
      </c>
      <c r="D731">
        <v>100000</v>
      </c>
      <c r="E731">
        <v>35</v>
      </c>
      <c r="F731">
        <v>1</v>
      </c>
      <c r="G731">
        <v>14.250952</v>
      </c>
      <c r="H731">
        <v>3.4014679999999999</v>
      </c>
      <c r="I731">
        <v>4.3086409999999997</v>
      </c>
      <c r="J731">
        <v>0.126725</v>
      </c>
      <c r="K731" t="str">
        <f t="shared" si="21"/>
        <v>7</v>
      </c>
      <c r="L731" t="s">
        <v>64</v>
      </c>
      <c r="M731" t="s">
        <v>65</v>
      </c>
      <c r="N73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35</v>
      </c>
      <c r="O731">
        <f>VLOOKUP(TableMPI[[#This Row],[Label]],TableAvg[],2,FALSE)</f>
        <v>85.5057975</v>
      </c>
      <c r="P731">
        <f>VLOOKUP(TableMPI[[#This Row],[Label]],TableAvg[],3,FALSE)</f>
        <v>7.4992584999999989</v>
      </c>
      <c r="Q731">
        <f>TableMPI[[#This Row],[Avg]]-$U$2*TableMPI[[#This Row],[StdDev]]</f>
        <v>70.507280500000007</v>
      </c>
      <c r="R731">
        <f>TableMPI[[#This Row],[Avg]]+$U$2*TableMPI[[#This Row],[StdDev]]</f>
        <v>100.50431449999999</v>
      </c>
      <c r="S731">
        <v>1</v>
      </c>
    </row>
    <row r="732" spans="1:19" x14ac:dyDescent="0.25">
      <c r="A732" t="s">
        <v>15</v>
      </c>
      <c r="B732">
        <v>10000</v>
      </c>
      <c r="C732">
        <v>100</v>
      </c>
      <c r="D732">
        <v>100000</v>
      </c>
      <c r="E732">
        <v>34</v>
      </c>
      <c r="F732">
        <v>1</v>
      </c>
      <c r="G732">
        <v>13.952634</v>
      </c>
      <c r="H732">
        <v>3.0833520000000001</v>
      </c>
      <c r="I732">
        <v>3.8279770000000002</v>
      </c>
      <c r="J732">
        <v>0.115999</v>
      </c>
      <c r="K732" t="str">
        <f t="shared" si="21"/>
        <v>7</v>
      </c>
      <c r="L732" t="s">
        <v>64</v>
      </c>
      <c r="M732" t="s">
        <v>65</v>
      </c>
      <c r="N73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34</v>
      </c>
      <c r="O732">
        <f>VLOOKUP(TableMPI[[#This Row],[Label]],TableAvg[],2,FALSE)</f>
        <v>87.366123000000002</v>
      </c>
      <c r="P732">
        <f>VLOOKUP(TableMPI[[#This Row],[Label]],TableAvg[],3,FALSE)</f>
        <v>3.0477749999998505</v>
      </c>
      <c r="Q732">
        <f>TableMPI[[#This Row],[Avg]]-$U$2*TableMPI[[#This Row],[StdDev]]</f>
        <v>81.270573000000297</v>
      </c>
      <c r="R732">
        <f>TableMPI[[#This Row],[Avg]]+$U$2*TableMPI[[#This Row],[StdDev]]</f>
        <v>93.461672999999706</v>
      </c>
      <c r="S732">
        <v>1</v>
      </c>
    </row>
    <row r="733" spans="1:19" x14ac:dyDescent="0.25">
      <c r="A733" t="s">
        <v>15</v>
      </c>
      <c r="B733">
        <v>10000</v>
      </c>
      <c r="C733">
        <v>100</v>
      </c>
      <c r="D733">
        <v>100000</v>
      </c>
      <c r="E733">
        <v>33</v>
      </c>
      <c r="F733">
        <v>1</v>
      </c>
      <c r="G733">
        <v>13.831982999999999</v>
      </c>
      <c r="H733">
        <v>2.5182980000000001</v>
      </c>
      <c r="I733">
        <v>3.001735</v>
      </c>
      <c r="J733">
        <v>9.3803999999999998E-2</v>
      </c>
      <c r="K733" t="str">
        <f t="shared" si="21"/>
        <v>7</v>
      </c>
      <c r="L733" t="s">
        <v>64</v>
      </c>
      <c r="M733" t="s">
        <v>65</v>
      </c>
      <c r="N73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33</v>
      </c>
      <c r="O733">
        <f>VLOOKUP(TableMPI[[#This Row],[Label]],TableAvg[],2,FALSE)</f>
        <v>79.299919166666669</v>
      </c>
      <c r="P733">
        <f>VLOOKUP(TableMPI[[#This Row],[Label]],TableAvg[],3,FALSE)</f>
        <v>7.4336550828582082</v>
      </c>
      <c r="Q733">
        <f>TableMPI[[#This Row],[Avg]]-$U$2*TableMPI[[#This Row],[StdDev]]</f>
        <v>64.432609000950251</v>
      </c>
      <c r="R733">
        <f>TableMPI[[#This Row],[Avg]]+$U$2*TableMPI[[#This Row],[StdDev]]</f>
        <v>94.167229332383087</v>
      </c>
      <c r="S733">
        <v>1</v>
      </c>
    </row>
    <row r="734" spans="1:19" x14ac:dyDescent="0.25">
      <c r="A734" t="s">
        <v>15</v>
      </c>
      <c r="B734">
        <v>10000</v>
      </c>
      <c r="C734">
        <v>100</v>
      </c>
      <c r="D734">
        <v>100000</v>
      </c>
      <c r="E734">
        <v>32</v>
      </c>
      <c r="F734">
        <v>1</v>
      </c>
      <c r="G734">
        <v>13.403643000000001</v>
      </c>
      <c r="H734">
        <v>1.9530639999999999</v>
      </c>
      <c r="I734">
        <v>2.9253960000000001</v>
      </c>
      <c r="J734">
        <v>9.4367999999999994E-2</v>
      </c>
      <c r="K734" t="str">
        <f t="shared" si="21"/>
        <v>7</v>
      </c>
      <c r="L734" t="s">
        <v>64</v>
      </c>
      <c r="M734" t="s">
        <v>65</v>
      </c>
      <c r="N73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32</v>
      </c>
      <c r="O734">
        <f>VLOOKUP(TableMPI[[#This Row],[Label]],TableAvg[],2,FALSE)</f>
        <v>88.5657535</v>
      </c>
      <c r="P734">
        <f>VLOOKUP(TableMPI[[#This Row],[Label]],TableAvg[],3,FALSE)</f>
        <v>4.3703804999999951</v>
      </c>
      <c r="Q734">
        <f>TableMPI[[#This Row],[Avg]]-$U$2*TableMPI[[#This Row],[StdDev]]</f>
        <v>79.824992500000008</v>
      </c>
      <c r="R734">
        <f>TableMPI[[#This Row],[Avg]]+$U$2*TableMPI[[#This Row],[StdDev]]</f>
        <v>97.306514499999992</v>
      </c>
      <c r="S734">
        <v>1</v>
      </c>
    </row>
    <row r="735" spans="1:19" x14ac:dyDescent="0.25">
      <c r="A735" t="s">
        <v>15</v>
      </c>
      <c r="B735">
        <v>10000</v>
      </c>
      <c r="C735">
        <v>100</v>
      </c>
      <c r="D735">
        <v>100000</v>
      </c>
      <c r="E735">
        <v>31</v>
      </c>
      <c r="F735">
        <v>1</v>
      </c>
      <c r="G735">
        <v>13.634258000000001</v>
      </c>
      <c r="H735">
        <v>1.5532539999999999</v>
      </c>
      <c r="I735">
        <v>3.1169229999999999</v>
      </c>
      <c r="J735">
        <v>0.103897</v>
      </c>
      <c r="K735" t="str">
        <f t="shared" si="21"/>
        <v>7</v>
      </c>
      <c r="L735" t="s">
        <v>64</v>
      </c>
      <c r="M735" t="s">
        <v>65</v>
      </c>
      <c r="N73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31</v>
      </c>
      <c r="O735">
        <f>VLOOKUP(TableMPI[[#This Row],[Label]],TableAvg[],2,FALSE)</f>
        <v>80.903500000000008</v>
      </c>
      <c r="P735">
        <f>VLOOKUP(TableMPI[[#This Row],[Label]],TableAvg[],3,FALSE)</f>
        <v>2.0728889999997979</v>
      </c>
      <c r="Q735">
        <f>TableMPI[[#This Row],[Avg]]-$U$2*TableMPI[[#This Row],[StdDev]]</f>
        <v>76.757722000000413</v>
      </c>
      <c r="R735">
        <f>TableMPI[[#This Row],[Avg]]+$U$2*TableMPI[[#This Row],[StdDev]]</f>
        <v>85.049277999999603</v>
      </c>
      <c r="S735">
        <v>1</v>
      </c>
    </row>
    <row r="736" spans="1:19" x14ac:dyDescent="0.25">
      <c r="A736" t="s">
        <v>15</v>
      </c>
      <c r="B736">
        <v>10000</v>
      </c>
      <c r="C736">
        <v>100</v>
      </c>
      <c r="D736">
        <v>100000</v>
      </c>
      <c r="E736">
        <v>30</v>
      </c>
      <c r="F736">
        <v>1</v>
      </c>
      <c r="G736">
        <v>13.591194</v>
      </c>
      <c r="H736">
        <v>1.4487019999999999</v>
      </c>
      <c r="I736">
        <v>2.5567359999999999</v>
      </c>
      <c r="J736">
        <v>8.8163000000000005E-2</v>
      </c>
      <c r="K736" t="str">
        <f t="shared" si="21"/>
        <v>7</v>
      </c>
      <c r="L736" t="s">
        <v>64</v>
      </c>
      <c r="M736" t="s">
        <v>65</v>
      </c>
      <c r="N73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30</v>
      </c>
      <c r="O736">
        <f>VLOOKUP(TableMPI[[#This Row],[Label]],TableAvg[],2,FALSE)</f>
        <v>82.589635000000015</v>
      </c>
      <c r="P736">
        <f>VLOOKUP(TableMPI[[#This Row],[Label]],TableAvg[],3,FALSE)</f>
        <v>2.0713395338341378</v>
      </c>
      <c r="Q736">
        <f>TableMPI[[#This Row],[Avg]]-$U$2*TableMPI[[#This Row],[StdDev]]</f>
        <v>78.446955932331747</v>
      </c>
      <c r="R736">
        <f>TableMPI[[#This Row],[Avg]]+$U$2*TableMPI[[#This Row],[StdDev]]</f>
        <v>86.732314067668284</v>
      </c>
      <c r="S736">
        <v>1</v>
      </c>
    </row>
    <row r="737" spans="1:19" x14ac:dyDescent="0.25">
      <c r="A737" t="s">
        <v>15</v>
      </c>
      <c r="B737">
        <v>10000</v>
      </c>
      <c r="C737">
        <v>100</v>
      </c>
      <c r="D737">
        <v>100000</v>
      </c>
      <c r="E737">
        <v>29</v>
      </c>
      <c r="F737">
        <v>1</v>
      </c>
      <c r="G737">
        <v>14.393763</v>
      </c>
      <c r="H737">
        <v>1.555032</v>
      </c>
      <c r="I737">
        <v>2.806241</v>
      </c>
      <c r="J737">
        <v>0.10022300000000001</v>
      </c>
      <c r="K737" t="str">
        <f t="shared" si="21"/>
        <v>7</v>
      </c>
      <c r="L737" t="s">
        <v>64</v>
      </c>
      <c r="M737" t="s">
        <v>65</v>
      </c>
      <c r="N73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29</v>
      </c>
      <c r="O737">
        <f>VLOOKUP(TableMPI[[#This Row],[Label]],TableAvg[],2,FALSE)</f>
        <v>82.325534333333337</v>
      </c>
      <c r="P737">
        <f>VLOOKUP(TableMPI[[#This Row],[Label]],TableAvg[],3,FALSE)</f>
        <v>1.4566514747363624</v>
      </c>
      <c r="Q737">
        <f>TableMPI[[#This Row],[Avg]]-$U$2*TableMPI[[#This Row],[StdDev]]</f>
        <v>79.412231383860615</v>
      </c>
      <c r="R737">
        <f>TableMPI[[#This Row],[Avg]]+$U$2*TableMPI[[#This Row],[StdDev]]</f>
        <v>85.23883728280606</v>
      </c>
      <c r="S737">
        <v>1</v>
      </c>
    </row>
    <row r="738" spans="1:19" x14ac:dyDescent="0.25">
      <c r="A738" t="s">
        <v>15</v>
      </c>
      <c r="B738">
        <v>10000</v>
      </c>
      <c r="C738">
        <v>100</v>
      </c>
      <c r="D738">
        <v>100000</v>
      </c>
      <c r="E738">
        <v>28</v>
      </c>
      <c r="F738">
        <v>1</v>
      </c>
      <c r="G738">
        <v>15.590897999999999</v>
      </c>
      <c r="H738">
        <v>2.6877330000000001</v>
      </c>
      <c r="I738">
        <v>2.4960830000000001</v>
      </c>
      <c r="J738">
        <v>9.2448000000000002E-2</v>
      </c>
      <c r="K738" t="str">
        <f t="shared" si="21"/>
        <v>7</v>
      </c>
      <c r="L738" t="s">
        <v>64</v>
      </c>
      <c r="M738" t="s">
        <v>65</v>
      </c>
      <c r="N73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28</v>
      </c>
      <c r="O738">
        <f>VLOOKUP(TableMPI[[#This Row],[Label]],TableAvg[],2,FALSE)</f>
        <v>83.338386666666665</v>
      </c>
      <c r="P738">
        <f>VLOOKUP(TableMPI[[#This Row],[Label]],TableAvg[],3,FALSE)</f>
        <v>0.24866602991321096</v>
      </c>
      <c r="Q738">
        <f>TableMPI[[#This Row],[Avg]]-$U$2*TableMPI[[#This Row],[StdDev]]</f>
        <v>82.841054606840245</v>
      </c>
      <c r="R738">
        <f>TableMPI[[#This Row],[Avg]]+$U$2*TableMPI[[#This Row],[StdDev]]</f>
        <v>83.835718726493084</v>
      </c>
      <c r="S738">
        <v>1</v>
      </c>
    </row>
    <row r="739" spans="1:19" x14ac:dyDescent="0.25">
      <c r="A739" t="s">
        <v>15</v>
      </c>
      <c r="B739">
        <v>10000</v>
      </c>
      <c r="C739">
        <v>100</v>
      </c>
      <c r="D739">
        <v>100000</v>
      </c>
      <c r="E739">
        <v>27</v>
      </c>
      <c r="F739">
        <v>1</v>
      </c>
      <c r="G739">
        <v>14.449094000000001</v>
      </c>
      <c r="H739">
        <v>0.98316899999999996</v>
      </c>
      <c r="I739">
        <v>2.782883</v>
      </c>
      <c r="J739">
        <v>0.107034</v>
      </c>
      <c r="K739" t="str">
        <f t="shared" si="21"/>
        <v>7</v>
      </c>
      <c r="L739" t="s">
        <v>64</v>
      </c>
      <c r="M739" t="s">
        <v>65</v>
      </c>
      <c r="N73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27</v>
      </c>
      <c r="O739">
        <f>VLOOKUP(TableMPI[[#This Row],[Label]],TableAvg[],2,FALSE)</f>
        <v>84.33911771428572</v>
      </c>
      <c r="P739">
        <f>VLOOKUP(TableMPI[[#This Row],[Label]],TableAvg[],3,FALSE)</f>
        <v>0.84644929129773927</v>
      </c>
      <c r="Q739">
        <f>TableMPI[[#This Row],[Avg]]-$U$2*TableMPI[[#This Row],[StdDev]]</f>
        <v>82.646219131690245</v>
      </c>
      <c r="R739">
        <f>TableMPI[[#This Row],[Avg]]+$U$2*TableMPI[[#This Row],[StdDev]]</f>
        <v>86.032016296881196</v>
      </c>
      <c r="S739">
        <v>1</v>
      </c>
    </row>
    <row r="740" spans="1:19" x14ac:dyDescent="0.25">
      <c r="A740" t="s">
        <v>15</v>
      </c>
      <c r="B740">
        <v>10000</v>
      </c>
      <c r="C740">
        <v>100</v>
      </c>
      <c r="D740">
        <v>100000</v>
      </c>
      <c r="E740">
        <v>26</v>
      </c>
      <c r="F740">
        <v>1</v>
      </c>
      <c r="G740">
        <v>14.675055</v>
      </c>
      <c r="H740">
        <v>0.72796799999999995</v>
      </c>
      <c r="I740">
        <v>2.1763859999999999</v>
      </c>
      <c r="J740">
        <v>8.7054999999999993E-2</v>
      </c>
      <c r="K740" t="str">
        <f t="shared" si="21"/>
        <v>7</v>
      </c>
      <c r="L740" t="s">
        <v>64</v>
      </c>
      <c r="M740" t="s">
        <v>65</v>
      </c>
      <c r="N74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26</v>
      </c>
      <c r="O740">
        <f>VLOOKUP(TableMPI[[#This Row],[Label]],TableAvg[],2,FALSE)</f>
        <v>86.638882333333342</v>
      </c>
      <c r="P740">
        <f>VLOOKUP(TableMPI[[#This Row],[Label]],TableAvg[],3,FALSE)</f>
        <v>0.10335669005909827</v>
      </c>
      <c r="Q740">
        <f>TableMPI[[#This Row],[Avg]]-$U$2*TableMPI[[#This Row],[StdDev]]</f>
        <v>86.43216895321514</v>
      </c>
      <c r="R740">
        <f>TableMPI[[#This Row],[Avg]]+$U$2*TableMPI[[#This Row],[StdDev]]</f>
        <v>86.845595713451544</v>
      </c>
      <c r="S740">
        <v>1</v>
      </c>
    </row>
    <row r="741" spans="1:19" x14ac:dyDescent="0.25">
      <c r="A741" t="s">
        <v>15</v>
      </c>
      <c r="B741">
        <v>10000</v>
      </c>
      <c r="C741">
        <v>100</v>
      </c>
      <c r="D741">
        <v>100000</v>
      </c>
      <c r="E741">
        <v>25</v>
      </c>
      <c r="F741">
        <v>1</v>
      </c>
      <c r="G741">
        <v>15.040539000000001</v>
      </c>
      <c r="H741">
        <v>0.60528899999999997</v>
      </c>
      <c r="I741">
        <v>4.1906499999999998</v>
      </c>
      <c r="J741">
        <v>0.17460999999999999</v>
      </c>
      <c r="K741" t="str">
        <f t="shared" si="21"/>
        <v>7</v>
      </c>
      <c r="L741" t="s">
        <v>64</v>
      </c>
      <c r="M741" t="s">
        <v>65</v>
      </c>
      <c r="N74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25</v>
      </c>
      <c r="O741">
        <f>VLOOKUP(TableMPI[[#This Row],[Label]],TableAvg[],2,FALSE)</f>
        <v>89.256282333333345</v>
      </c>
      <c r="P741">
        <f>VLOOKUP(TableMPI[[#This Row],[Label]],TableAvg[],3,FALSE)</f>
        <v>0.4857304962901634</v>
      </c>
      <c r="Q741">
        <f>TableMPI[[#This Row],[Avg]]-$U$2*TableMPI[[#This Row],[StdDev]]</f>
        <v>88.284821340753012</v>
      </c>
      <c r="R741">
        <f>TableMPI[[#This Row],[Avg]]+$U$2*TableMPI[[#This Row],[StdDev]]</f>
        <v>90.227743325913679</v>
      </c>
      <c r="S741">
        <v>1</v>
      </c>
    </row>
    <row r="742" spans="1:19" x14ac:dyDescent="0.25">
      <c r="A742" t="s">
        <v>15</v>
      </c>
      <c r="B742">
        <v>10000</v>
      </c>
      <c r="C742">
        <v>100</v>
      </c>
      <c r="D742">
        <v>100000</v>
      </c>
      <c r="E742">
        <v>24</v>
      </c>
      <c r="F742">
        <v>1</v>
      </c>
      <c r="G742">
        <v>15.059932</v>
      </c>
      <c r="H742">
        <v>0.18559999999999999</v>
      </c>
      <c r="I742">
        <v>1.028713</v>
      </c>
      <c r="J742">
        <v>4.4727000000000003E-2</v>
      </c>
      <c r="K742" t="str">
        <f t="shared" si="21"/>
        <v>7</v>
      </c>
      <c r="L742" t="s">
        <v>64</v>
      </c>
      <c r="M742" t="s">
        <v>65</v>
      </c>
      <c r="N74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24</v>
      </c>
      <c r="O742">
        <f>VLOOKUP(TableMPI[[#This Row],[Label]],TableAvg[],2,FALSE)</f>
        <v>89.644154714285705</v>
      </c>
      <c r="P742">
        <f>VLOOKUP(TableMPI[[#This Row],[Label]],TableAvg[],3,FALSE)</f>
        <v>9.5325372799477823E-2</v>
      </c>
      <c r="Q742">
        <f>TableMPI[[#This Row],[Avg]]-$U$2*TableMPI[[#This Row],[StdDev]]</f>
        <v>89.453503968686746</v>
      </c>
      <c r="R742">
        <f>TableMPI[[#This Row],[Avg]]+$U$2*TableMPI[[#This Row],[StdDev]]</f>
        <v>89.834805459884663</v>
      </c>
      <c r="S742">
        <v>1</v>
      </c>
    </row>
    <row r="743" spans="1:19" x14ac:dyDescent="0.25">
      <c r="A743" t="s">
        <v>15</v>
      </c>
      <c r="B743">
        <v>10000</v>
      </c>
      <c r="C743">
        <v>100</v>
      </c>
      <c r="D743">
        <v>100000</v>
      </c>
      <c r="E743">
        <v>23</v>
      </c>
      <c r="F743">
        <v>1</v>
      </c>
      <c r="G743">
        <v>15.622923999999999</v>
      </c>
      <c r="H743">
        <v>0.198403</v>
      </c>
      <c r="I743">
        <v>1.4270499999999999</v>
      </c>
      <c r="J743">
        <v>6.4865999999999993E-2</v>
      </c>
      <c r="K743" t="str">
        <f t="shared" si="21"/>
        <v>7</v>
      </c>
      <c r="L743" t="s">
        <v>64</v>
      </c>
      <c r="M743" t="s">
        <v>65</v>
      </c>
      <c r="N74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23</v>
      </c>
      <c r="O743">
        <f>VLOOKUP(TableMPI[[#This Row],[Label]],TableAvg[],2,FALSE)</f>
        <v>92.918685999999994</v>
      </c>
      <c r="P743">
        <f>VLOOKUP(TableMPI[[#This Row],[Label]],TableAvg[],3,FALSE)</f>
        <v>0.20650710158987692</v>
      </c>
      <c r="Q743">
        <f>TableMPI[[#This Row],[Avg]]-$U$2*TableMPI[[#This Row],[StdDev]]</f>
        <v>92.505671796820238</v>
      </c>
      <c r="R743">
        <f>TableMPI[[#This Row],[Avg]]+$U$2*TableMPI[[#This Row],[StdDev]]</f>
        <v>93.33170020317975</v>
      </c>
      <c r="S743">
        <v>1</v>
      </c>
    </row>
    <row r="744" spans="1:19" x14ac:dyDescent="0.25">
      <c r="A744" t="s">
        <v>15</v>
      </c>
      <c r="B744">
        <v>10000</v>
      </c>
      <c r="C744">
        <v>100</v>
      </c>
      <c r="D744">
        <v>100000</v>
      </c>
      <c r="E744">
        <v>22</v>
      </c>
      <c r="F744">
        <v>1</v>
      </c>
      <c r="G744">
        <v>16.393836</v>
      </c>
      <c r="H744">
        <v>0.163853</v>
      </c>
      <c r="I744">
        <v>0.92934799999999995</v>
      </c>
      <c r="J744">
        <v>4.4255000000000003E-2</v>
      </c>
      <c r="K744" t="str">
        <f t="shared" si="21"/>
        <v>7</v>
      </c>
      <c r="L744" t="s">
        <v>64</v>
      </c>
      <c r="M744" t="s">
        <v>65</v>
      </c>
      <c r="N74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22</v>
      </c>
      <c r="O744">
        <f>VLOOKUP(TableMPI[[#This Row],[Label]],TableAvg[],2,FALSE)</f>
        <v>97.027764666666656</v>
      </c>
      <c r="P744">
        <f>VLOOKUP(TableMPI[[#This Row],[Label]],TableAvg[],3,FALSE)</f>
        <v>0.22581226043032632</v>
      </c>
      <c r="Q744">
        <f>TableMPI[[#This Row],[Avg]]-$U$2*TableMPI[[#This Row],[StdDev]]</f>
        <v>96.576140145806008</v>
      </c>
      <c r="R744">
        <f>TableMPI[[#This Row],[Avg]]+$U$2*TableMPI[[#This Row],[StdDev]]</f>
        <v>97.479389187527303</v>
      </c>
      <c r="S744">
        <v>1</v>
      </c>
    </row>
    <row r="745" spans="1:19" x14ac:dyDescent="0.25">
      <c r="A745" t="s">
        <v>15</v>
      </c>
      <c r="B745">
        <v>10000</v>
      </c>
      <c r="C745">
        <v>100</v>
      </c>
      <c r="D745">
        <v>100000</v>
      </c>
      <c r="E745">
        <v>21</v>
      </c>
      <c r="F745">
        <v>1</v>
      </c>
      <c r="G745">
        <v>16.957115000000002</v>
      </c>
      <c r="H745">
        <v>0.171738</v>
      </c>
      <c r="I745">
        <v>0.84731100000000004</v>
      </c>
      <c r="J745">
        <v>4.2366000000000001E-2</v>
      </c>
      <c r="K745" t="str">
        <f t="shared" si="21"/>
        <v>7</v>
      </c>
      <c r="L745" t="s">
        <v>64</v>
      </c>
      <c r="M745" t="s">
        <v>65</v>
      </c>
      <c r="N74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21</v>
      </c>
      <c r="O745">
        <f>VLOOKUP(TableMPI[[#This Row],[Label]],TableAvg[],2,FALSE)</f>
        <v>101.56893128571427</v>
      </c>
      <c r="P745">
        <f>VLOOKUP(TableMPI[[#This Row],[Label]],TableAvg[],3,FALSE)</f>
        <v>6.3490670240610642E-2</v>
      </c>
      <c r="Q745">
        <f>TableMPI[[#This Row],[Avg]]-$U$2*TableMPI[[#This Row],[StdDev]]</f>
        <v>101.44194994523305</v>
      </c>
      <c r="R745">
        <f>TableMPI[[#This Row],[Avg]]+$U$2*TableMPI[[#This Row],[StdDev]]</f>
        <v>101.69591262619549</v>
      </c>
      <c r="S745">
        <v>1</v>
      </c>
    </row>
    <row r="746" spans="1:19" x14ac:dyDescent="0.25">
      <c r="A746" t="s">
        <v>15</v>
      </c>
      <c r="B746">
        <v>10000</v>
      </c>
      <c r="C746">
        <v>100</v>
      </c>
      <c r="D746">
        <v>100000</v>
      </c>
      <c r="E746">
        <v>20</v>
      </c>
      <c r="F746">
        <v>1</v>
      </c>
      <c r="G746">
        <v>17.731401999999999</v>
      </c>
      <c r="H746">
        <v>0.16553499999999999</v>
      </c>
      <c r="I746">
        <v>0.70983099999999999</v>
      </c>
      <c r="J746">
        <v>3.7359999999999997E-2</v>
      </c>
      <c r="K746" t="str">
        <f t="shared" si="21"/>
        <v>7</v>
      </c>
      <c r="L746" t="s">
        <v>64</v>
      </c>
      <c r="M746" t="s">
        <v>65</v>
      </c>
      <c r="N74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20</v>
      </c>
      <c r="O746">
        <f>VLOOKUP(TableMPI[[#This Row],[Label]],TableAvg[],2,FALSE)</f>
        <v>106.41285233333333</v>
      </c>
      <c r="P746">
        <f>VLOOKUP(TableMPI[[#This Row],[Label]],TableAvg[],3,FALSE)</f>
        <v>0.22987877085035913</v>
      </c>
      <c r="Q746">
        <f>TableMPI[[#This Row],[Avg]]-$U$2*TableMPI[[#This Row],[StdDev]]</f>
        <v>105.95309479163261</v>
      </c>
      <c r="R746">
        <f>TableMPI[[#This Row],[Avg]]+$U$2*TableMPI[[#This Row],[StdDev]]</f>
        <v>106.87260987503406</v>
      </c>
      <c r="S746">
        <v>1</v>
      </c>
    </row>
    <row r="747" spans="1:19" x14ac:dyDescent="0.25">
      <c r="A747" t="s">
        <v>15</v>
      </c>
      <c r="B747">
        <v>10000</v>
      </c>
      <c r="C747">
        <v>100</v>
      </c>
      <c r="D747">
        <v>100000</v>
      </c>
      <c r="E747">
        <v>19</v>
      </c>
      <c r="F747">
        <v>1</v>
      </c>
      <c r="G747">
        <v>18.632625999999998</v>
      </c>
      <c r="H747">
        <v>0.17044500000000001</v>
      </c>
      <c r="I747">
        <v>0.81577299999999997</v>
      </c>
      <c r="J747">
        <v>4.5321E-2</v>
      </c>
      <c r="K747" t="str">
        <f t="shared" si="21"/>
        <v>7</v>
      </c>
      <c r="L747" t="s">
        <v>64</v>
      </c>
      <c r="M747" t="s">
        <v>65</v>
      </c>
      <c r="N74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19</v>
      </c>
      <c r="O747">
        <f>VLOOKUP(TableMPI[[#This Row],[Label]],TableAvg[],2,FALSE)</f>
        <v>111.81019399999998</v>
      </c>
      <c r="P747">
        <f>VLOOKUP(TableMPI[[#This Row],[Label]],TableAvg[],3,FALSE)</f>
        <v>1.7064358900188037E-2</v>
      </c>
      <c r="Q747">
        <f>TableMPI[[#This Row],[Avg]]-$U$2*TableMPI[[#This Row],[StdDev]]</f>
        <v>111.77606528219961</v>
      </c>
      <c r="R747">
        <f>TableMPI[[#This Row],[Avg]]+$U$2*TableMPI[[#This Row],[StdDev]]</f>
        <v>111.84432271780035</v>
      </c>
      <c r="S747">
        <v>1</v>
      </c>
    </row>
    <row r="748" spans="1:19" x14ac:dyDescent="0.25">
      <c r="A748" t="s">
        <v>15</v>
      </c>
      <c r="B748">
        <v>10000</v>
      </c>
      <c r="C748">
        <v>100</v>
      </c>
      <c r="D748">
        <v>100000</v>
      </c>
      <c r="E748">
        <v>18</v>
      </c>
      <c r="F748">
        <v>1</v>
      </c>
      <c r="G748">
        <v>19.629518999999998</v>
      </c>
      <c r="H748">
        <v>0.15928200000000001</v>
      </c>
      <c r="I748">
        <v>0.65213699999999997</v>
      </c>
      <c r="J748">
        <v>3.8360999999999999E-2</v>
      </c>
      <c r="K748" t="str">
        <f t="shared" si="21"/>
        <v>7</v>
      </c>
      <c r="L748" t="s">
        <v>64</v>
      </c>
      <c r="M748" t="s">
        <v>65</v>
      </c>
      <c r="N74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18</v>
      </c>
      <c r="O748">
        <f>VLOOKUP(TableMPI[[#This Row],[Label]],TableAvg[],2,FALSE)</f>
        <v>117.96217457142858</v>
      </c>
      <c r="P748">
        <f>VLOOKUP(TableMPI[[#This Row],[Label]],TableAvg[],3,FALSE)</f>
        <v>0.13303812177011046</v>
      </c>
      <c r="Q748">
        <f>TableMPI[[#This Row],[Avg]]-$U$2*TableMPI[[#This Row],[StdDev]]</f>
        <v>117.69609832788835</v>
      </c>
      <c r="R748">
        <f>TableMPI[[#This Row],[Avg]]+$U$2*TableMPI[[#This Row],[StdDev]]</f>
        <v>118.2282508149688</v>
      </c>
      <c r="S748">
        <v>1</v>
      </c>
    </row>
    <row r="749" spans="1:19" x14ac:dyDescent="0.25">
      <c r="A749" t="s">
        <v>15</v>
      </c>
      <c r="B749">
        <v>10000</v>
      </c>
      <c r="C749">
        <v>100</v>
      </c>
      <c r="D749">
        <v>100000</v>
      </c>
      <c r="E749">
        <v>17</v>
      </c>
      <c r="F749">
        <v>1</v>
      </c>
      <c r="G749">
        <v>20.670052999999999</v>
      </c>
      <c r="H749">
        <v>0.164573</v>
      </c>
      <c r="I749">
        <v>0.65604600000000002</v>
      </c>
      <c r="J749">
        <v>4.1002999999999998E-2</v>
      </c>
      <c r="K749" t="str">
        <f t="shared" si="21"/>
        <v>7</v>
      </c>
      <c r="L749" t="s">
        <v>64</v>
      </c>
      <c r="M749" t="s">
        <v>65</v>
      </c>
      <c r="N74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17</v>
      </c>
      <c r="O749">
        <f>VLOOKUP(TableMPI[[#This Row],[Label]],TableAvg[],2,FALSE)</f>
        <v>124.63650699999999</v>
      </c>
      <c r="P749">
        <f>VLOOKUP(TableMPI[[#This Row],[Label]],TableAvg[],3,FALSE)</f>
        <v>0.10936113638484908</v>
      </c>
      <c r="Q749">
        <f>TableMPI[[#This Row],[Avg]]-$U$2*TableMPI[[#This Row],[StdDev]]</f>
        <v>124.4177847272303</v>
      </c>
      <c r="R749">
        <f>TableMPI[[#This Row],[Avg]]+$U$2*TableMPI[[#This Row],[StdDev]]</f>
        <v>124.85522927276969</v>
      </c>
      <c r="S749">
        <v>1</v>
      </c>
    </row>
    <row r="750" spans="1:19" x14ac:dyDescent="0.25">
      <c r="A750" t="s">
        <v>15</v>
      </c>
      <c r="B750">
        <v>10000</v>
      </c>
      <c r="C750">
        <v>100</v>
      </c>
      <c r="D750">
        <v>100000</v>
      </c>
      <c r="E750">
        <v>16</v>
      </c>
      <c r="F750">
        <v>1</v>
      </c>
      <c r="G750">
        <v>21.793537000000001</v>
      </c>
      <c r="H750">
        <v>0.160166</v>
      </c>
      <c r="I750">
        <v>0.544659</v>
      </c>
      <c r="J750">
        <v>3.6311000000000003E-2</v>
      </c>
      <c r="K750" t="str">
        <f t="shared" si="21"/>
        <v>7</v>
      </c>
      <c r="L750" t="s">
        <v>64</v>
      </c>
      <c r="M750" t="s">
        <v>65</v>
      </c>
      <c r="N75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16</v>
      </c>
      <c r="O750">
        <f>VLOOKUP(TableMPI[[#This Row],[Label]],TableAvg[],2,FALSE)</f>
        <v>132.24896166666667</v>
      </c>
      <c r="P750">
        <f>VLOOKUP(TableMPI[[#This Row],[Label]],TableAvg[],3,FALSE)</f>
        <v>3.8100204833406912E-2</v>
      </c>
      <c r="Q750">
        <f>TableMPI[[#This Row],[Avg]]-$U$2*TableMPI[[#This Row],[StdDev]]</f>
        <v>132.17276125699985</v>
      </c>
      <c r="R750">
        <f>TableMPI[[#This Row],[Avg]]+$U$2*TableMPI[[#This Row],[StdDev]]</f>
        <v>132.3251620763335</v>
      </c>
      <c r="S750">
        <v>1</v>
      </c>
    </row>
    <row r="751" spans="1:19" x14ac:dyDescent="0.25">
      <c r="A751" t="s">
        <v>15</v>
      </c>
      <c r="B751">
        <v>10000</v>
      </c>
      <c r="C751">
        <v>100</v>
      </c>
      <c r="D751">
        <v>100000</v>
      </c>
      <c r="E751">
        <v>15</v>
      </c>
      <c r="F751">
        <v>1</v>
      </c>
      <c r="G751">
        <v>23.183797999999999</v>
      </c>
      <c r="H751">
        <v>0.15593799999999999</v>
      </c>
      <c r="I751">
        <v>0.49023899999999998</v>
      </c>
      <c r="J751">
        <v>3.5017E-2</v>
      </c>
      <c r="K751" t="str">
        <f t="shared" si="21"/>
        <v>7</v>
      </c>
      <c r="L751" t="s">
        <v>64</v>
      </c>
      <c r="M751" t="s">
        <v>65</v>
      </c>
      <c r="N75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15</v>
      </c>
      <c r="O751">
        <f>VLOOKUP(TableMPI[[#This Row],[Label]],TableAvg[],2,FALSE)</f>
        <v>140.74933714285714</v>
      </c>
      <c r="P751">
        <f>VLOOKUP(TableMPI[[#This Row],[Label]],TableAvg[],3,FALSE)</f>
        <v>9.7697978324972082E-2</v>
      </c>
      <c r="Q751">
        <f>TableMPI[[#This Row],[Avg]]-$U$2*TableMPI[[#This Row],[StdDev]]</f>
        <v>140.5539411862072</v>
      </c>
      <c r="R751">
        <f>TableMPI[[#This Row],[Avg]]+$U$2*TableMPI[[#This Row],[StdDev]]</f>
        <v>140.94473309950709</v>
      </c>
      <c r="S751">
        <v>1</v>
      </c>
    </row>
    <row r="752" spans="1:19" x14ac:dyDescent="0.25">
      <c r="A752" t="s">
        <v>15</v>
      </c>
      <c r="B752">
        <v>10000</v>
      </c>
      <c r="C752">
        <v>100</v>
      </c>
      <c r="D752">
        <v>100000</v>
      </c>
      <c r="E752">
        <v>14</v>
      </c>
      <c r="F752">
        <v>1</v>
      </c>
      <c r="G752">
        <v>24.778898999999999</v>
      </c>
      <c r="H752">
        <v>0.156746</v>
      </c>
      <c r="I752">
        <v>0.49487799999999998</v>
      </c>
      <c r="J752">
        <v>3.8067999999999998E-2</v>
      </c>
      <c r="K752" t="str">
        <f t="shared" si="21"/>
        <v>7</v>
      </c>
      <c r="L752" t="s">
        <v>64</v>
      </c>
      <c r="M752" t="s">
        <v>65</v>
      </c>
      <c r="N75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14</v>
      </c>
      <c r="O752">
        <f>VLOOKUP(TableMPI[[#This Row],[Label]],TableAvg[],2,FALSE)</f>
        <v>150.65593566666666</v>
      </c>
      <c r="P752">
        <f>VLOOKUP(TableMPI[[#This Row],[Label]],TableAvg[],3,FALSE)</f>
        <v>6.7386093339083936E-2</v>
      </c>
      <c r="Q752">
        <f>TableMPI[[#This Row],[Avg]]-$U$2*TableMPI[[#This Row],[StdDev]]</f>
        <v>150.5211634799885</v>
      </c>
      <c r="R752">
        <f>TableMPI[[#This Row],[Avg]]+$U$2*TableMPI[[#This Row],[StdDev]]</f>
        <v>150.79070785334483</v>
      </c>
      <c r="S752">
        <v>1</v>
      </c>
    </row>
    <row r="753" spans="1:19" x14ac:dyDescent="0.25">
      <c r="A753" t="s">
        <v>15</v>
      </c>
      <c r="B753">
        <v>10000</v>
      </c>
      <c r="C753">
        <v>100</v>
      </c>
      <c r="D753">
        <v>100000</v>
      </c>
      <c r="E753">
        <v>13</v>
      </c>
      <c r="F753">
        <v>1</v>
      </c>
      <c r="G753">
        <v>26.599764</v>
      </c>
      <c r="H753">
        <v>0.167739</v>
      </c>
      <c r="I753">
        <v>0.480296</v>
      </c>
      <c r="J753">
        <v>4.0024999999999998E-2</v>
      </c>
      <c r="K753" t="str">
        <f t="shared" si="21"/>
        <v>7</v>
      </c>
      <c r="L753" t="s">
        <v>64</v>
      </c>
      <c r="M753" t="s">
        <v>65</v>
      </c>
      <c r="N75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13</v>
      </c>
      <c r="O753">
        <f>VLOOKUP(TableMPI[[#This Row],[Label]],TableAvg[],2,FALSE)</f>
        <v>161.63524966666668</v>
      </c>
      <c r="P753">
        <f>VLOOKUP(TableMPI[[#This Row],[Label]],TableAvg[],3,FALSE)</f>
        <v>0.26492721131126612</v>
      </c>
      <c r="Q753">
        <f>TableMPI[[#This Row],[Avg]]-$U$2*TableMPI[[#This Row],[StdDev]]</f>
        <v>161.10539524404416</v>
      </c>
      <c r="R753">
        <f>TableMPI[[#This Row],[Avg]]+$U$2*TableMPI[[#This Row],[StdDev]]</f>
        <v>162.1651040892892</v>
      </c>
      <c r="S753">
        <v>1</v>
      </c>
    </row>
    <row r="754" spans="1:19" x14ac:dyDescent="0.25">
      <c r="A754" t="s">
        <v>15</v>
      </c>
      <c r="B754">
        <v>10000</v>
      </c>
      <c r="C754">
        <v>100</v>
      </c>
      <c r="D754">
        <v>100000</v>
      </c>
      <c r="E754">
        <v>72</v>
      </c>
      <c r="F754">
        <v>1</v>
      </c>
      <c r="G754">
        <v>30.889585</v>
      </c>
      <c r="H754">
        <v>25.000699000000001</v>
      </c>
      <c r="I754">
        <v>20.752209000000001</v>
      </c>
      <c r="J754">
        <v>0.29228500000000002</v>
      </c>
      <c r="K754" t="str">
        <f t="shared" si="21"/>
        <v>7</v>
      </c>
      <c r="L754" t="s">
        <v>64</v>
      </c>
      <c r="M754" t="s">
        <v>65</v>
      </c>
      <c r="N75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72</v>
      </c>
      <c r="O754" t="e">
        <f>VLOOKUP(TableMPI[[#This Row],[Label]],TableAvg[],2,FALSE)</f>
        <v>#N/A</v>
      </c>
      <c r="P754" t="e">
        <f>VLOOKUP(TableMPI[[#This Row],[Label]],TableAvg[],3,FALSE)</f>
        <v>#N/A</v>
      </c>
      <c r="Q754" t="e">
        <f>TableMPI[[#This Row],[Avg]]-$U$2*TableMPI[[#This Row],[StdDev]]</f>
        <v>#N/A</v>
      </c>
      <c r="R754" t="e">
        <f>TableMPI[[#This Row],[Avg]]+$U$2*TableMPI[[#This Row],[StdDev]]</f>
        <v>#N/A</v>
      </c>
      <c r="S754" t="e">
        <f>IF(AND(TableMPI[[#This Row],[total_time]]&gt;=TableMPI[[#This Row],[Low]], TableMPI[[#This Row],[total_time]]&lt;=TableMPI[[#This Row],[High]]),1,0)</f>
        <v>#N/A</v>
      </c>
    </row>
    <row r="755" spans="1:19" x14ac:dyDescent="0.25">
      <c r="A755" t="s">
        <v>15</v>
      </c>
      <c r="B755">
        <v>10000</v>
      </c>
      <c r="C755">
        <v>100</v>
      </c>
      <c r="D755">
        <v>100000</v>
      </c>
      <c r="E755">
        <v>71</v>
      </c>
      <c r="F755">
        <v>1</v>
      </c>
      <c r="G755">
        <v>37.211326999999997</v>
      </c>
      <c r="H755">
        <v>31.417189</v>
      </c>
      <c r="I755">
        <v>19.997430000000001</v>
      </c>
      <c r="J755">
        <v>0.28567799999999999</v>
      </c>
      <c r="K755" t="str">
        <f t="shared" si="21"/>
        <v>7</v>
      </c>
      <c r="L755" t="s">
        <v>64</v>
      </c>
      <c r="M755" t="s">
        <v>65</v>
      </c>
      <c r="N75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71</v>
      </c>
      <c r="O755" t="e">
        <f>VLOOKUP(TableMPI[[#This Row],[Label]],TableAvg[],2,FALSE)</f>
        <v>#N/A</v>
      </c>
      <c r="P755" t="e">
        <f>VLOOKUP(TableMPI[[#This Row],[Label]],TableAvg[],3,FALSE)</f>
        <v>#N/A</v>
      </c>
      <c r="Q755" t="e">
        <f>TableMPI[[#This Row],[Avg]]-$U$2*TableMPI[[#This Row],[StdDev]]</f>
        <v>#N/A</v>
      </c>
      <c r="R755" t="e">
        <f>TableMPI[[#This Row],[Avg]]+$U$2*TableMPI[[#This Row],[StdDev]]</f>
        <v>#N/A</v>
      </c>
      <c r="S755" t="e">
        <f>IF(AND(TableMPI[[#This Row],[total_time]]&gt;=TableMPI[[#This Row],[Low]], TableMPI[[#This Row],[total_time]]&lt;=TableMPI[[#This Row],[High]]),1,0)</f>
        <v>#N/A</v>
      </c>
    </row>
    <row r="756" spans="1:19" x14ac:dyDescent="0.25">
      <c r="A756" t="s">
        <v>15</v>
      </c>
      <c r="B756">
        <v>10000</v>
      </c>
      <c r="C756">
        <v>100</v>
      </c>
      <c r="D756">
        <v>100000</v>
      </c>
      <c r="E756">
        <v>70</v>
      </c>
      <c r="F756">
        <v>1</v>
      </c>
      <c r="G756">
        <v>37.222141000000001</v>
      </c>
      <c r="H756">
        <v>31.345237000000001</v>
      </c>
      <c r="I756">
        <v>17.427503999999999</v>
      </c>
      <c r="J756">
        <v>0.25257299999999999</v>
      </c>
      <c r="K756" t="str">
        <f t="shared" si="21"/>
        <v>7</v>
      </c>
      <c r="L756" t="s">
        <v>64</v>
      </c>
      <c r="M756" t="s">
        <v>65</v>
      </c>
      <c r="N75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70</v>
      </c>
      <c r="O756" t="e">
        <f>VLOOKUP(TableMPI[[#This Row],[Label]],TableAvg[],2,FALSE)</f>
        <v>#N/A</v>
      </c>
      <c r="P756" t="e">
        <f>VLOOKUP(TableMPI[[#This Row],[Label]],TableAvg[],3,FALSE)</f>
        <v>#N/A</v>
      </c>
      <c r="Q756" t="e">
        <f>TableMPI[[#This Row],[Avg]]-$U$2*TableMPI[[#This Row],[StdDev]]</f>
        <v>#N/A</v>
      </c>
      <c r="R756" t="e">
        <f>TableMPI[[#This Row],[Avg]]+$U$2*TableMPI[[#This Row],[StdDev]]</f>
        <v>#N/A</v>
      </c>
      <c r="S756" t="e">
        <f>IF(AND(TableMPI[[#This Row],[total_time]]&gt;=TableMPI[[#This Row],[Low]], TableMPI[[#This Row],[total_time]]&lt;=TableMPI[[#This Row],[High]]),1,0)</f>
        <v>#N/A</v>
      </c>
    </row>
    <row r="757" spans="1:19" x14ac:dyDescent="0.25">
      <c r="A757" t="s">
        <v>15</v>
      </c>
      <c r="B757">
        <v>10000</v>
      </c>
      <c r="C757">
        <v>100</v>
      </c>
      <c r="D757">
        <v>100000</v>
      </c>
      <c r="E757">
        <v>69</v>
      </c>
      <c r="F757">
        <v>1</v>
      </c>
      <c r="G757">
        <v>28.123701000000001</v>
      </c>
      <c r="H757">
        <v>22.22381</v>
      </c>
      <c r="I757">
        <v>22.245881000000001</v>
      </c>
      <c r="J757">
        <v>0.32714500000000002</v>
      </c>
      <c r="K757" t="str">
        <f t="shared" si="21"/>
        <v>7</v>
      </c>
      <c r="L757" t="s">
        <v>64</v>
      </c>
      <c r="M757" t="s">
        <v>65</v>
      </c>
      <c r="N75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69</v>
      </c>
      <c r="O757" t="e">
        <f>VLOOKUP(TableMPI[[#This Row],[Label]],TableAvg[],2,FALSE)</f>
        <v>#N/A</v>
      </c>
      <c r="P757" t="e">
        <f>VLOOKUP(TableMPI[[#This Row],[Label]],TableAvg[],3,FALSE)</f>
        <v>#N/A</v>
      </c>
      <c r="Q757" t="e">
        <f>TableMPI[[#This Row],[Avg]]-$U$2*TableMPI[[#This Row],[StdDev]]</f>
        <v>#N/A</v>
      </c>
      <c r="R757" t="e">
        <f>TableMPI[[#This Row],[Avg]]+$U$2*TableMPI[[#This Row],[StdDev]]</f>
        <v>#N/A</v>
      </c>
      <c r="S757" t="e">
        <f>IF(AND(TableMPI[[#This Row],[total_time]]&gt;=TableMPI[[#This Row],[Low]], TableMPI[[#This Row],[total_time]]&lt;=TableMPI[[#This Row],[High]]),1,0)</f>
        <v>#N/A</v>
      </c>
    </row>
    <row r="758" spans="1:19" x14ac:dyDescent="0.25">
      <c r="A758" t="s">
        <v>15</v>
      </c>
      <c r="B758">
        <v>10000</v>
      </c>
      <c r="C758">
        <v>100</v>
      </c>
      <c r="D758">
        <v>100000</v>
      </c>
      <c r="E758">
        <v>68</v>
      </c>
      <c r="F758">
        <v>1</v>
      </c>
      <c r="G758">
        <v>23.089480999999999</v>
      </c>
      <c r="H758">
        <v>17.112556999999999</v>
      </c>
      <c r="I758">
        <v>8.4536200000000008</v>
      </c>
      <c r="J758">
        <v>0.12617300000000001</v>
      </c>
      <c r="K758" t="str">
        <f t="shared" si="21"/>
        <v>7</v>
      </c>
      <c r="L758" t="s">
        <v>64</v>
      </c>
      <c r="M758" t="s">
        <v>65</v>
      </c>
      <c r="N75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68</v>
      </c>
      <c r="O758" t="e">
        <f>VLOOKUP(TableMPI[[#This Row],[Label]],TableAvg[],2,FALSE)</f>
        <v>#N/A</v>
      </c>
      <c r="P758" t="e">
        <f>VLOOKUP(TableMPI[[#This Row],[Label]],TableAvg[],3,FALSE)</f>
        <v>#N/A</v>
      </c>
      <c r="Q758" t="e">
        <f>TableMPI[[#This Row],[Avg]]-$U$2*TableMPI[[#This Row],[StdDev]]</f>
        <v>#N/A</v>
      </c>
      <c r="R758" t="e">
        <f>TableMPI[[#This Row],[Avg]]+$U$2*TableMPI[[#This Row],[StdDev]]</f>
        <v>#N/A</v>
      </c>
      <c r="S758" t="e">
        <f>IF(AND(TableMPI[[#This Row],[total_time]]&gt;=TableMPI[[#This Row],[Low]], TableMPI[[#This Row],[total_time]]&lt;=TableMPI[[#This Row],[High]]),1,0)</f>
        <v>#N/A</v>
      </c>
    </row>
    <row r="759" spans="1:19" x14ac:dyDescent="0.25">
      <c r="A759" t="s">
        <v>15</v>
      </c>
      <c r="B759">
        <v>10000</v>
      </c>
      <c r="C759">
        <v>100</v>
      </c>
      <c r="D759">
        <v>100000</v>
      </c>
      <c r="E759">
        <v>67</v>
      </c>
      <c r="F759">
        <v>1</v>
      </c>
      <c r="G759">
        <v>15.027958999999999</v>
      </c>
      <c r="H759">
        <v>8.9616089999999993</v>
      </c>
      <c r="I759">
        <v>4.0013420000000002</v>
      </c>
      <c r="J759">
        <v>6.0625999999999999E-2</v>
      </c>
      <c r="K759" t="str">
        <f t="shared" si="21"/>
        <v>7</v>
      </c>
      <c r="L759" t="s">
        <v>64</v>
      </c>
      <c r="M759" t="s">
        <v>65</v>
      </c>
      <c r="N75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67</v>
      </c>
      <c r="O759" t="e">
        <f>VLOOKUP(TableMPI[[#This Row],[Label]],TableAvg[],2,FALSE)</f>
        <v>#N/A</v>
      </c>
      <c r="P759" t="e">
        <f>VLOOKUP(TableMPI[[#This Row],[Label]],TableAvg[],3,FALSE)</f>
        <v>#N/A</v>
      </c>
      <c r="Q759" t="e">
        <f>TableMPI[[#This Row],[Avg]]-$U$2*TableMPI[[#This Row],[StdDev]]</f>
        <v>#N/A</v>
      </c>
      <c r="R759" t="e">
        <f>TableMPI[[#This Row],[Avg]]+$U$2*TableMPI[[#This Row],[StdDev]]</f>
        <v>#N/A</v>
      </c>
      <c r="S759" t="e">
        <f>IF(AND(TableMPI[[#This Row],[total_time]]&gt;=TableMPI[[#This Row],[Low]], TableMPI[[#This Row],[total_time]]&lt;=TableMPI[[#This Row],[High]]),1,0)</f>
        <v>#N/A</v>
      </c>
    </row>
    <row r="760" spans="1:19" x14ac:dyDescent="0.25">
      <c r="A760" t="s">
        <v>15</v>
      </c>
      <c r="B760">
        <v>10000</v>
      </c>
      <c r="C760">
        <v>100</v>
      </c>
      <c r="D760">
        <v>100000</v>
      </c>
      <c r="E760">
        <v>66</v>
      </c>
      <c r="F760">
        <v>1</v>
      </c>
      <c r="G760">
        <v>18.638003999999999</v>
      </c>
      <c r="H760">
        <v>12.433230999999999</v>
      </c>
      <c r="I760">
        <v>3.8014790000000001</v>
      </c>
      <c r="J760">
        <v>5.8484000000000001E-2</v>
      </c>
      <c r="K760" t="str">
        <f t="shared" si="21"/>
        <v>7</v>
      </c>
      <c r="L760" t="s">
        <v>64</v>
      </c>
      <c r="M760" t="s">
        <v>65</v>
      </c>
      <c r="N76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66</v>
      </c>
      <c r="O760" t="e">
        <f>VLOOKUP(TableMPI[[#This Row],[Label]],TableAvg[],2,FALSE)</f>
        <v>#N/A</v>
      </c>
      <c r="P760" t="e">
        <f>VLOOKUP(TableMPI[[#This Row],[Label]],TableAvg[],3,FALSE)</f>
        <v>#N/A</v>
      </c>
      <c r="Q760" t="e">
        <f>TableMPI[[#This Row],[Avg]]-$U$2*TableMPI[[#This Row],[StdDev]]</f>
        <v>#N/A</v>
      </c>
      <c r="R760" t="e">
        <f>TableMPI[[#This Row],[Avg]]+$U$2*TableMPI[[#This Row],[StdDev]]</f>
        <v>#N/A</v>
      </c>
      <c r="S760" t="e">
        <f>IF(AND(TableMPI[[#This Row],[total_time]]&gt;=TableMPI[[#This Row],[Low]], TableMPI[[#This Row],[total_time]]&lt;=TableMPI[[#This Row],[High]]),1,0)</f>
        <v>#N/A</v>
      </c>
    </row>
    <row r="761" spans="1:19" x14ac:dyDescent="0.25">
      <c r="A761" t="s">
        <v>15</v>
      </c>
      <c r="B761">
        <v>10000</v>
      </c>
      <c r="C761">
        <v>100</v>
      </c>
      <c r="D761">
        <v>100000</v>
      </c>
      <c r="E761">
        <v>65</v>
      </c>
      <c r="F761">
        <v>1</v>
      </c>
      <c r="G761">
        <v>22.309805000000001</v>
      </c>
      <c r="H761">
        <v>16.1175</v>
      </c>
      <c r="I761">
        <v>4.5337610000000002</v>
      </c>
      <c r="J761">
        <v>7.084E-2</v>
      </c>
      <c r="K761" t="str">
        <f t="shared" si="21"/>
        <v>7</v>
      </c>
      <c r="L761" t="s">
        <v>64</v>
      </c>
      <c r="M761" t="s">
        <v>65</v>
      </c>
      <c r="N76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65</v>
      </c>
      <c r="O761" t="e">
        <f>VLOOKUP(TableMPI[[#This Row],[Label]],TableAvg[],2,FALSE)</f>
        <v>#N/A</v>
      </c>
      <c r="P761" t="e">
        <f>VLOOKUP(TableMPI[[#This Row],[Label]],TableAvg[],3,FALSE)</f>
        <v>#N/A</v>
      </c>
      <c r="Q761" t="e">
        <f>TableMPI[[#This Row],[Avg]]-$U$2*TableMPI[[#This Row],[StdDev]]</f>
        <v>#N/A</v>
      </c>
      <c r="R761" t="e">
        <f>TableMPI[[#This Row],[Avg]]+$U$2*TableMPI[[#This Row],[StdDev]]</f>
        <v>#N/A</v>
      </c>
      <c r="S761" t="e">
        <f>IF(AND(TableMPI[[#This Row],[total_time]]&gt;=TableMPI[[#This Row],[Low]], TableMPI[[#This Row],[total_time]]&lt;=TableMPI[[#This Row],[High]]),1,0)</f>
        <v>#N/A</v>
      </c>
    </row>
    <row r="762" spans="1:19" x14ac:dyDescent="0.25">
      <c r="A762" t="s">
        <v>15</v>
      </c>
      <c r="B762">
        <v>10000</v>
      </c>
      <c r="C762">
        <v>100</v>
      </c>
      <c r="D762">
        <v>100000</v>
      </c>
      <c r="E762">
        <v>64</v>
      </c>
      <c r="F762">
        <v>1</v>
      </c>
      <c r="G762">
        <v>20.656313999999998</v>
      </c>
      <c r="H762">
        <v>14.353683</v>
      </c>
      <c r="I762">
        <v>3.8531490000000002</v>
      </c>
      <c r="J762">
        <v>6.1161E-2</v>
      </c>
      <c r="K762" t="str">
        <f t="shared" si="21"/>
        <v>7</v>
      </c>
      <c r="L762" t="s">
        <v>64</v>
      </c>
      <c r="M762" t="s">
        <v>65</v>
      </c>
      <c r="N76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64</v>
      </c>
      <c r="O762">
        <f>VLOOKUP(TableMPI[[#This Row],[Label]],TableAvg[],2,FALSE)</f>
        <v>55.81539999999999</v>
      </c>
      <c r="P762">
        <f>VLOOKUP(TableMPI[[#This Row],[Label]],TableAvg[],3,FALSE)</f>
        <v>9.1422645499959732</v>
      </c>
      <c r="Q762">
        <f>TableMPI[[#This Row],[Avg]]-$U$2*TableMPI[[#This Row],[StdDev]]</f>
        <v>37.53087090000804</v>
      </c>
      <c r="R762">
        <f>TableMPI[[#This Row],[Avg]]+$U$2*TableMPI[[#This Row],[StdDev]]</f>
        <v>74.09992909999194</v>
      </c>
      <c r="S762">
        <v>1</v>
      </c>
    </row>
    <row r="763" spans="1:19" x14ac:dyDescent="0.25">
      <c r="A763" t="s">
        <v>15</v>
      </c>
      <c r="B763">
        <v>10000</v>
      </c>
      <c r="C763">
        <v>100</v>
      </c>
      <c r="D763">
        <v>100000</v>
      </c>
      <c r="E763">
        <v>63</v>
      </c>
      <c r="F763">
        <v>1</v>
      </c>
      <c r="G763">
        <v>17.447082999999999</v>
      </c>
      <c r="H763">
        <v>11.056763999999999</v>
      </c>
      <c r="I763">
        <v>3.7056010000000001</v>
      </c>
      <c r="J763">
        <v>5.9768000000000002E-2</v>
      </c>
      <c r="K763" t="str">
        <f t="shared" si="21"/>
        <v>7</v>
      </c>
      <c r="L763" t="s">
        <v>64</v>
      </c>
      <c r="M763" t="s">
        <v>65</v>
      </c>
      <c r="N76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63</v>
      </c>
      <c r="O763">
        <f>VLOOKUP(TableMPI[[#This Row],[Label]],TableAvg[],2,FALSE)</f>
        <v>61.130554500000002</v>
      </c>
      <c r="P763">
        <f>VLOOKUP(TableMPI[[#This Row],[Label]],TableAvg[],3,FALSE)</f>
        <v>6.9583401630308659</v>
      </c>
      <c r="Q763">
        <f>TableMPI[[#This Row],[Avg]]-$U$2*TableMPI[[#This Row],[StdDev]]</f>
        <v>47.213874173938272</v>
      </c>
      <c r="R763">
        <f>TableMPI[[#This Row],[Avg]]+$U$2*TableMPI[[#This Row],[StdDev]]</f>
        <v>75.047234826061739</v>
      </c>
      <c r="S763">
        <v>1</v>
      </c>
    </row>
    <row r="764" spans="1:19" x14ac:dyDescent="0.25">
      <c r="A764" t="s">
        <v>15</v>
      </c>
      <c r="B764">
        <v>10000</v>
      </c>
      <c r="C764">
        <v>100</v>
      </c>
      <c r="D764">
        <v>100000</v>
      </c>
      <c r="E764">
        <v>62</v>
      </c>
      <c r="F764">
        <v>1</v>
      </c>
      <c r="G764">
        <v>16.394257</v>
      </c>
      <c r="H764">
        <v>9.8503720000000001</v>
      </c>
      <c r="I764">
        <v>5.7784560000000003</v>
      </c>
      <c r="J764">
        <v>9.4728999999999994E-2</v>
      </c>
      <c r="K764" t="str">
        <f t="shared" si="21"/>
        <v>7</v>
      </c>
      <c r="L764" t="s">
        <v>64</v>
      </c>
      <c r="M764" t="s">
        <v>65</v>
      </c>
      <c r="N76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62</v>
      </c>
      <c r="O764">
        <f>VLOOKUP(TableMPI[[#This Row],[Label]],TableAvg[],2,FALSE)</f>
        <v>58.844606333333331</v>
      </c>
      <c r="P764">
        <f>VLOOKUP(TableMPI[[#This Row],[Label]],TableAvg[],3,FALSE)</f>
        <v>7.5824191169378352</v>
      </c>
      <c r="Q764">
        <f>TableMPI[[#This Row],[Avg]]-$U$2*TableMPI[[#This Row],[StdDev]]</f>
        <v>43.679768099457661</v>
      </c>
      <c r="R764">
        <f>TableMPI[[#This Row],[Avg]]+$U$2*TableMPI[[#This Row],[StdDev]]</f>
        <v>74.009444567209002</v>
      </c>
      <c r="S764">
        <v>1</v>
      </c>
    </row>
    <row r="765" spans="1:19" x14ac:dyDescent="0.25">
      <c r="A765" t="s">
        <v>15</v>
      </c>
      <c r="B765">
        <v>10000</v>
      </c>
      <c r="C765">
        <v>100</v>
      </c>
      <c r="D765">
        <v>100000</v>
      </c>
      <c r="E765">
        <v>61</v>
      </c>
      <c r="F765">
        <v>1</v>
      </c>
      <c r="G765">
        <v>11.668497</v>
      </c>
      <c r="H765">
        <v>5.1390690000000001</v>
      </c>
      <c r="I765">
        <v>3.2906740000000001</v>
      </c>
      <c r="J765">
        <v>5.4844999999999998E-2</v>
      </c>
      <c r="K765" t="str">
        <f t="shared" si="21"/>
        <v>7</v>
      </c>
      <c r="L765" t="s">
        <v>64</v>
      </c>
      <c r="M765" t="s">
        <v>65</v>
      </c>
      <c r="N76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61</v>
      </c>
      <c r="O765">
        <f>VLOOKUP(TableMPI[[#This Row],[Label]],TableAvg[],2,FALSE)</f>
        <v>60.546761666666669</v>
      </c>
      <c r="P765">
        <f>VLOOKUP(TableMPI[[#This Row],[Label]],TableAvg[],3,FALSE)</f>
        <v>6.2983613579363924</v>
      </c>
      <c r="Q765">
        <f>TableMPI[[#This Row],[Avg]]-$U$2*TableMPI[[#This Row],[StdDev]]</f>
        <v>47.950038950793882</v>
      </c>
      <c r="R765">
        <f>TableMPI[[#This Row],[Avg]]+$U$2*TableMPI[[#This Row],[StdDev]]</f>
        <v>73.143484382539455</v>
      </c>
      <c r="S765">
        <v>1</v>
      </c>
    </row>
    <row r="766" spans="1:19" x14ac:dyDescent="0.25">
      <c r="A766" t="s">
        <v>15</v>
      </c>
      <c r="B766">
        <v>10000</v>
      </c>
      <c r="C766">
        <v>100</v>
      </c>
      <c r="D766">
        <v>100000</v>
      </c>
      <c r="E766">
        <v>60</v>
      </c>
      <c r="F766">
        <v>1</v>
      </c>
      <c r="G766">
        <v>20.89742</v>
      </c>
      <c r="H766">
        <v>14.175088000000001</v>
      </c>
      <c r="I766">
        <v>3.9281670000000002</v>
      </c>
      <c r="J766">
        <v>6.6578999999999999E-2</v>
      </c>
      <c r="K766" t="str">
        <f t="shared" si="21"/>
        <v>7</v>
      </c>
      <c r="L766" t="s">
        <v>64</v>
      </c>
      <c r="M766" t="s">
        <v>65</v>
      </c>
      <c r="N76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60</v>
      </c>
      <c r="O766">
        <f>VLOOKUP(TableMPI[[#This Row],[Label]],TableAvg[],2,FALSE)</f>
        <v>63.720000124999999</v>
      </c>
      <c r="P766">
        <f>VLOOKUP(TableMPI[[#This Row],[Label]],TableAvg[],3,FALSE)</f>
        <v>7.0823693233677538</v>
      </c>
      <c r="Q766">
        <f>TableMPI[[#This Row],[Avg]]-$U$2*TableMPI[[#This Row],[StdDev]]</f>
        <v>49.555261478264491</v>
      </c>
      <c r="R766">
        <f>TableMPI[[#This Row],[Avg]]+$U$2*TableMPI[[#This Row],[StdDev]]</f>
        <v>77.884738771735499</v>
      </c>
      <c r="S766">
        <v>1</v>
      </c>
    </row>
    <row r="767" spans="1:19" x14ac:dyDescent="0.25">
      <c r="A767" t="s">
        <v>15</v>
      </c>
      <c r="B767">
        <v>10000</v>
      </c>
      <c r="C767">
        <v>100</v>
      </c>
      <c r="D767">
        <v>100000</v>
      </c>
      <c r="E767">
        <v>59</v>
      </c>
      <c r="F767">
        <v>1</v>
      </c>
      <c r="G767">
        <v>23.340125</v>
      </c>
      <c r="H767">
        <v>16.430955000000001</v>
      </c>
      <c r="I767">
        <v>22.793641999999998</v>
      </c>
      <c r="J767">
        <v>0.39299400000000001</v>
      </c>
      <c r="K767" t="str">
        <f t="shared" si="21"/>
        <v>7</v>
      </c>
      <c r="L767" t="s">
        <v>64</v>
      </c>
      <c r="M767" t="s">
        <v>65</v>
      </c>
      <c r="N76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59</v>
      </c>
      <c r="O767">
        <f>VLOOKUP(TableMPI[[#This Row],[Label]],TableAvg[],2,FALSE)</f>
        <v>54.831403666666667</v>
      </c>
      <c r="P767">
        <f>VLOOKUP(TableMPI[[#This Row],[Label]],TableAvg[],3,FALSE)</f>
        <v>4.5018831127554932</v>
      </c>
      <c r="Q767">
        <f>TableMPI[[#This Row],[Avg]]-$U$2*TableMPI[[#This Row],[StdDev]]</f>
        <v>45.82763744115568</v>
      </c>
      <c r="R767">
        <f>TableMPI[[#This Row],[Avg]]+$U$2*TableMPI[[#This Row],[StdDev]]</f>
        <v>63.835169892177653</v>
      </c>
      <c r="S767">
        <v>1</v>
      </c>
    </row>
    <row r="768" spans="1:19" x14ac:dyDescent="0.25">
      <c r="A768" t="s">
        <v>15</v>
      </c>
      <c r="B768">
        <v>10000</v>
      </c>
      <c r="C768">
        <v>100</v>
      </c>
      <c r="D768">
        <v>100000</v>
      </c>
      <c r="E768">
        <v>58</v>
      </c>
      <c r="F768">
        <v>1</v>
      </c>
      <c r="G768">
        <v>23.187767000000001</v>
      </c>
      <c r="H768">
        <v>16.17775</v>
      </c>
      <c r="I768">
        <v>8.1493459999999995</v>
      </c>
      <c r="J768">
        <v>0.14297099999999999</v>
      </c>
      <c r="K768" t="str">
        <f t="shared" si="21"/>
        <v>7</v>
      </c>
      <c r="L768" t="s">
        <v>64</v>
      </c>
      <c r="M768" t="s">
        <v>65</v>
      </c>
      <c r="N76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58</v>
      </c>
      <c r="O768">
        <f>VLOOKUP(TableMPI[[#This Row],[Label]],TableAvg[],2,FALSE)</f>
        <v>62.056984333333332</v>
      </c>
      <c r="P768">
        <f>VLOOKUP(TableMPI[[#This Row],[Label]],TableAvg[],3,FALSE)</f>
        <v>7.4787741617957302</v>
      </c>
      <c r="Q768">
        <f>TableMPI[[#This Row],[Avg]]-$U$2*TableMPI[[#This Row],[StdDev]]</f>
        <v>47.099436009741872</v>
      </c>
      <c r="R768">
        <f>TableMPI[[#This Row],[Avg]]+$U$2*TableMPI[[#This Row],[StdDev]]</f>
        <v>77.014532656924786</v>
      </c>
      <c r="S768">
        <v>1</v>
      </c>
    </row>
    <row r="769" spans="1:19" x14ac:dyDescent="0.25">
      <c r="A769" t="s">
        <v>15</v>
      </c>
      <c r="B769">
        <v>10000</v>
      </c>
      <c r="C769">
        <v>100</v>
      </c>
      <c r="D769">
        <v>100000</v>
      </c>
      <c r="E769">
        <v>57</v>
      </c>
      <c r="F769">
        <v>1</v>
      </c>
      <c r="G769">
        <v>23.752471</v>
      </c>
      <c r="H769">
        <v>16.6374</v>
      </c>
      <c r="I769">
        <v>6.7526989999999998</v>
      </c>
      <c r="J769">
        <v>0.120584</v>
      </c>
      <c r="K769" t="str">
        <f t="shared" si="21"/>
        <v>7</v>
      </c>
      <c r="L769" t="s">
        <v>64</v>
      </c>
      <c r="M769" t="s">
        <v>65</v>
      </c>
      <c r="N76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57</v>
      </c>
      <c r="O769">
        <f>VLOOKUP(TableMPI[[#This Row],[Label]],TableAvg[],2,FALSE)</f>
        <v>71.618437749999998</v>
      </c>
      <c r="P769">
        <f>VLOOKUP(TableMPI[[#This Row],[Label]],TableAvg[],3,FALSE)</f>
        <v>2.127596075113261</v>
      </c>
      <c r="Q769">
        <f>TableMPI[[#This Row],[Avg]]-$U$2*TableMPI[[#This Row],[StdDev]]</f>
        <v>67.363245599773478</v>
      </c>
      <c r="R769">
        <f>TableMPI[[#This Row],[Avg]]+$U$2*TableMPI[[#This Row],[StdDev]]</f>
        <v>75.873629900226518</v>
      </c>
      <c r="S769">
        <v>1</v>
      </c>
    </row>
    <row r="770" spans="1:19" x14ac:dyDescent="0.25">
      <c r="A770" t="s">
        <v>15</v>
      </c>
      <c r="B770">
        <v>10000</v>
      </c>
      <c r="C770">
        <v>100</v>
      </c>
      <c r="D770">
        <v>100000</v>
      </c>
      <c r="E770">
        <v>56</v>
      </c>
      <c r="F770">
        <v>1</v>
      </c>
      <c r="G770">
        <v>12.326715</v>
      </c>
      <c r="H770">
        <v>5.0949280000000003</v>
      </c>
      <c r="I770">
        <v>7.263001</v>
      </c>
      <c r="J770">
        <v>0.13205500000000001</v>
      </c>
      <c r="K770" t="str">
        <f t="shared" si="21"/>
        <v>7</v>
      </c>
      <c r="L770" t="s">
        <v>64</v>
      </c>
      <c r="M770" t="s">
        <v>65</v>
      </c>
      <c r="N77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56</v>
      </c>
      <c r="O770">
        <f>VLOOKUP(TableMPI[[#This Row],[Label]],TableAvg[],2,FALSE)</f>
        <v>69.938356666666664</v>
      </c>
      <c r="P770">
        <f>VLOOKUP(TableMPI[[#This Row],[Label]],TableAvg[],3,FALSE)</f>
        <v>4.1090537987137035</v>
      </c>
      <c r="Q770">
        <f>TableMPI[[#This Row],[Avg]]-$U$2*TableMPI[[#This Row],[StdDev]]</f>
        <v>61.720249069239259</v>
      </c>
      <c r="R770">
        <f>TableMPI[[#This Row],[Avg]]+$U$2*TableMPI[[#This Row],[StdDev]]</f>
        <v>78.156464264094069</v>
      </c>
      <c r="S770">
        <v>1</v>
      </c>
    </row>
    <row r="771" spans="1:19" x14ac:dyDescent="0.25">
      <c r="A771" t="s">
        <v>15</v>
      </c>
      <c r="B771">
        <v>10000</v>
      </c>
      <c r="C771">
        <v>100</v>
      </c>
      <c r="D771">
        <v>100000</v>
      </c>
      <c r="E771">
        <v>55</v>
      </c>
      <c r="F771">
        <v>1</v>
      </c>
      <c r="G771">
        <v>23.807141000000001</v>
      </c>
      <c r="H771">
        <v>16.417529999999999</v>
      </c>
      <c r="I771">
        <v>5.9577220000000004</v>
      </c>
      <c r="J771">
        <v>0.110328</v>
      </c>
      <c r="K771" t="str">
        <f t="shared" si="21"/>
        <v>7</v>
      </c>
      <c r="L771" t="s">
        <v>64</v>
      </c>
      <c r="M771" t="s">
        <v>65</v>
      </c>
      <c r="N77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55</v>
      </c>
      <c r="O771">
        <f>VLOOKUP(TableMPI[[#This Row],[Label]],TableAvg[],2,FALSE)</f>
        <v>69.724812</v>
      </c>
      <c r="P771">
        <f>VLOOKUP(TableMPI[[#This Row],[Label]],TableAvg[],3,FALSE)</f>
        <v>4.9939833811518328</v>
      </c>
      <c r="Q771">
        <f>TableMPI[[#This Row],[Avg]]-$U$2*TableMPI[[#This Row],[StdDev]]</f>
        <v>59.736845237696336</v>
      </c>
      <c r="R771">
        <f>TableMPI[[#This Row],[Avg]]+$U$2*TableMPI[[#This Row],[StdDev]]</f>
        <v>79.712778762303671</v>
      </c>
      <c r="S771">
        <v>1</v>
      </c>
    </row>
    <row r="772" spans="1:19" x14ac:dyDescent="0.25">
      <c r="A772" t="s">
        <v>15</v>
      </c>
      <c r="B772">
        <v>10000</v>
      </c>
      <c r="C772">
        <v>100</v>
      </c>
      <c r="D772">
        <v>100000</v>
      </c>
      <c r="E772">
        <v>54</v>
      </c>
      <c r="F772">
        <v>1</v>
      </c>
      <c r="G772">
        <v>15.392766</v>
      </c>
      <c r="H772">
        <v>7.9582670000000002</v>
      </c>
      <c r="I772">
        <v>21.696960000000001</v>
      </c>
      <c r="J772">
        <v>0.40937699999999999</v>
      </c>
      <c r="K772" t="str">
        <f t="shared" si="21"/>
        <v>7</v>
      </c>
      <c r="L772" t="s">
        <v>64</v>
      </c>
      <c r="M772" t="s">
        <v>65</v>
      </c>
      <c r="N77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54</v>
      </c>
      <c r="O772">
        <f>VLOOKUP(TableMPI[[#This Row],[Label]],TableAvg[],2,FALSE)</f>
        <v>68.487962874999994</v>
      </c>
      <c r="P772">
        <f>VLOOKUP(TableMPI[[#This Row],[Label]],TableAvg[],3,FALSE)</f>
        <v>8.4105057132328955</v>
      </c>
      <c r="Q772">
        <f>TableMPI[[#This Row],[Avg]]-$U$2*TableMPI[[#This Row],[StdDev]]</f>
        <v>51.666951448534206</v>
      </c>
      <c r="R772">
        <f>TableMPI[[#This Row],[Avg]]+$U$2*TableMPI[[#This Row],[StdDev]]</f>
        <v>85.308974301465781</v>
      </c>
      <c r="S772">
        <v>1</v>
      </c>
    </row>
    <row r="773" spans="1:19" x14ac:dyDescent="0.25">
      <c r="A773" t="s">
        <v>15</v>
      </c>
      <c r="B773">
        <v>10000</v>
      </c>
      <c r="C773">
        <v>100</v>
      </c>
      <c r="D773">
        <v>100000</v>
      </c>
      <c r="E773">
        <v>53</v>
      </c>
      <c r="F773">
        <v>1</v>
      </c>
      <c r="G773">
        <v>12.443132</v>
      </c>
      <c r="H773">
        <v>4.8649399999999998</v>
      </c>
      <c r="I773">
        <v>6.8819590000000002</v>
      </c>
      <c r="J773">
        <v>0.13234499999999999</v>
      </c>
      <c r="K773" t="str">
        <f t="shared" si="21"/>
        <v>7</v>
      </c>
      <c r="L773" t="s">
        <v>64</v>
      </c>
      <c r="M773" t="s">
        <v>65</v>
      </c>
      <c r="N77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53</v>
      </c>
      <c r="O773">
        <f>VLOOKUP(TableMPI[[#This Row],[Label]],TableAvg[],2,FALSE)</f>
        <v>69.680341666666664</v>
      </c>
      <c r="P773">
        <f>VLOOKUP(TableMPI[[#This Row],[Label]],TableAvg[],3,FALSE)</f>
        <v>8.4211841839590971</v>
      </c>
      <c r="Q773">
        <f>TableMPI[[#This Row],[Avg]]-$U$2*TableMPI[[#This Row],[StdDev]]</f>
        <v>52.837973298748466</v>
      </c>
      <c r="R773">
        <f>TableMPI[[#This Row],[Avg]]+$U$2*TableMPI[[#This Row],[StdDev]]</f>
        <v>86.522710034584861</v>
      </c>
      <c r="S773">
        <v>1</v>
      </c>
    </row>
    <row r="774" spans="1:19" x14ac:dyDescent="0.25">
      <c r="A774" t="s">
        <v>15</v>
      </c>
      <c r="B774">
        <v>10000</v>
      </c>
      <c r="C774">
        <v>100</v>
      </c>
      <c r="D774">
        <v>100000</v>
      </c>
      <c r="E774">
        <v>52</v>
      </c>
      <c r="F774">
        <v>1</v>
      </c>
      <c r="G774">
        <v>15.648498</v>
      </c>
      <c r="H774">
        <v>7.9146510000000001</v>
      </c>
      <c r="I774">
        <v>5.502319</v>
      </c>
      <c r="J774">
        <v>0.107889</v>
      </c>
      <c r="K774" t="str">
        <f t="shared" si="21"/>
        <v>7</v>
      </c>
      <c r="L774" t="s">
        <v>64</v>
      </c>
      <c r="M774" t="s">
        <v>65</v>
      </c>
      <c r="N77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52</v>
      </c>
      <c r="O774">
        <f>VLOOKUP(TableMPI[[#This Row],[Label]],TableAvg[],2,FALSE)</f>
        <v>65.309149000000005</v>
      </c>
      <c r="P774">
        <f>VLOOKUP(TableMPI[[#This Row],[Label]],TableAvg[],3,FALSE)</f>
        <v>7.8481203231082199</v>
      </c>
      <c r="Q774">
        <f>TableMPI[[#This Row],[Avg]]-$U$2*TableMPI[[#This Row],[StdDev]]</f>
        <v>49.612908353783567</v>
      </c>
      <c r="R774">
        <f>TableMPI[[#This Row],[Avg]]+$U$2*TableMPI[[#This Row],[StdDev]]</f>
        <v>81.005389646216443</v>
      </c>
      <c r="S774">
        <v>1</v>
      </c>
    </row>
    <row r="775" spans="1:19" x14ac:dyDescent="0.25">
      <c r="A775" t="s">
        <v>15</v>
      </c>
      <c r="B775">
        <v>10000</v>
      </c>
      <c r="C775">
        <v>100</v>
      </c>
      <c r="D775">
        <v>100000</v>
      </c>
      <c r="E775">
        <v>51</v>
      </c>
      <c r="F775">
        <v>1</v>
      </c>
      <c r="G775">
        <v>15.587975</v>
      </c>
      <c r="H775">
        <v>7.7867699999999997</v>
      </c>
      <c r="I775">
        <v>9.8658350000000006</v>
      </c>
      <c r="J775">
        <v>0.19731699999999999</v>
      </c>
      <c r="K775" t="str">
        <f t="shared" ref="K775:K814" si="22">MID(M775,22,1)</f>
        <v>7</v>
      </c>
      <c r="L775" t="s">
        <v>64</v>
      </c>
      <c r="M775" t="s">
        <v>65</v>
      </c>
      <c r="N77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51</v>
      </c>
      <c r="O775">
        <f>VLOOKUP(TableMPI[[#This Row],[Label]],TableAvg[],2,FALSE)</f>
        <v>71.420936749999996</v>
      </c>
      <c r="P775">
        <f>VLOOKUP(TableMPI[[#This Row],[Label]],TableAvg[],3,FALSE)</f>
        <v>6.7906007209647807</v>
      </c>
      <c r="Q775">
        <f>TableMPI[[#This Row],[Avg]]-$U$2*TableMPI[[#This Row],[StdDev]]</f>
        <v>57.839735308070431</v>
      </c>
      <c r="R775">
        <f>TableMPI[[#This Row],[Avg]]+$U$2*TableMPI[[#This Row],[StdDev]]</f>
        <v>85.002138191929561</v>
      </c>
      <c r="S775">
        <v>1</v>
      </c>
    </row>
    <row r="776" spans="1:19" x14ac:dyDescent="0.25">
      <c r="A776" t="s">
        <v>15</v>
      </c>
      <c r="B776">
        <v>10000</v>
      </c>
      <c r="C776">
        <v>100</v>
      </c>
      <c r="D776">
        <v>100000</v>
      </c>
      <c r="E776">
        <v>50</v>
      </c>
      <c r="F776">
        <v>1</v>
      </c>
      <c r="G776">
        <v>16.446947999999999</v>
      </c>
      <c r="H776">
        <v>8.4228649999999998</v>
      </c>
      <c r="I776">
        <v>7.7392899999999996</v>
      </c>
      <c r="J776">
        <v>0.157945</v>
      </c>
      <c r="K776" t="str">
        <f t="shared" si="22"/>
        <v>7</v>
      </c>
      <c r="L776" t="s">
        <v>64</v>
      </c>
      <c r="M776" t="s">
        <v>65</v>
      </c>
      <c r="N77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50</v>
      </c>
      <c r="O776">
        <f>VLOOKUP(TableMPI[[#This Row],[Label]],TableAvg[],2,FALSE)</f>
        <v>66.211950000000002</v>
      </c>
      <c r="P776">
        <f>VLOOKUP(TableMPI[[#This Row],[Label]],TableAvg[],3,FALSE)</f>
        <v>7.8498883116002274</v>
      </c>
      <c r="Q776">
        <f>TableMPI[[#This Row],[Avg]]-$U$2*TableMPI[[#This Row],[StdDev]]</f>
        <v>50.512173376799545</v>
      </c>
      <c r="R776">
        <f>TableMPI[[#This Row],[Avg]]+$U$2*TableMPI[[#This Row],[StdDev]]</f>
        <v>81.911726623200451</v>
      </c>
      <c r="S776">
        <v>1</v>
      </c>
    </row>
    <row r="777" spans="1:19" x14ac:dyDescent="0.25">
      <c r="A777" t="s">
        <v>15</v>
      </c>
      <c r="B777">
        <v>10000</v>
      </c>
      <c r="C777">
        <v>100</v>
      </c>
      <c r="D777">
        <v>100000</v>
      </c>
      <c r="E777">
        <v>49</v>
      </c>
      <c r="F777">
        <v>1</v>
      </c>
      <c r="G777">
        <v>19.736293</v>
      </c>
      <c r="H777">
        <v>11.564989000000001</v>
      </c>
      <c r="I777">
        <v>4.8499809999999997</v>
      </c>
      <c r="J777">
        <v>0.10104100000000001</v>
      </c>
      <c r="K777" t="str">
        <f t="shared" si="22"/>
        <v>7</v>
      </c>
      <c r="L777" t="s">
        <v>64</v>
      </c>
      <c r="M777" t="s">
        <v>65</v>
      </c>
      <c r="N77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49</v>
      </c>
      <c r="O777">
        <f>VLOOKUP(TableMPI[[#This Row],[Label]],TableAvg[],2,FALSE)</f>
        <v>76.552641666666659</v>
      </c>
      <c r="P777">
        <f>VLOOKUP(TableMPI[[#This Row],[Label]],TableAvg[],3,FALSE)</f>
        <v>0.24086220050867616</v>
      </c>
      <c r="Q777">
        <f>TableMPI[[#This Row],[Avg]]-$U$2*TableMPI[[#This Row],[StdDev]]</f>
        <v>76.070917265649314</v>
      </c>
      <c r="R777">
        <f>TableMPI[[#This Row],[Avg]]+$U$2*TableMPI[[#This Row],[StdDev]]</f>
        <v>77.034366067684005</v>
      </c>
      <c r="S777">
        <v>1</v>
      </c>
    </row>
    <row r="778" spans="1:19" x14ac:dyDescent="0.25">
      <c r="A778" t="s">
        <v>15</v>
      </c>
      <c r="B778">
        <v>10000</v>
      </c>
      <c r="C778">
        <v>100</v>
      </c>
      <c r="D778">
        <v>100000</v>
      </c>
      <c r="E778">
        <v>48</v>
      </c>
      <c r="F778">
        <v>1</v>
      </c>
      <c r="G778">
        <v>12.778684</v>
      </c>
      <c r="H778">
        <v>4.6042310000000004</v>
      </c>
      <c r="I778">
        <v>4.7869380000000001</v>
      </c>
      <c r="J778">
        <v>0.10185</v>
      </c>
      <c r="K778" t="str">
        <f t="shared" si="22"/>
        <v>7</v>
      </c>
      <c r="L778" t="s">
        <v>64</v>
      </c>
      <c r="M778" t="s">
        <v>65</v>
      </c>
      <c r="N77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48</v>
      </c>
      <c r="O778">
        <f>VLOOKUP(TableMPI[[#This Row],[Label]],TableAvg[],2,FALSE)</f>
        <v>76.196652285714279</v>
      </c>
      <c r="P778">
        <f>VLOOKUP(TableMPI[[#This Row],[Label]],TableAvg[],3,FALSE)</f>
        <v>1.7251254991956284</v>
      </c>
      <c r="Q778">
        <f>TableMPI[[#This Row],[Avg]]-$U$2*TableMPI[[#This Row],[StdDev]]</f>
        <v>72.746401287323025</v>
      </c>
      <c r="R778">
        <f>TableMPI[[#This Row],[Avg]]+$U$2*TableMPI[[#This Row],[StdDev]]</f>
        <v>79.646903284105534</v>
      </c>
      <c r="S778">
        <v>1</v>
      </c>
    </row>
    <row r="779" spans="1:19" x14ac:dyDescent="0.25">
      <c r="A779" t="s">
        <v>15</v>
      </c>
      <c r="B779">
        <v>10000</v>
      </c>
      <c r="C779">
        <v>100</v>
      </c>
      <c r="D779">
        <v>100000</v>
      </c>
      <c r="E779">
        <v>47</v>
      </c>
      <c r="F779">
        <v>1</v>
      </c>
      <c r="G779">
        <v>19.666692000000001</v>
      </c>
      <c r="H779">
        <v>11.286163</v>
      </c>
      <c r="I779">
        <v>4.6464189999999999</v>
      </c>
      <c r="J779">
        <v>0.101009</v>
      </c>
      <c r="K779" t="str">
        <f t="shared" si="22"/>
        <v>7</v>
      </c>
      <c r="L779" t="s">
        <v>64</v>
      </c>
      <c r="M779" t="s">
        <v>65</v>
      </c>
      <c r="N77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47</v>
      </c>
      <c r="O779">
        <f>VLOOKUP(TableMPI[[#This Row],[Label]],TableAvg[],2,FALSE)</f>
        <v>77.546280333333343</v>
      </c>
      <c r="P779">
        <f>VLOOKUP(TableMPI[[#This Row],[Label]],TableAvg[],3,FALSE)</f>
        <v>1.6251516040406595</v>
      </c>
      <c r="Q779">
        <f>TableMPI[[#This Row],[Avg]]-$U$2*TableMPI[[#This Row],[StdDev]]</f>
        <v>74.295977125252023</v>
      </c>
      <c r="R779">
        <f>TableMPI[[#This Row],[Avg]]+$U$2*TableMPI[[#This Row],[StdDev]]</f>
        <v>80.796583541414662</v>
      </c>
      <c r="S779">
        <v>1</v>
      </c>
    </row>
    <row r="780" spans="1:19" x14ac:dyDescent="0.25">
      <c r="A780" t="s">
        <v>15</v>
      </c>
      <c r="B780">
        <v>10000</v>
      </c>
      <c r="C780">
        <v>100</v>
      </c>
      <c r="D780">
        <v>100000</v>
      </c>
      <c r="E780">
        <v>46</v>
      </c>
      <c r="F780">
        <v>1</v>
      </c>
      <c r="G780">
        <v>15.787576</v>
      </c>
      <c r="H780">
        <v>7.2594349999999999</v>
      </c>
      <c r="I780">
        <v>13.762325000000001</v>
      </c>
      <c r="J780">
        <v>0.30582900000000002</v>
      </c>
      <c r="K780" t="str">
        <f t="shared" si="22"/>
        <v>7</v>
      </c>
      <c r="L780" t="s">
        <v>64</v>
      </c>
      <c r="M780" t="s">
        <v>65</v>
      </c>
      <c r="N78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46</v>
      </c>
      <c r="O780">
        <f>VLOOKUP(TableMPI[[#This Row],[Label]],TableAvg[],2,FALSE)</f>
        <v>72.402682666666678</v>
      </c>
      <c r="P780">
        <f>VLOOKUP(TableMPI[[#This Row],[Label]],TableAvg[],3,FALSE)</f>
        <v>8.6749406518559908</v>
      </c>
      <c r="Q780">
        <f>TableMPI[[#This Row],[Avg]]-$U$2*TableMPI[[#This Row],[StdDev]]</f>
        <v>55.052801362954696</v>
      </c>
      <c r="R780">
        <f>TableMPI[[#This Row],[Avg]]+$U$2*TableMPI[[#This Row],[StdDev]]</f>
        <v>89.75256397037866</v>
      </c>
      <c r="S780">
        <v>1</v>
      </c>
    </row>
    <row r="781" spans="1:19" x14ac:dyDescent="0.25">
      <c r="A781" t="s">
        <v>15</v>
      </c>
      <c r="B781">
        <v>10000</v>
      </c>
      <c r="C781">
        <v>100</v>
      </c>
      <c r="D781">
        <v>100000</v>
      </c>
      <c r="E781">
        <v>45</v>
      </c>
      <c r="F781">
        <v>1</v>
      </c>
      <c r="G781">
        <v>13.155029000000001</v>
      </c>
      <c r="H781">
        <v>4.5500119999999997</v>
      </c>
      <c r="I781">
        <v>5.4732450000000004</v>
      </c>
      <c r="J781">
        <v>0.124392</v>
      </c>
      <c r="K781" t="str">
        <f t="shared" si="22"/>
        <v>7</v>
      </c>
      <c r="L781" t="s">
        <v>64</v>
      </c>
      <c r="M781" t="s">
        <v>65</v>
      </c>
      <c r="N78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45</v>
      </c>
      <c r="O781">
        <f>VLOOKUP(TableMPI[[#This Row],[Label]],TableAvg[],2,FALSE)</f>
        <v>77.593593428571424</v>
      </c>
      <c r="P781">
        <f>VLOOKUP(TableMPI[[#This Row],[Label]],TableAvg[],3,FALSE)</f>
        <v>3.7363343593543732</v>
      </c>
      <c r="Q781">
        <f>TableMPI[[#This Row],[Avg]]-$U$2*TableMPI[[#This Row],[StdDev]]</f>
        <v>70.120924709862678</v>
      </c>
      <c r="R781">
        <f>TableMPI[[#This Row],[Avg]]+$U$2*TableMPI[[#This Row],[StdDev]]</f>
        <v>85.06626214728017</v>
      </c>
      <c r="S781">
        <v>1</v>
      </c>
    </row>
    <row r="782" spans="1:19" x14ac:dyDescent="0.25">
      <c r="A782" t="s">
        <v>15</v>
      </c>
      <c r="B782">
        <v>10000</v>
      </c>
      <c r="C782">
        <v>100</v>
      </c>
      <c r="D782">
        <v>100000</v>
      </c>
      <c r="E782">
        <v>44</v>
      </c>
      <c r="F782">
        <v>1</v>
      </c>
      <c r="G782">
        <v>13.295558</v>
      </c>
      <c r="H782">
        <v>4.5435889999999999</v>
      </c>
      <c r="I782">
        <v>4.4707520000000001</v>
      </c>
      <c r="J782">
        <v>0.10397099999999999</v>
      </c>
      <c r="K782" t="str">
        <f t="shared" si="22"/>
        <v>7</v>
      </c>
      <c r="L782" t="s">
        <v>64</v>
      </c>
      <c r="M782" t="s">
        <v>65</v>
      </c>
      <c r="N78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44</v>
      </c>
      <c r="O782">
        <f>VLOOKUP(TableMPI[[#This Row],[Label]],TableAvg[],2,FALSE)</f>
        <v>78.587566999999993</v>
      </c>
      <c r="P782">
        <f>VLOOKUP(TableMPI[[#This Row],[Label]],TableAvg[],3,FALSE)</f>
        <v>3.6965058348410644</v>
      </c>
      <c r="Q782">
        <f>TableMPI[[#This Row],[Avg]]-$U$2*TableMPI[[#This Row],[StdDev]]</f>
        <v>71.194555330317868</v>
      </c>
      <c r="R782">
        <f>TableMPI[[#This Row],[Avg]]+$U$2*TableMPI[[#This Row],[StdDev]]</f>
        <v>85.980578669682117</v>
      </c>
      <c r="S782">
        <v>1</v>
      </c>
    </row>
    <row r="783" spans="1:19" x14ac:dyDescent="0.25">
      <c r="A783" t="s">
        <v>15</v>
      </c>
      <c r="B783">
        <v>10000</v>
      </c>
      <c r="C783">
        <v>100</v>
      </c>
      <c r="D783">
        <v>100000</v>
      </c>
      <c r="E783">
        <v>43</v>
      </c>
      <c r="F783">
        <v>1</v>
      </c>
      <c r="G783">
        <v>14.085608000000001</v>
      </c>
      <c r="H783">
        <v>5.1340349999999999</v>
      </c>
      <c r="I783">
        <v>3.9570310000000002</v>
      </c>
      <c r="J783">
        <v>9.4214999999999993E-2</v>
      </c>
      <c r="K783" t="str">
        <f t="shared" si="22"/>
        <v>7</v>
      </c>
      <c r="L783" t="s">
        <v>64</v>
      </c>
      <c r="M783" t="s">
        <v>65</v>
      </c>
      <c r="N78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43</v>
      </c>
      <c r="O783">
        <f>VLOOKUP(TableMPI[[#This Row],[Label]],TableAvg[],2,FALSE)</f>
        <v>71.895907666666673</v>
      </c>
      <c r="P783">
        <f>VLOOKUP(TableMPI[[#This Row],[Label]],TableAvg[],3,FALSE)</f>
        <v>8.6175543261217591</v>
      </c>
      <c r="Q783">
        <f>TableMPI[[#This Row],[Avg]]-$U$2*TableMPI[[#This Row],[StdDev]]</f>
        <v>54.660799014423155</v>
      </c>
      <c r="R783">
        <f>TableMPI[[#This Row],[Avg]]+$U$2*TableMPI[[#This Row],[StdDev]]</f>
        <v>89.131016318910184</v>
      </c>
      <c r="S783">
        <v>1</v>
      </c>
    </row>
    <row r="784" spans="1:19" x14ac:dyDescent="0.25">
      <c r="A784" t="s">
        <v>15</v>
      </c>
      <c r="B784">
        <v>10000</v>
      </c>
      <c r="C784">
        <v>100</v>
      </c>
      <c r="D784">
        <v>100000</v>
      </c>
      <c r="E784">
        <v>42</v>
      </c>
      <c r="F784">
        <v>1</v>
      </c>
      <c r="G784">
        <v>21.861013</v>
      </c>
      <c r="H784">
        <v>12.697597999999999</v>
      </c>
      <c r="I784">
        <v>4.3727809999999998</v>
      </c>
      <c r="J784">
        <v>0.106653</v>
      </c>
      <c r="K784" t="str">
        <f t="shared" si="22"/>
        <v>7</v>
      </c>
      <c r="L784" t="s">
        <v>64</v>
      </c>
      <c r="M784" t="s">
        <v>65</v>
      </c>
      <c r="N78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42</v>
      </c>
      <c r="O784">
        <f>VLOOKUP(TableMPI[[#This Row],[Label]],TableAvg[],2,FALSE)</f>
        <v>76.182989714285711</v>
      </c>
      <c r="P784">
        <f>VLOOKUP(TableMPI[[#This Row],[Label]],TableAvg[],3,FALSE)</f>
        <v>7.7750732433957479</v>
      </c>
      <c r="Q784">
        <f>TableMPI[[#This Row],[Avg]]-$U$2*TableMPI[[#This Row],[StdDev]]</f>
        <v>60.632843227494213</v>
      </c>
      <c r="R784">
        <f>TableMPI[[#This Row],[Avg]]+$U$2*TableMPI[[#This Row],[StdDev]]</f>
        <v>91.733136201077201</v>
      </c>
      <c r="S784">
        <v>1</v>
      </c>
    </row>
    <row r="785" spans="1:19" x14ac:dyDescent="0.25">
      <c r="A785" t="s">
        <v>15</v>
      </c>
      <c r="B785">
        <v>10000</v>
      </c>
      <c r="C785">
        <v>100</v>
      </c>
      <c r="D785">
        <v>100000</v>
      </c>
      <c r="E785">
        <v>41</v>
      </c>
      <c r="F785">
        <v>1</v>
      </c>
      <c r="G785">
        <v>16.629214999999999</v>
      </c>
      <c r="H785">
        <v>7.346482</v>
      </c>
      <c r="I785">
        <v>4.7019169999999999</v>
      </c>
      <c r="J785">
        <v>0.117548</v>
      </c>
      <c r="K785" t="str">
        <f t="shared" si="22"/>
        <v>7</v>
      </c>
      <c r="L785" t="s">
        <v>64</v>
      </c>
      <c r="M785" t="s">
        <v>65</v>
      </c>
      <c r="N78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41</v>
      </c>
      <c r="O785">
        <f>VLOOKUP(TableMPI[[#This Row],[Label]],TableAvg[],2,FALSE)</f>
        <v>75.874598666666657</v>
      </c>
      <c r="P785">
        <f>VLOOKUP(TableMPI[[#This Row],[Label]],TableAvg[],3,FALSE)</f>
        <v>10.572158003807891</v>
      </c>
      <c r="Q785">
        <f>TableMPI[[#This Row],[Avg]]-$U$2*TableMPI[[#This Row],[StdDev]]</f>
        <v>54.730282659050872</v>
      </c>
      <c r="R785">
        <f>TableMPI[[#This Row],[Avg]]+$U$2*TableMPI[[#This Row],[StdDev]]</f>
        <v>97.018914674282442</v>
      </c>
      <c r="S785">
        <v>1</v>
      </c>
    </row>
    <row r="786" spans="1:19" x14ac:dyDescent="0.25">
      <c r="A786" t="s">
        <v>15</v>
      </c>
      <c r="B786">
        <v>10000</v>
      </c>
      <c r="C786">
        <v>100</v>
      </c>
      <c r="D786">
        <v>100000</v>
      </c>
      <c r="E786">
        <v>40</v>
      </c>
      <c r="F786">
        <v>1</v>
      </c>
      <c r="G786">
        <v>12.512040000000001</v>
      </c>
      <c r="H786">
        <v>3.0821939999999999</v>
      </c>
      <c r="I786">
        <v>3.9842740000000001</v>
      </c>
      <c r="J786">
        <v>0.102161</v>
      </c>
      <c r="K786" t="str">
        <f t="shared" si="22"/>
        <v>7</v>
      </c>
      <c r="L786" t="s">
        <v>64</v>
      </c>
      <c r="M786" t="s">
        <v>65</v>
      </c>
      <c r="N78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40</v>
      </c>
      <c r="O786">
        <f>VLOOKUP(TableMPI[[#This Row],[Label]],TableAvg[],2,FALSE)</f>
        <v>76.617743333333337</v>
      </c>
      <c r="P786">
        <f>VLOOKUP(TableMPI[[#This Row],[Label]],TableAvg[],3,FALSE)</f>
        <v>10.581841719321696</v>
      </c>
      <c r="Q786">
        <f>TableMPI[[#This Row],[Avg]]-$U$2*TableMPI[[#This Row],[StdDev]]</f>
        <v>55.454059894689948</v>
      </c>
      <c r="R786">
        <f>TableMPI[[#This Row],[Avg]]+$U$2*TableMPI[[#This Row],[StdDev]]</f>
        <v>97.781426771976726</v>
      </c>
      <c r="S786">
        <v>1</v>
      </c>
    </row>
    <row r="787" spans="1:19" x14ac:dyDescent="0.25">
      <c r="A787" t="s">
        <v>15</v>
      </c>
      <c r="B787">
        <v>10000</v>
      </c>
      <c r="C787">
        <v>100</v>
      </c>
      <c r="D787">
        <v>100000</v>
      </c>
      <c r="E787">
        <v>39</v>
      </c>
      <c r="F787">
        <v>1</v>
      </c>
      <c r="G787">
        <v>13.285743</v>
      </c>
      <c r="H787">
        <v>3.6517689999999998</v>
      </c>
      <c r="I787">
        <v>4.502059</v>
      </c>
      <c r="J787">
        <v>0.118475</v>
      </c>
      <c r="K787" t="str">
        <f t="shared" si="22"/>
        <v>7</v>
      </c>
      <c r="L787" t="s">
        <v>64</v>
      </c>
      <c r="M787" t="s">
        <v>65</v>
      </c>
      <c r="N78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39</v>
      </c>
      <c r="O787">
        <f>VLOOKUP(TableMPI[[#This Row],[Label]],TableAvg[],2,FALSE)</f>
        <v>78.4539267142857</v>
      </c>
      <c r="P787">
        <f>VLOOKUP(TableMPI[[#This Row],[Label]],TableAvg[],3,FALSE)</f>
        <v>6.2118415520912151</v>
      </c>
      <c r="Q787">
        <f>TableMPI[[#This Row],[Avg]]-$U$2*TableMPI[[#This Row],[StdDev]]</f>
        <v>66.03024361010327</v>
      </c>
      <c r="R787">
        <f>TableMPI[[#This Row],[Avg]]+$U$2*TableMPI[[#This Row],[StdDev]]</f>
        <v>90.87760981846813</v>
      </c>
      <c r="S787">
        <v>1</v>
      </c>
    </row>
    <row r="788" spans="1:19" x14ac:dyDescent="0.25">
      <c r="A788" t="s">
        <v>15</v>
      </c>
      <c r="B788">
        <v>10000</v>
      </c>
      <c r="C788">
        <v>100</v>
      </c>
      <c r="D788">
        <v>100000</v>
      </c>
      <c r="E788">
        <v>38</v>
      </c>
      <c r="F788">
        <v>1</v>
      </c>
      <c r="G788">
        <v>22.015049999999999</v>
      </c>
      <c r="H788">
        <v>12.053366</v>
      </c>
      <c r="I788">
        <v>4.0349700000000004</v>
      </c>
      <c r="J788">
        <v>0.109053</v>
      </c>
      <c r="K788" t="str">
        <f t="shared" si="22"/>
        <v>7</v>
      </c>
      <c r="L788" t="s">
        <v>64</v>
      </c>
      <c r="M788" t="s">
        <v>65</v>
      </c>
      <c r="N78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38</v>
      </c>
      <c r="O788">
        <f>VLOOKUP(TableMPI[[#This Row],[Label]],TableAvg[],2,FALSE)</f>
        <v>82.646632333333329</v>
      </c>
      <c r="P788">
        <f>VLOOKUP(TableMPI[[#This Row],[Label]],TableAvg[],3,FALSE)</f>
        <v>5.2921641445419443</v>
      </c>
      <c r="Q788">
        <f>TableMPI[[#This Row],[Avg]]-$U$2*TableMPI[[#This Row],[StdDev]]</f>
        <v>72.062304044249444</v>
      </c>
      <c r="R788">
        <f>TableMPI[[#This Row],[Avg]]+$U$2*TableMPI[[#This Row],[StdDev]]</f>
        <v>93.230960622417214</v>
      </c>
      <c r="S788">
        <v>1</v>
      </c>
    </row>
    <row r="789" spans="1:19" x14ac:dyDescent="0.25">
      <c r="A789" t="s">
        <v>15</v>
      </c>
      <c r="B789">
        <v>10000</v>
      </c>
      <c r="C789">
        <v>100</v>
      </c>
      <c r="D789">
        <v>100000</v>
      </c>
      <c r="E789">
        <v>37</v>
      </c>
      <c r="F789">
        <v>1</v>
      </c>
      <c r="G789">
        <v>12.811486</v>
      </c>
      <c r="H789">
        <v>2.6034739999999998</v>
      </c>
      <c r="I789">
        <v>5.789345</v>
      </c>
      <c r="J789">
        <v>0.16081500000000001</v>
      </c>
      <c r="K789" t="str">
        <f t="shared" si="22"/>
        <v>7</v>
      </c>
      <c r="L789" t="s">
        <v>64</v>
      </c>
      <c r="M789" t="s">
        <v>65</v>
      </c>
      <c r="N78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37</v>
      </c>
      <c r="O789">
        <f>VLOOKUP(TableMPI[[#This Row],[Label]],TableAvg[],2,FALSE)</f>
        <v>81.949399</v>
      </c>
      <c r="P789">
        <f>VLOOKUP(TableMPI[[#This Row],[Label]],TableAvg[],3,FALSE)</f>
        <v>5.3984252511614423</v>
      </c>
      <c r="Q789">
        <f>TableMPI[[#This Row],[Avg]]-$U$2*TableMPI[[#This Row],[StdDev]]</f>
        <v>71.152548497677117</v>
      </c>
      <c r="R789">
        <f>TableMPI[[#This Row],[Avg]]+$U$2*TableMPI[[#This Row],[StdDev]]</f>
        <v>92.746249502322883</v>
      </c>
      <c r="S789">
        <v>1</v>
      </c>
    </row>
    <row r="790" spans="1:19" x14ac:dyDescent="0.25">
      <c r="A790" t="s">
        <v>15</v>
      </c>
      <c r="B790">
        <v>10000</v>
      </c>
      <c r="C790">
        <v>100</v>
      </c>
      <c r="D790">
        <v>100000</v>
      </c>
      <c r="E790">
        <v>36</v>
      </c>
      <c r="F790">
        <v>1</v>
      </c>
      <c r="G790">
        <v>17.733878000000001</v>
      </c>
      <c r="H790">
        <v>7.3122540000000003</v>
      </c>
      <c r="I790">
        <v>3.733714</v>
      </c>
      <c r="J790">
        <v>0.106678</v>
      </c>
      <c r="K790" t="str">
        <f t="shared" si="22"/>
        <v>7</v>
      </c>
      <c r="L790" t="s">
        <v>64</v>
      </c>
      <c r="M790" t="s">
        <v>65</v>
      </c>
      <c r="N79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36</v>
      </c>
      <c r="O790">
        <f>VLOOKUP(TableMPI[[#This Row],[Label]],TableAvg[],2,FALSE)</f>
        <v>83.086585000000014</v>
      </c>
      <c r="P790">
        <f>VLOOKUP(TableMPI[[#This Row],[Label]],TableAvg[],3,FALSE)</f>
        <v>4.5385419223571617</v>
      </c>
      <c r="Q790">
        <f>TableMPI[[#This Row],[Avg]]-$U$2*TableMPI[[#This Row],[StdDev]]</f>
        <v>74.00950115528569</v>
      </c>
      <c r="R790">
        <f>TableMPI[[#This Row],[Avg]]+$U$2*TableMPI[[#This Row],[StdDev]]</f>
        <v>92.163668844714337</v>
      </c>
      <c r="S790">
        <v>1</v>
      </c>
    </row>
    <row r="791" spans="1:19" x14ac:dyDescent="0.25">
      <c r="A791" t="s">
        <v>15</v>
      </c>
      <c r="B791">
        <v>10000</v>
      </c>
      <c r="C791">
        <v>100</v>
      </c>
      <c r="D791">
        <v>100000</v>
      </c>
      <c r="E791">
        <v>35</v>
      </c>
      <c r="F791">
        <v>1</v>
      </c>
      <c r="G791">
        <v>14.320212</v>
      </c>
      <c r="H791">
        <v>3.4876490000000002</v>
      </c>
      <c r="I791">
        <v>10.55673</v>
      </c>
      <c r="J791">
        <v>0.31049199999999999</v>
      </c>
      <c r="K791" t="str">
        <f t="shared" si="22"/>
        <v>7</v>
      </c>
      <c r="L791" t="s">
        <v>64</v>
      </c>
      <c r="M791" t="s">
        <v>65</v>
      </c>
      <c r="N79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35</v>
      </c>
      <c r="O791">
        <f>VLOOKUP(TableMPI[[#This Row],[Label]],TableAvg[],2,FALSE)</f>
        <v>85.5057975</v>
      </c>
      <c r="P791">
        <f>VLOOKUP(TableMPI[[#This Row],[Label]],TableAvg[],3,FALSE)</f>
        <v>7.4992584999999989</v>
      </c>
      <c r="Q791">
        <f>TableMPI[[#This Row],[Avg]]-$U$2*TableMPI[[#This Row],[StdDev]]</f>
        <v>70.507280500000007</v>
      </c>
      <c r="R791">
        <f>TableMPI[[#This Row],[Avg]]+$U$2*TableMPI[[#This Row],[StdDev]]</f>
        <v>100.50431449999999</v>
      </c>
      <c r="S791">
        <v>1</v>
      </c>
    </row>
    <row r="792" spans="1:19" x14ac:dyDescent="0.25">
      <c r="A792" t="s">
        <v>15</v>
      </c>
      <c r="B792">
        <v>10000</v>
      </c>
      <c r="C792">
        <v>100</v>
      </c>
      <c r="D792">
        <v>100000</v>
      </c>
      <c r="E792">
        <v>34</v>
      </c>
      <c r="F792">
        <v>1</v>
      </c>
      <c r="G792">
        <v>17.00787</v>
      </c>
      <c r="H792">
        <v>6.0055050000000003</v>
      </c>
      <c r="I792">
        <v>4.8746109999999998</v>
      </c>
      <c r="J792">
        <v>0.14771500000000001</v>
      </c>
      <c r="K792" t="str">
        <f t="shared" si="22"/>
        <v>7</v>
      </c>
      <c r="L792" t="s">
        <v>64</v>
      </c>
      <c r="M792" t="s">
        <v>65</v>
      </c>
      <c r="N79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34</v>
      </c>
      <c r="O792">
        <f>VLOOKUP(TableMPI[[#This Row],[Label]],TableAvg[],2,FALSE)</f>
        <v>87.366123000000002</v>
      </c>
      <c r="P792">
        <f>VLOOKUP(TableMPI[[#This Row],[Label]],TableAvg[],3,FALSE)</f>
        <v>3.0477749999998505</v>
      </c>
      <c r="Q792">
        <f>TableMPI[[#This Row],[Avg]]-$U$2*TableMPI[[#This Row],[StdDev]]</f>
        <v>81.270573000000297</v>
      </c>
      <c r="R792">
        <f>TableMPI[[#This Row],[Avg]]+$U$2*TableMPI[[#This Row],[StdDev]]</f>
        <v>93.461672999999706</v>
      </c>
      <c r="S792">
        <v>1</v>
      </c>
    </row>
    <row r="793" spans="1:19" x14ac:dyDescent="0.25">
      <c r="A793" t="s">
        <v>15</v>
      </c>
      <c r="B793">
        <v>10000</v>
      </c>
      <c r="C793">
        <v>100</v>
      </c>
      <c r="D793">
        <v>100000</v>
      </c>
      <c r="E793">
        <v>33</v>
      </c>
      <c r="F793">
        <v>1</v>
      </c>
      <c r="G793">
        <v>13.941182</v>
      </c>
      <c r="H793">
        <v>2.694922</v>
      </c>
      <c r="I793">
        <v>3.077385</v>
      </c>
      <c r="J793">
        <v>9.6168000000000003E-2</v>
      </c>
      <c r="K793" t="str">
        <f t="shared" si="22"/>
        <v>7</v>
      </c>
      <c r="L793" t="s">
        <v>64</v>
      </c>
      <c r="M793" t="s">
        <v>65</v>
      </c>
      <c r="N79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33</v>
      </c>
      <c r="O793">
        <f>VLOOKUP(TableMPI[[#This Row],[Label]],TableAvg[],2,FALSE)</f>
        <v>79.299919166666669</v>
      </c>
      <c r="P793">
        <f>VLOOKUP(TableMPI[[#This Row],[Label]],TableAvg[],3,FALSE)</f>
        <v>7.4336550828582082</v>
      </c>
      <c r="Q793">
        <f>TableMPI[[#This Row],[Avg]]-$U$2*TableMPI[[#This Row],[StdDev]]</f>
        <v>64.432609000950251</v>
      </c>
      <c r="R793">
        <f>TableMPI[[#This Row],[Avg]]+$U$2*TableMPI[[#This Row],[StdDev]]</f>
        <v>94.167229332383087</v>
      </c>
      <c r="S793">
        <v>1</v>
      </c>
    </row>
    <row r="794" spans="1:19" x14ac:dyDescent="0.25">
      <c r="A794" t="s">
        <v>15</v>
      </c>
      <c r="B794">
        <v>10000</v>
      </c>
      <c r="C794">
        <v>100</v>
      </c>
      <c r="D794">
        <v>100000</v>
      </c>
      <c r="E794">
        <v>32</v>
      </c>
      <c r="F794">
        <v>1</v>
      </c>
      <c r="G794">
        <v>16.053773</v>
      </c>
      <c r="H794">
        <v>4.3737959999999996</v>
      </c>
      <c r="I794">
        <v>3.1008559999999998</v>
      </c>
      <c r="J794">
        <v>0.10002800000000001</v>
      </c>
      <c r="K794" t="str">
        <f t="shared" si="22"/>
        <v>7</v>
      </c>
      <c r="L794" t="s">
        <v>64</v>
      </c>
      <c r="M794" t="s">
        <v>65</v>
      </c>
      <c r="N79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32</v>
      </c>
      <c r="O794">
        <f>VLOOKUP(TableMPI[[#This Row],[Label]],TableAvg[],2,FALSE)</f>
        <v>88.5657535</v>
      </c>
      <c r="P794">
        <f>VLOOKUP(TableMPI[[#This Row],[Label]],TableAvg[],3,FALSE)</f>
        <v>4.3703804999999951</v>
      </c>
      <c r="Q794">
        <f>TableMPI[[#This Row],[Avg]]-$U$2*TableMPI[[#This Row],[StdDev]]</f>
        <v>79.824992500000008</v>
      </c>
      <c r="R794">
        <f>TableMPI[[#This Row],[Avg]]+$U$2*TableMPI[[#This Row],[StdDev]]</f>
        <v>97.306514499999992</v>
      </c>
      <c r="S794">
        <v>1</v>
      </c>
    </row>
    <row r="795" spans="1:19" x14ac:dyDescent="0.25">
      <c r="A795" t="s">
        <v>15</v>
      </c>
      <c r="B795">
        <v>10000</v>
      </c>
      <c r="C795">
        <v>100</v>
      </c>
      <c r="D795">
        <v>100000</v>
      </c>
      <c r="E795">
        <v>31</v>
      </c>
      <c r="F795">
        <v>1</v>
      </c>
      <c r="G795">
        <v>13.743372000000001</v>
      </c>
      <c r="H795">
        <v>1.8624289999999999</v>
      </c>
      <c r="I795">
        <v>3.3247330000000002</v>
      </c>
      <c r="J795">
        <v>0.11082400000000001</v>
      </c>
      <c r="K795" t="str">
        <f t="shared" si="22"/>
        <v>7</v>
      </c>
      <c r="L795" t="s">
        <v>64</v>
      </c>
      <c r="M795" t="s">
        <v>65</v>
      </c>
      <c r="N79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31</v>
      </c>
      <c r="O795">
        <f>VLOOKUP(TableMPI[[#This Row],[Label]],TableAvg[],2,FALSE)</f>
        <v>80.903500000000008</v>
      </c>
      <c r="P795">
        <f>VLOOKUP(TableMPI[[#This Row],[Label]],TableAvg[],3,FALSE)</f>
        <v>2.0728889999997979</v>
      </c>
      <c r="Q795">
        <f>TableMPI[[#This Row],[Avg]]-$U$2*TableMPI[[#This Row],[StdDev]]</f>
        <v>76.757722000000413</v>
      </c>
      <c r="R795">
        <f>TableMPI[[#This Row],[Avg]]+$U$2*TableMPI[[#This Row],[StdDev]]</f>
        <v>85.049277999999603</v>
      </c>
      <c r="S795">
        <v>1</v>
      </c>
    </row>
    <row r="796" spans="1:19" x14ac:dyDescent="0.25">
      <c r="A796" t="s">
        <v>15</v>
      </c>
      <c r="B796">
        <v>10000</v>
      </c>
      <c r="C796">
        <v>100</v>
      </c>
      <c r="D796">
        <v>100000</v>
      </c>
      <c r="E796">
        <v>30</v>
      </c>
      <c r="F796">
        <v>1</v>
      </c>
      <c r="G796">
        <v>14.137286</v>
      </c>
      <c r="H796">
        <v>1.767444</v>
      </c>
      <c r="I796">
        <v>2.827744</v>
      </c>
      <c r="J796">
        <v>9.7507999999999997E-2</v>
      </c>
      <c r="K796" t="str">
        <f t="shared" si="22"/>
        <v>7</v>
      </c>
      <c r="L796" t="s">
        <v>64</v>
      </c>
      <c r="M796" t="s">
        <v>65</v>
      </c>
      <c r="N79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30</v>
      </c>
      <c r="O796">
        <f>VLOOKUP(TableMPI[[#This Row],[Label]],TableAvg[],2,FALSE)</f>
        <v>82.589635000000015</v>
      </c>
      <c r="P796">
        <f>VLOOKUP(TableMPI[[#This Row],[Label]],TableAvg[],3,FALSE)</f>
        <v>2.0713395338341378</v>
      </c>
      <c r="Q796">
        <f>TableMPI[[#This Row],[Avg]]-$U$2*TableMPI[[#This Row],[StdDev]]</f>
        <v>78.446955932331747</v>
      </c>
      <c r="R796">
        <f>TableMPI[[#This Row],[Avg]]+$U$2*TableMPI[[#This Row],[StdDev]]</f>
        <v>86.732314067668284</v>
      </c>
      <c r="S796">
        <v>1</v>
      </c>
    </row>
    <row r="797" spans="1:19" x14ac:dyDescent="0.25">
      <c r="A797" t="s">
        <v>15</v>
      </c>
      <c r="B797">
        <v>10000</v>
      </c>
      <c r="C797">
        <v>100</v>
      </c>
      <c r="D797">
        <v>100000</v>
      </c>
      <c r="E797">
        <v>29</v>
      </c>
      <c r="F797">
        <v>1</v>
      </c>
      <c r="G797">
        <v>14.74882</v>
      </c>
      <c r="H797">
        <v>2.0111110000000001</v>
      </c>
      <c r="I797">
        <v>2.6538330000000001</v>
      </c>
      <c r="J797">
        <v>9.4780000000000003E-2</v>
      </c>
      <c r="K797" t="str">
        <f t="shared" si="22"/>
        <v>7</v>
      </c>
      <c r="L797" t="s">
        <v>64</v>
      </c>
      <c r="M797" t="s">
        <v>65</v>
      </c>
      <c r="N79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29</v>
      </c>
      <c r="O797">
        <f>VLOOKUP(TableMPI[[#This Row],[Label]],TableAvg[],2,FALSE)</f>
        <v>82.325534333333337</v>
      </c>
      <c r="P797">
        <f>VLOOKUP(TableMPI[[#This Row],[Label]],TableAvg[],3,FALSE)</f>
        <v>1.4566514747363624</v>
      </c>
      <c r="Q797">
        <f>TableMPI[[#This Row],[Avg]]-$U$2*TableMPI[[#This Row],[StdDev]]</f>
        <v>79.412231383860615</v>
      </c>
      <c r="R797">
        <f>TableMPI[[#This Row],[Avg]]+$U$2*TableMPI[[#This Row],[StdDev]]</f>
        <v>85.23883728280606</v>
      </c>
      <c r="S797">
        <v>1</v>
      </c>
    </row>
    <row r="798" spans="1:19" x14ac:dyDescent="0.25">
      <c r="A798" t="s">
        <v>15</v>
      </c>
      <c r="B798">
        <v>10000</v>
      </c>
      <c r="C798">
        <v>100</v>
      </c>
      <c r="D798">
        <v>100000</v>
      </c>
      <c r="E798">
        <v>28</v>
      </c>
      <c r="F798">
        <v>1</v>
      </c>
      <c r="G798">
        <v>15.3353</v>
      </c>
      <c r="H798">
        <v>2.402571</v>
      </c>
      <c r="I798">
        <v>2.2871980000000001</v>
      </c>
      <c r="J798">
        <v>8.4710999999999995E-2</v>
      </c>
      <c r="K798" t="str">
        <f t="shared" si="22"/>
        <v>7</v>
      </c>
      <c r="L798" t="s">
        <v>64</v>
      </c>
      <c r="M798" t="s">
        <v>65</v>
      </c>
      <c r="N79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28</v>
      </c>
      <c r="O798">
        <f>VLOOKUP(TableMPI[[#This Row],[Label]],TableAvg[],2,FALSE)</f>
        <v>83.338386666666665</v>
      </c>
      <c r="P798">
        <f>VLOOKUP(TableMPI[[#This Row],[Label]],TableAvg[],3,FALSE)</f>
        <v>0.24866602991321096</v>
      </c>
      <c r="Q798">
        <f>TableMPI[[#This Row],[Avg]]-$U$2*TableMPI[[#This Row],[StdDev]]</f>
        <v>82.841054606840245</v>
      </c>
      <c r="R798">
        <f>TableMPI[[#This Row],[Avg]]+$U$2*TableMPI[[#This Row],[StdDev]]</f>
        <v>83.835718726493084</v>
      </c>
      <c r="S798">
        <v>1</v>
      </c>
    </row>
    <row r="799" spans="1:19" x14ac:dyDescent="0.25">
      <c r="A799" t="s">
        <v>15</v>
      </c>
      <c r="B799">
        <v>10000</v>
      </c>
      <c r="C799">
        <v>100</v>
      </c>
      <c r="D799">
        <v>100000</v>
      </c>
      <c r="E799">
        <v>27</v>
      </c>
      <c r="F799">
        <v>1</v>
      </c>
      <c r="G799">
        <v>14.620381</v>
      </c>
      <c r="H799">
        <v>1.053256</v>
      </c>
      <c r="I799">
        <v>2.2320929999999999</v>
      </c>
      <c r="J799">
        <v>8.5849999999999996E-2</v>
      </c>
      <c r="K799" t="str">
        <f t="shared" si="22"/>
        <v>7</v>
      </c>
      <c r="L799" t="s">
        <v>64</v>
      </c>
      <c r="M799" t="s">
        <v>65</v>
      </c>
      <c r="N79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27</v>
      </c>
      <c r="O799">
        <f>VLOOKUP(TableMPI[[#This Row],[Label]],TableAvg[],2,FALSE)</f>
        <v>84.33911771428572</v>
      </c>
      <c r="P799">
        <f>VLOOKUP(TableMPI[[#This Row],[Label]],TableAvg[],3,FALSE)</f>
        <v>0.84644929129773927</v>
      </c>
      <c r="Q799">
        <f>TableMPI[[#This Row],[Avg]]-$U$2*TableMPI[[#This Row],[StdDev]]</f>
        <v>82.646219131690245</v>
      </c>
      <c r="R799">
        <f>TableMPI[[#This Row],[Avg]]+$U$2*TableMPI[[#This Row],[StdDev]]</f>
        <v>86.032016296881196</v>
      </c>
      <c r="S799">
        <v>1</v>
      </c>
    </row>
    <row r="800" spans="1:19" x14ac:dyDescent="0.25">
      <c r="A800" t="s">
        <v>15</v>
      </c>
      <c r="B800">
        <v>10000</v>
      </c>
      <c r="C800">
        <v>100</v>
      </c>
      <c r="D800">
        <v>100000</v>
      </c>
      <c r="E800">
        <v>26</v>
      </c>
      <c r="F800">
        <v>1</v>
      </c>
      <c r="G800">
        <v>14.770448999999999</v>
      </c>
      <c r="H800">
        <v>0.67615800000000004</v>
      </c>
      <c r="I800">
        <v>2.2241870000000001</v>
      </c>
      <c r="J800">
        <v>8.8967000000000004E-2</v>
      </c>
      <c r="K800" t="str">
        <f t="shared" si="22"/>
        <v>7</v>
      </c>
      <c r="L800" t="s">
        <v>64</v>
      </c>
      <c r="M800" t="s">
        <v>65</v>
      </c>
      <c r="N80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26</v>
      </c>
      <c r="O800">
        <f>VLOOKUP(TableMPI[[#This Row],[Label]],TableAvg[],2,FALSE)</f>
        <v>86.638882333333342</v>
      </c>
      <c r="P800">
        <f>VLOOKUP(TableMPI[[#This Row],[Label]],TableAvg[],3,FALSE)</f>
        <v>0.10335669005909827</v>
      </c>
      <c r="Q800">
        <f>TableMPI[[#This Row],[Avg]]-$U$2*TableMPI[[#This Row],[StdDev]]</f>
        <v>86.43216895321514</v>
      </c>
      <c r="R800">
        <f>TableMPI[[#This Row],[Avg]]+$U$2*TableMPI[[#This Row],[StdDev]]</f>
        <v>86.845595713451544</v>
      </c>
      <c r="S800">
        <v>1</v>
      </c>
    </row>
    <row r="801" spans="1:19" x14ac:dyDescent="0.25">
      <c r="A801" t="s">
        <v>15</v>
      </c>
      <c r="B801">
        <v>10000</v>
      </c>
      <c r="C801">
        <v>100</v>
      </c>
      <c r="D801">
        <v>100000</v>
      </c>
      <c r="E801">
        <v>25</v>
      </c>
      <c r="F801">
        <v>1</v>
      </c>
      <c r="G801">
        <v>14.910425</v>
      </c>
      <c r="H801">
        <v>0.42504599999999998</v>
      </c>
      <c r="I801">
        <v>2.073159</v>
      </c>
      <c r="J801">
        <v>8.6382E-2</v>
      </c>
      <c r="K801" t="str">
        <f t="shared" si="22"/>
        <v>7</v>
      </c>
      <c r="L801" t="s">
        <v>64</v>
      </c>
      <c r="M801" t="s">
        <v>65</v>
      </c>
      <c r="N80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25</v>
      </c>
      <c r="O801">
        <f>VLOOKUP(TableMPI[[#This Row],[Label]],TableAvg[],2,FALSE)</f>
        <v>89.256282333333345</v>
      </c>
      <c r="P801">
        <f>VLOOKUP(TableMPI[[#This Row],[Label]],TableAvg[],3,FALSE)</f>
        <v>0.4857304962901634</v>
      </c>
      <c r="Q801">
        <f>TableMPI[[#This Row],[Avg]]-$U$2*TableMPI[[#This Row],[StdDev]]</f>
        <v>88.284821340753012</v>
      </c>
      <c r="R801">
        <f>TableMPI[[#This Row],[Avg]]+$U$2*TableMPI[[#This Row],[StdDev]]</f>
        <v>90.227743325913679</v>
      </c>
      <c r="S801">
        <v>1</v>
      </c>
    </row>
    <row r="802" spans="1:19" x14ac:dyDescent="0.25">
      <c r="A802" t="s">
        <v>15</v>
      </c>
      <c r="B802">
        <v>10000</v>
      </c>
      <c r="C802">
        <v>100</v>
      </c>
      <c r="D802">
        <v>100000</v>
      </c>
      <c r="E802">
        <v>24</v>
      </c>
      <c r="F802">
        <v>1</v>
      </c>
      <c r="G802">
        <v>15.151519</v>
      </c>
      <c r="H802">
        <v>0.162276</v>
      </c>
      <c r="I802">
        <v>0.76048499999999997</v>
      </c>
      <c r="J802">
        <v>3.3064999999999997E-2</v>
      </c>
      <c r="K802" t="str">
        <f t="shared" si="22"/>
        <v>7</v>
      </c>
      <c r="L802" t="s">
        <v>64</v>
      </c>
      <c r="M802" t="s">
        <v>65</v>
      </c>
      <c r="N80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24</v>
      </c>
      <c r="O802">
        <f>VLOOKUP(TableMPI[[#This Row],[Label]],TableAvg[],2,FALSE)</f>
        <v>89.644154714285705</v>
      </c>
      <c r="P802">
        <f>VLOOKUP(TableMPI[[#This Row],[Label]],TableAvg[],3,FALSE)</f>
        <v>9.5325372799477823E-2</v>
      </c>
      <c r="Q802">
        <f>TableMPI[[#This Row],[Avg]]-$U$2*TableMPI[[#This Row],[StdDev]]</f>
        <v>89.453503968686746</v>
      </c>
      <c r="R802">
        <f>TableMPI[[#This Row],[Avg]]+$U$2*TableMPI[[#This Row],[StdDev]]</f>
        <v>89.834805459884663</v>
      </c>
      <c r="S802">
        <v>1</v>
      </c>
    </row>
    <row r="803" spans="1:19" x14ac:dyDescent="0.25">
      <c r="A803" t="s">
        <v>15</v>
      </c>
      <c r="B803">
        <v>10000</v>
      </c>
      <c r="C803">
        <v>100</v>
      </c>
      <c r="D803">
        <v>100000</v>
      </c>
      <c r="E803">
        <v>23</v>
      </c>
      <c r="F803">
        <v>1</v>
      </c>
      <c r="G803">
        <v>15.704840000000001</v>
      </c>
      <c r="H803">
        <v>0.170129</v>
      </c>
      <c r="I803">
        <v>0.95013099999999995</v>
      </c>
      <c r="J803">
        <v>4.3187999999999997E-2</v>
      </c>
      <c r="K803" t="str">
        <f t="shared" si="22"/>
        <v>7</v>
      </c>
      <c r="L803" t="s">
        <v>64</v>
      </c>
      <c r="M803" t="s">
        <v>65</v>
      </c>
      <c r="N80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23</v>
      </c>
      <c r="O803">
        <f>VLOOKUP(TableMPI[[#This Row],[Label]],TableAvg[],2,FALSE)</f>
        <v>92.918685999999994</v>
      </c>
      <c r="P803">
        <f>VLOOKUP(TableMPI[[#This Row],[Label]],TableAvg[],3,FALSE)</f>
        <v>0.20650710158987692</v>
      </c>
      <c r="Q803">
        <f>TableMPI[[#This Row],[Avg]]-$U$2*TableMPI[[#This Row],[StdDev]]</f>
        <v>92.505671796820238</v>
      </c>
      <c r="R803">
        <f>TableMPI[[#This Row],[Avg]]+$U$2*TableMPI[[#This Row],[StdDev]]</f>
        <v>93.33170020317975</v>
      </c>
      <c r="S803">
        <v>1</v>
      </c>
    </row>
    <row r="804" spans="1:19" x14ac:dyDescent="0.25">
      <c r="A804" t="s">
        <v>15</v>
      </c>
      <c r="B804">
        <v>10000</v>
      </c>
      <c r="C804">
        <v>100</v>
      </c>
      <c r="D804">
        <v>100000</v>
      </c>
      <c r="E804">
        <v>22</v>
      </c>
      <c r="F804">
        <v>1</v>
      </c>
      <c r="G804">
        <v>16.317523000000001</v>
      </c>
      <c r="H804">
        <v>0.17685500000000001</v>
      </c>
      <c r="I804">
        <v>1.0387710000000001</v>
      </c>
      <c r="J804">
        <v>4.9465000000000002E-2</v>
      </c>
      <c r="K804" t="str">
        <f t="shared" si="22"/>
        <v>7</v>
      </c>
      <c r="L804" t="s">
        <v>64</v>
      </c>
      <c r="M804" t="s">
        <v>65</v>
      </c>
      <c r="N80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22</v>
      </c>
      <c r="O804">
        <f>VLOOKUP(TableMPI[[#This Row],[Label]],TableAvg[],2,FALSE)</f>
        <v>97.027764666666656</v>
      </c>
      <c r="P804">
        <f>VLOOKUP(TableMPI[[#This Row],[Label]],TableAvg[],3,FALSE)</f>
        <v>0.22581226043032632</v>
      </c>
      <c r="Q804">
        <f>TableMPI[[#This Row],[Avg]]-$U$2*TableMPI[[#This Row],[StdDev]]</f>
        <v>96.576140145806008</v>
      </c>
      <c r="R804">
        <f>TableMPI[[#This Row],[Avg]]+$U$2*TableMPI[[#This Row],[StdDev]]</f>
        <v>97.479389187527303</v>
      </c>
      <c r="S804">
        <v>1</v>
      </c>
    </row>
    <row r="805" spans="1:19" x14ac:dyDescent="0.25">
      <c r="A805" t="s">
        <v>15</v>
      </c>
      <c r="B805">
        <v>10000</v>
      </c>
      <c r="C805">
        <v>100</v>
      </c>
      <c r="D805">
        <v>100000</v>
      </c>
      <c r="E805">
        <v>21</v>
      </c>
      <c r="F805">
        <v>1</v>
      </c>
      <c r="G805">
        <v>17.001013</v>
      </c>
      <c r="H805">
        <v>0.165852</v>
      </c>
      <c r="I805">
        <v>0.87752699999999995</v>
      </c>
      <c r="J805">
        <v>4.3875999999999998E-2</v>
      </c>
      <c r="K805" t="str">
        <f t="shared" si="22"/>
        <v>7</v>
      </c>
      <c r="L805" t="s">
        <v>64</v>
      </c>
      <c r="M805" t="s">
        <v>65</v>
      </c>
      <c r="N80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21</v>
      </c>
      <c r="O805">
        <f>VLOOKUP(TableMPI[[#This Row],[Label]],TableAvg[],2,FALSE)</f>
        <v>101.56893128571427</v>
      </c>
      <c r="P805">
        <f>VLOOKUP(TableMPI[[#This Row],[Label]],TableAvg[],3,FALSE)</f>
        <v>6.3490670240610642E-2</v>
      </c>
      <c r="Q805">
        <f>TableMPI[[#This Row],[Avg]]-$U$2*TableMPI[[#This Row],[StdDev]]</f>
        <v>101.44194994523305</v>
      </c>
      <c r="R805">
        <f>TableMPI[[#This Row],[Avg]]+$U$2*TableMPI[[#This Row],[StdDev]]</f>
        <v>101.69591262619549</v>
      </c>
      <c r="S805">
        <v>1</v>
      </c>
    </row>
    <row r="806" spans="1:19" x14ac:dyDescent="0.25">
      <c r="A806" t="s">
        <v>15</v>
      </c>
      <c r="B806">
        <v>10000</v>
      </c>
      <c r="C806">
        <v>100</v>
      </c>
      <c r="D806">
        <v>100000</v>
      </c>
      <c r="E806">
        <v>20</v>
      </c>
      <c r="F806">
        <v>1</v>
      </c>
      <c r="G806">
        <v>17.777024999999998</v>
      </c>
      <c r="H806">
        <v>0.17149200000000001</v>
      </c>
      <c r="I806">
        <v>0.8639</v>
      </c>
      <c r="J806">
        <v>4.5468000000000001E-2</v>
      </c>
      <c r="K806" t="str">
        <f t="shared" si="22"/>
        <v>7</v>
      </c>
      <c r="L806" t="s">
        <v>64</v>
      </c>
      <c r="M806" t="s">
        <v>65</v>
      </c>
      <c r="N80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20</v>
      </c>
      <c r="O806">
        <f>VLOOKUP(TableMPI[[#This Row],[Label]],TableAvg[],2,FALSE)</f>
        <v>106.41285233333333</v>
      </c>
      <c r="P806">
        <f>VLOOKUP(TableMPI[[#This Row],[Label]],TableAvg[],3,FALSE)</f>
        <v>0.22987877085035913</v>
      </c>
      <c r="Q806">
        <f>TableMPI[[#This Row],[Avg]]-$U$2*TableMPI[[#This Row],[StdDev]]</f>
        <v>105.95309479163261</v>
      </c>
      <c r="R806">
        <f>TableMPI[[#This Row],[Avg]]+$U$2*TableMPI[[#This Row],[StdDev]]</f>
        <v>106.87260987503406</v>
      </c>
      <c r="S806">
        <v>1</v>
      </c>
    </row>
    <row r="807" spans="1:19" x14ac:dyDescent="0.25">
      <c r="A807" t="s">
        <v>15</v>
      </c>
      <c r="B807">
        <v>10000</v>
      </c>
      <c r="C807">
        <v>100</v>
      </c>
      <c r="D807">
        <v>100000</v>
      </c>
      <c r="E807">
        <v>19</v>
      </c>
      <c r="F807">
        <v>1</v>
      </c>
      <c r="G807">
        <v>18.609313</v>
      </c>
      <c r="H807">
        <v>0.16866600000000001</v>
      </c>
      <c r="I807">
        <v>0.73599199999999998</v>
      </c>
      <c r="J807">
        <v>4.0888000000000001E-2</v>
      </c>
      <c r="K807" t="str">
        <f t="shared" si="22"/>
        <v>7</v>
      </c>
      <c r="L807" t="s">
        <v>64</v>
      </c>
      <c r="M807" t="s">
        <v>65</v>
      </c>
      <c r="N80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19</v>
      </c>
      <c r="O807">
        <f>VLOOKUP(TableMPI[[#This Row],[Label]],TableAvg[],2,FALSE)</f>
        <v>111.81019399999998</v>
      </c>
      <c r="P807">
        <f>VLOOKUP(TableMPI[[#This Row],[Label]],TableAvg[],3,FALSE)</f>
        <v>1.7064358900188037E-2</v>
      </c>
      <c r="Q807">
        <f>TableMPI[[#This Row],[Avg]]-$U$2*TableMPI[[#This Row],[StdDev]]</f>
        <v>111.77606528219961</v>
      </c>
      <c r="R807">
        <f>TableMPI[[#This Row],[Avg]]+$U$2*TableMPI[[#This Row],[StdDev]]</f>
        <v>111.84432271780035</v>
      </c>
      <c r="S807">
        <v>1</v>
      </c>
    </row>
    <row r="808" spans="1:19" x14ac:dyDescent="0.25">
      <c r="A808" t="s">
        <v>15</v>
      </c>
      <c r="B808">
        <v>10000</v>
      </c>
      <c r="C808">
        <v>100</v>
      </c>
      <c r="D808">
        <v>100000</v>
      </c>
      <c r="E808">
        <v>18</v>
      </c>
      <c r="F808">
        <v>1</v>
      </c>
      <c r="G808">
        <v>19.541243999999999</v>
      </c>
      <c r="H808">
        <v>0.16592999999999999</v>
      </c>
      <c r="I808">
        <v>0.71082100000000004</v>
      </c>
      <c r="J808">
        <v>4.1813000000000003E-2</v>
      </c>
      <c r="K808" t="str">
        <f t="shared" si="22"/>
        <v>7</v>
      </c>
      <c r="L808" t="s">
        <v>64</v>
      </c>
      <c r="M808" t="s">
        <v>65</v>
      </c>
      <c r="N80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18</v>
      </c>
      <c r="O808">
        <f>VLOOKUP(TableMPI[[#This Row],[Label]],TableAvg[],2,FALSE)</f>
        <v>117.96217457142858</v>
      </c>
      <c r="P808">
        <f>VLOOKUP(TableMPI[[#This Row],[Label]],TableAvg[],3,FALSE)</f>
        <v>0.13303812177011046</v>
      </c>
      <c r="Q808">
        <f>TableMPI[[#This Row],[Avg]]-$U$2*TableMPI[[#This Row],[StdDev]]</f>
        <v>117.69609832788835</v>
      </c>
      <c r="R808">
        <f>TableMPI[[#This Row],[Avg]]+$U$2*TableMPI[[#This Row],[StdDev]]</f>
        <v>118.2282508149688</v>
      </c>
      <c r="S808">
        <v>1</v>
      </c>
    </row>
    <row r="809" spans="1:19" x14ac:dyDescent="0.25">
      <c r="A809" t="s">
        <v>15</v>
      </c>
      <c r="B809">
        <v>10000</v>
      </c>
      <c r="C809">
        <v>100</v>
      </c>
      <c r="D809">
        <v>100000</v>
      </c>
      <c r="E809">
        <v>17</v>
      </c>
      <c r="F809">
        <v>1</v>
      </c>
      <c r="G809">
        <v>20.665216000000001</v>
      </c>
      <c r="H809">
        <v>0.15688299999999999</v>
      </c>
      <c r="I809">
        <v>0.61594899999999997</v>
      </c>
      <c r="J809">
        <v>3.8497000000000003E-2</v>
      </c>
      <c r="K809" t="str">
        <f t="shared" si="22"/>
        <v>7</v>
      </c>
      <c r="L809" t="s">
        <v>64</v>
      </c>
      <c r="M809" t="s">
        <v>65</v>
      </c>
      <c r="N80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17</v>
      </c>
      <c r="O809">
        <f>VLOOKUP(TableMPI[[#This Row],[Label]],TableAvg[],2,FALSE)</f>
        <v>124.63650699999999</v>
      </c>
      <c r="P809">
        <f>VLOOKUP(TableMPI[[#This Row],[Label]],TableAvg[],3,FALSE)</f>
        <v>0.10936113638484908</v>
      </c>
      <c r="Q809">
        <f>TableMPI[[#This Row],[Avg]]-$U$2*TableMPI[[#This Row],[StdDev]]</f>
        <v>124.4177847272303</v>
      </c>
      <c r="R809">
        <f>TableMPI[[#This Row],[Avg]]+$U$2*TableMPI[[#This Row],[StdDev]]</f>
        <v>124.85522927276969</v>
      </c>
      <c r="S809">
        <v>1</v>
      </c>
    </row>
    <row r="810" spans="1:19" x14ac:dyDescent="0.25">
      <c r="A810" t="s">
        <v>15</v>
      </c>
      <c r="B810">
        <v>10000</v>
      </c>
      <c r="C810">
        <v>100</v>
      </c>
      <c r="D810">
        <v>100000</v>
      </c>
      <c r="E810">
        <v>16</v>
      </c>
      <c r="F810">
        <v>1</v>
      </c>
      <c r="G810">
        <v>21.826734999999999</v>
      </c>
      <c r="H810">
        <v>0.160053</v>
      </c>
      <c r="I810">
        <v>0.58758200000000005</v>
      </c>
      <c r="J810">
        <v>3.9171999999999998E-2</v>
      </c>
      <c r="K810" t="str">
        <f t="shared" si="22"/>
        <v>7</v>
      </c>
      <c r="L810" t="s">
        <v>64</v>
      </c>
      <c r="M810" t="s">
        <v>65</v>
      </c>
      <c r="N81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16</v>
      </c>
      <c r="O810">
        <f>VLOOKUP(TableMPI[[#This Row],[Label]],TableAvg[],2,FALSE)</f>
        <v>132.24896166666667</v>
      </c>
      <c r="P810">
        <f>VLOOKUP(TableMPI[[#This Row],[Label]],TableAvg[],3,FALSE)</f>
        <v>3.8100204833406912E-2</v>
      </c>
      <c r="Q810">
        <f>TableMPI[[#This Row],[Avg]]-$U$2*TableMPI[[#This Row],[StdDev]]</f>
        <v>132.17276125699985</v>
      </c>
      <c r="R810">
        <f>TableMPI[[#This Row],[Avg]]+$U$2*TableMPI[[#This Row],[StdDev]]</f>
        <v>132.3251620763335</v>
      </c>
      <c r="S810">
        <v>1</v>
      </c>
    </row>
    <row r="811" spans="1:19" x14ac:dyDescent="0.25">
      <c r="A811" t="s">
        <v>15</v>
      </c>
      <c r="B811">
        <v>10000</v>
      </c>
      <c r="C811">
        <v>100</v>
      </c>
      <c r="D811">
        <v>100000</v>
      </c>
      <c r="E811">
        <v>15</v>
      </c>
      <c r="F811">
        <v>1</v>
      </c>
      <c r="G811">
        <v>23.215489000000002</v>
      </c>
      <c r="H811">
        <v>0.16905600000000001</v>
      </c>
      <c r="I811">
        <v>0.64634899999999995</v>
      </c>
      <c r="J811">
        <v>4.6168000000000001E-2</v>
      </c>
      <c r="K811" t="str">
        <f t="shared" si="22"/>
        <v>7</v>
      </c>
      <c r="L811" t="s">
        <v>64</v>
      </c>
      <c r="M811" t="s">
        <v>65</v>
      </c>
      <c r="N81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15</v>
      </c>
      <c r="O811">
        <f>VLOOKUP(TableMPI[[#This Row],[Label]],TableAvg[],2,FALSE)</f>
        <v>140.74933714285714</v>
      </c>
      <c r="P811">
        <f>VLOOKUP(TableMPI[[#This Row],[Label]],TableAvg[],3,FALSE)</f>
        <v>9.7697978324972082E-2</v>
      </c>
      <c r="Q811">
        <f>TableMPI[[#This Row],[Avg]]-$U$2*TableMPI[[#This Row],[StdDev]]</f>
        <v>140.5539411862072</v>
      </c>
      <c r="R811">
        <f>TableMPI[[#This Row],[Avg]]+$U$2*TableMPI[[#This Row],[StdDev]]</f>
        <v>140.94473309950709</v>
      </c>
      <c r="S811">
        <v>1</v>
      </c>
    </row>
    <row r="812" spans="1:19" x14ac:dyDescent="0.25">
      <c r="A812" t="s">
        <v>15</v>
      </c>
      <c r="B812">
        <v>10000</v>
      </c>
      <c r="C812">
        <v>100</v>
      </c>
      <c r="D812">
        <v>100000</v>
      </c>
      <c r="E812">
        <v>14</v>
      </c>
      <c r="F812">
        <v>1</v>
      </c>
      <c r="G812">
        <v>24.787247000000001</v>
      </c>
      <c r="H812">
        <v>0.161</v>
      </c>
      <c r="I812">
        <v>0.43991000000000002</v>
      </c>
      <c r="J812">
        <v>3.3839000000000001E-2</v>
      </c>
      <c r="K812" t="str">
        <f t="shared" si="22"/>
        <v>7</v>
      </c>
      <c r="L812" t="s">
        <v>64</v>
      </c>
      <c r="M812" t="s">
        <v>65</v>
      </c>
      <c r="N81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14</v>
      </c>
      <c r="O812">
        <f>VLOOKUP(TableMPI[[#This Row],[Label]],TableAvg[],2,FALSE)</f>
        <v>150.65593566666666</v>
      </c>
      <c r="P812">
        <f>VLOOKUP(TableMPI[[#This Row],[Label]],TableAvg[],3,FALSE)</f>
        <v>6.7386093339083936E-2</v>
      </c>
      <c r="Q812">
        <f>TableMPI[[#This Row],[Avg]]-$U$2*TableMPI[[#This Row],[StdDev]]</f>
        <v>150.5211634799885</v>
      </c>
      <c r="R812">
        <f>TableMPI[[#This Row],[Avg]]+$U$2*TableMPI[[#This Row],[StdDev]]</f>
        <v>150.79070785334483</v>
      </c>
      <c r="S812">
        <v>1</v>
      </c>
    </row>
    <row r="813" spans="1:19" x14ac:dyDescent="0.25">
      <c r="A813" t="s">
        <v>15</v>
      </c>
      <c r="B813">
        <v>10000</v>
      </c>
      <c r="C813">
        <v>100</v>
      </c>
      <c r="D813">
        <v>100000</v>
      </c>
      <c r="E813">
        <v>13</v>
      </c>
      <c r="F813">
        <v>1</v>
      </c>
      <c r="G813">
        <v>26.556533999999999</v>
      </c>
      <c r="H813">
        <v>0.171713</v>
      </c>
      <c r="I813">
        <v>0.54920000000000002</v>
      </c>
      <c r="J813">
        <v>4.5767000000000002E-2</v>
      </c>
      <c r="K813" t="str">
        <f t="shared" si="22"/>
        <v>7</v>
      </c>
      <c r="L813" t="s">
        <v>64</v>
      </c>
      <c r="M813" t="s">
        <v>65</v>
      </c>
      <c r="N8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13</v>
      </c>
      <c r="O813">
        <f>VLOOKUP(TableMPI[[#This Row],[Label]],TableAvg[],2,FALSE)</f>
        <v>161.63524966666668</v>
      </c>
      <c r="P813">
        <f>VLOOKUP(TableMPI[[#This Row],[Label]],TableAvg[],3,FALSE)</f>
        <v>0.26492721131126612</v>
      </c>
      <c r="Q813">
        <f>TableMPI[[#This Row],[Avg]]-$U$2*TableMPI[[#This Row],[StdDev]]</f>
        <v>161.10539524404416</v>
      </c>
      <c r="R813">
        <f>TableMPI[[#This Row],[Avg]]+$U$2*TableMPI[[#This Row],[StdDev]]</f>
        <v>162.1651040892892</v>
      </c>
      <c r="S813">
        <v>1</v>
      </c>
    </row>
    <row r="814" spans="1:19" x14ac:dyDescent="0.25">
      <c r="A814" t="s">
        <v>15</v>
      </c>
      <c r="B814">
        <v>10000</v>
      </c>
      <c r="C814">
        <v>100</v>
      </c>
      <c r="D814">
        <v>100000</v>
      </c>
      <c r="E814">
        <v>72</v>
      </c>
      <c r="F814">
        <v>1</v>
      </c>
      <c r="G814">
        <v>15.986039999999999</v>
      </c>
      <c r="H814">
        <v>10.167292</v>
      </c>
      <c r="I814">
        <v>18.647490000000001</v>
      </c>
      <c r="J814">
        <v>0.26264100000000001</v>
      </c>
      <c r="K814" t="str">
        <f t="shared" si="22"/>
        <v>7</v>
      </c>
      <c r="L814" t="s">
        <v>64</v>
      </c>
      <c r="M814" t="s">
        <v>65</v>
      </c>
      <c r="N81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72</v>
      </c>
      <c r="O814" t="e">
        <f>VLOOKUP(TableMPI[[#This Row],[Label]],TableAvg[],2,FALSE)</f>
        <v>#N/A</v>
      </c>
      <c r="P814" t="e">
        <f>VLOOKUP(TableMPI[[#This Row],[Label]],TableAvg[],3,FALSE)</f>
        <v>#N/A</v>
      </c>
      <c r="Q814" t="e">
        <f>TableMPI[[#This Row],[Avg]]-$U$2*TableMPI[[#This Row],[StdDev]]</f>
        <v>#N/A</v>
      </c>
      <c r="R814" t="e">
        <f>TableMPI[[#This Row],[Avg]]+$U$2*TableMPI[[#This Row],[StdDev]]</f>
        <v>#N/A</v>
      </c>
      <c r="S814" t="e">
        <f>IF(AND(TableMPI[[#This Row],[total_time]]&gt;=TableMPI[[#This Row],[Low]], TableMPI[[#This Row],[total_time]]&lt;=TableMPI[[#This Row],[High]]),1,0)</f>
        <v>#N/A</v>
      </c>
    </row>
    <row r="815" spans="1:19" x14ac:dyDescent="0.25">
      <c r="A815" t="s">
        <v>15</v>
      </c>
      <c r="B815">
        <v>15000</v>
      </c>
      <c r="C815">
        <v>100</v>
      </c>
      <c r="D815">
        <v>100000</v>
      </c>
      <c r="E815">
        <v>72</v>
      </c>
      <c r="F815">
        <v>1</v>
      </c>
      <c r="G815">
        <v>18.706056</v>
      </c>
      <c r="H815">
        <v>7.23773</v>
      </c>
      <c r="I815">
        <v>31.040006999999999</v>
      </c>
      <c r="J815">
        <v>0.43718299999999999</v>
      </c>
      <c r="K815" t="str">
        <f>MID(M815,22,1)</f>
        <v>7</v>
      </c>
      <c r="L815" t="s">
        <v>66</v>
      </c>
      <c r="M815" t="s">
        <v>67</v>
      </c>
      <c r="N81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72</v>
      </c>
      <c r="O815" t="e">
        <f>VLOOKUP(TableMPI[[#This Row],[Label]],TableAvg[],2,FALSE)</f>
        <v>#N/A</v>
      </c>
      <c r="P815" t="e">
        <f>VLOOKUP(TableMPI[[#This Row],[Label]],TableAvg[],3,FALSE)</f>
        <v>#N/A</v>
      </c>
      <c r="Q815" t="e">
        <f>TableMPI[[#This Row],[Avg]]-$U$2*TableMPI[[#This Row],[StdDev]]</f>
        <v>#N/A</v>
      </c>
      <c r="R815" t="e">
        <f>TableMPI[[#This Row],[Avg]]+$U$2*TableMPI[[#This Row],[StdDev]]</f>
        <v>#N/A</v>
      </c>
      <c r="S815" t="e">
        <f>IF(AND(TableMPI[[#This Row],[total_time]]&gt;=TableMPI[[#This Row],[Low]], TableMPI[[#This Row],[total_time]]&lt;=TableMPI[[#This Row],[High]]),1,0)</f>
        <v>#N/A</v>
      </c>
    </row>
    <row r="816" spans="1:19" x14ac:dyDescent="0.25">
      <c r="A816" t="s">
        <v>15</v>
      </c>
      <c r="B816">
        <v>15000</v>
      </c>
      <c r="C816">
        <v>100</v>
      </c>
      <c r="D816">
        <v>100000</v>
      </c>
      <c r="E816">
        <v>71</v>
      </c>
      <c r="F816">
        <v>1</v>
      </c>
      <c r="G816">
        <v>31.171223999999999</v>
      </c>
      <c r="H816">
        <v>19.499219</v>
      </c>
      <c r="I816">
        <v>9.1927719999999997</v>
      </c>
      <c r="J816">
        <v>0.131325</v>
      </c>
      <c r="K816" t="str">
        <f t="shared" ref="K816:K879" si="23">MID(M816,22,1)</f>
        <v>7</v>
      </c>
      <c r="L816" t="s">
        <v>66</v>
      </c>
      <c r="M816" t="s">
        <v>67</v>
      </c>
      <c r="N81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71</v>
      </c>
      <c r="O816" t="e">
        <f>VLOOKUP(TableMPI[[#This Row],[Label]],TableAvg[],2,FALSE)</f>
        <v>#N/A</v>
      </c>
      <c r="P816" t="e">
        <f>VLOOKUP(TableMPI[[#This Row],[Label]],TableAvg[],3,FALSE)</f>
        <v>#N/A</v>
      </c>
      <c r="Q816" t="e">
        <f>TableMPI[[#This Row],[Avg]]-$U$2*TableMPI[[#This Row],[StdDev]]</f>
        <v>#N/A</v>
      </c>
      <c r="R816" t="e">
        <f>TableMPI[[#This Row],[Avg]]+$U$2*TableMPI[[#This Row],[StdDev]]</f>
        <v>#N/A</v>
      </c>
      <c r="S816" t="e">
        <f>IF(AND(TableMPI[[#This Row],[total_time]]&gt;=TableMPI[[#This Row],[Low]], TableMPI[[#This Row],[total_time]]&lt;=TableMPI[[#This Row],[High]]),1,0)</f>
        <v>#N/A</v>
      </c>
    </row>
    <row r="817" spans="1:19" x14ac:dyDescent="0.25">
      <c r="A817" t="s">
        <v>15</v>
      </c>
      <c r="B817">
        <v>15000</v>
      </c>
      <c r="C817">
        <v>100</v>
      </c>
      <c r="D817">
        <v>100000</v>
      </c>
      <c r="E817">
        <v>70</v>
      </c>
      <c r="F817">
        <v>1</v>
      </c>
      <c r="G817">
        <v>25.557389000000001</v>
      </c>
      <c r="H817">
        <v>13.711918000000001</v>
      </c>
      <c r="I817">
        <v>33.741847</v>
      </c>
      <c r="J817">
        <v>0.489012</v>
      </c>
      <c r="K817" t="str">
        <f t="shared" si="23"/>
        <v>7</v>
      </c>
      <c r="L817" t="s">
        <v>66</v>
      </c>
      <c r="M817" t="s">
        <v>67</v>
      </c>
      <c r="N81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70</v>
      </c>
      <c r="O817" t="e">
        <f>VLOOKUP(TableMPI[[#This Row],[Label]],TableAvg[],2,FALSE)</f>
        <v>#N/A</v>
      </c>
      <c r="P817" t="e">
        <f>VLOOKUP(TableMPI[[#This Row],[Label]],TableAvg[],3,FALSE)</f>
        <v>#N/A</v>
      </c>
      <c r="Q817" t="e">
        <f>TableMPI[[#This Row],[Avg]]-$U$2*TableMPI[[#This Row],[StdDev]]</f>
        <v>#N/A</v>
      </c>
      <c r="R817" t="e">
        <f>TableMPI[[#This Row],[Avg]]+$U$2*TableMPI[[#This Row],[StdDev]]</f>
        <v>#N/A</v>
      </c>
      <c r="S817" t="e">
        <f>IF(AND(TableMPI[[#This Row],[total_time]]&gt;=TableMPI[[#This Row],[Low]], TableMPI[[#This Row],[total_time]]&lt;=TableMPI[[#This Row],[High]]),1,0)</f>
        <v>#N/A</v>
      </c>
    </row>
    <row r="818" spans="1:19" x14ac:dyDescent="0.25">
      <c r="A818" t="s">
        <v>15</v>
      </c>
      <c r="B818">
        <v>15000</v>
      </c>
      <c r="C818">
        <v>100</v>
      </c>
      <c r="D818">
        <v>100000</v>
      </c>
      <c r="E818">
        <v>69</v>
      </c>
      <c r="F818">
        <v>1</v>
      </c>
      <c r="G818">
        <v>23.319322</v>
      </c>
      <c r="H818">
        <v>11.389521999999999</v>
      </c>
      <c r="I818">
        <v>8.8370739999999994</v>
      </c>
      <c r="J818">
        <v>0.12995699999999999</v>
      </c>
      <c r="K818" t="str">
        <f t="shared" si="23"/>
        <v>7</v>
      </c>
      <c r="L818" t="s">
        <v>66</v>
      </c>
      <c r="M818" t="s">
        <v>67</v>
      </c>
      <c r="N81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69</v>
      </c>
      <c r="O818" t="e">
        <f>VLOOKUP(TableMPI[[#This Row],[Label]],TableAvg[],2,FALSE)</f>
        <v>#N/A</v>
      </c>
      <c r="P818" t="e">
        <f>VLOOKUP(TableMPI[[#This Row],[Label]],TableAvg[],3,FALSE)</f>
        <v>#N/A</v>
      </c>
      <c r="Q818" t="e">
        <f>TableMPI[[#This Row],[Avg]]-$U$2*TableMPI[[#This Row],[StdDev]]</f>
        <v>#N/A</v>
      </c>
      <c r="R818" t="e">
        <f>TableMPI[[#This Row],[Avg]]+$U$2*TableMPI[[#This Row],[StdDev]]</f>
        <v>#N/A</v>
      </c>
      <c r="S818" t="e">
        <f>IF(AND(TableMPI[[#This Row],[total_time]]&gt;=TableMPI[[#This Row],[Low]], TableMPI[[#This Row],[total_time]]&lt;=TableMPI[[#This Row],[High]]),1,0)</f>
        <v>#N/A</v>
      </c>
    </row>
    <row r="819" spans="1:19" x14ac:dyDescent="0.25">
      <c r="A819" t="s">
        <v>15</v>
      </c>
      <c r="B819">
        <v>15000</v>
      </c>
      <c r="C819">
        <v>100</v>
      </c>
      <c r="D819">
        <v>100000</v>
      </c>
      <c r="E819">
        <v>68</v>
      </c>
      <c r="F819">
        <v>1</v>
      </c>
      <c r="G819">
        <v>33.314098000000001</v>
      </c>
      <c r="H819">
        <v>21.280439000000001</v>
      </c>
      <c r="I819">
        <v>5.2816150000000004</v>
      </c>
      <c r="J819">
        <v>7.8829999999999997E-2</v>
      </c>
      <c r="K819" t="str">
        <f t="shared" si="23"/>
        <v>7</v>
      </c>
      <c r="L819" t="s">
        <v>66</v>
      </c>
      <c r="M819" t="s">
        <v>67</v>
      </c>
      <c r="N81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68</v>
      </c>
      <c r="O819" t="e">
        <f>VLOOKUP(TableMPI[[#This Row],[Label]],TableAvg[],2,FALSE)</f>
        <v>#N/A</v>
      </c>
      <c r="P819" t="e">
        <f>VLOOKUP(TableMPI[[#This Row],[Label]],TableAvg[],3,FALSE)</f>
        <v>#N/A</v>
      </c>
      <c r="Q819" t="e">
        <f>TableMPI[[#This Row],[Avg]]-$U$2*TableMPI[[#This Row],[StdDev]]</f>
        <v>#N/A</v>
      </c>
      <c r="R819" t="e">
        <f>TableMPI[[#This Row],[Avg]]+$U$2*TableMPI[[#This Row],[StdDev]]</f>
        <v>#N/A</v>
      </c>
      <c r="S819" t="e">
        <f>IF(AND(TableMPI[[#This Row],[total_time]]&gt;=TableMPI[[#This Row],[Low]], TableMPI[[#This Row],[total_time]]&lt;=TableMPI[[#This Row],[High]]),1,0)</f>
        <v>#N/A</v>
      </c>
    </row>
    <row r="820" spans="1:19" x14ac:dyDescent="0.25">
      <c r="A820" t="s">
        <v>15</v>
      </c>
      <c r="B820">
        <v>15000</v>
      </c>
      <c r="C820">
        <v>100</v>
      </c>
      <c r="D820">
        <v>100000</v>
      </c>
      <c r="E820">
        <v>67</v>
      </c>
      <c r="F820">
        <v>1</v>
      </c>
      <c r="G820">
        <v>27.299447000000001</v>
      </c>
      <c r="H820">
        <v>15.001979</v>
      </c>
      <c r="I820">
        <v>28.109922999999998</v>
      </c>
      <c r="J820">
        <v>0.42590800000000001</v>
      </c>
      <c r="K820" t="str">
        <f t="shared" si="23"/>
        <v>7</v>
      </c>
      <c r="L820" t="s">
        <v>66</v>
      </c>
      <c r="M820" t="s">
        <v>67</v>
      </c>
      <c r="N82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67</v>
      </c>
      <c r="O820" t="e">
        <f>VLOOKUP(TableMPI[[#This Row],[Label]],TableAvg[],2,FALSE)</f>
        <v>#N/A</v>
      </c>
      <c r="P820" t="e">
        <f>VLOOKUP(TableMPI[[#This Row],[Label]],TableAvg[],3,FALSE)</f>
        <v>#N/A</v>
      </c>
      <c r="Q820" t="e">
        <f>TableMPI[[#This Row],[Avg]]-$U$2*TableMPI[[#This Row],[StdDev]]</f>
        <v>#N/A</v>
      </c>
      <c r="R820" t="e">
        <f>TableMPI[[#This Row],[Avg]]+$U$2*TableMPI[[#This Row],[StdDev]]</f>
        <v>#N/A</v>
      </c>
      <c r="S820" t="e">
        <f>IF(AND(TableMPI[[#This Row],[total_time]]&gt;=TableMPI[[#This Row],[Low]], TableMPI[[#This Row],[total_time]]&lt;=TableMPI[[#This Row],[High]]),1,0)</f>
        <v>#N/A</v>
      </c>
    </row>
    <row r="821" spans="1:19" x14ac:dyDescent="0.25">
      <c r="A821" t="s">
        <v>15</v>
      </c>
      <c r="B821">
        <v>15000</v>
      </c>
      <c r="C821">
        <v>100</v>
      </c>
      <c r="D821">
        <v>100000</v>
      </c>
      <c r="E821">
        <v>66</v>
      </c>
      <c r="F821">
        <v>1</v>
      </c>
      <c r="G821">
        <v>23.798794999999998</v>
      </c>
      <c r="H821">
        <v>11.327926</v>
      </c>
      <c r="I821">
        <v>9.163627</v>
      </c>
      <c r="J821">
        <v>0.14097899999999999</v>
      </c>
      <c r="K821" t="str">
        <f t="shared" si="23"/>
        <v>7</v>
      </c>
      <c r="L821" t="s">
        <v>66</v>
      </c>
      <c r="M821" t="s">
        <v>67</v>
      </c>
      <c r="N82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66</v>
      </c>
      <c r="O821" t="e">
        <f>VLOOKUP(TableMPI[[#This Row],[Label]],TableAvg[],2,FALSE)</f>
        <v>#N/A</v>
      </c>
      <c r="P821" t="e">
        <f>VLOOKUP(TableMPI[[#This Row],[Label]],TableAvg[],3,FALSE)</f>
        <v>#N/A</v>
      </c>
      <c r="Q821" t="e">
        <f>TableMPI[[#This Row],[Avg]]-$U$2*TableMPI[[#This Row],[StdDev]]</f>
        <v>#N/A</v>
      </c>
      <c r="R821" t="e">
        <f>TableMPI[[#This Row],[Avg]]+$U$2*TableMPI[[#This Row],[StdDev]]</f>
        <v>#N/A</v>
      </c>
      <c r="S821" t="e">
        <f>IF(AND(TableMPI[[#This Row],[total_time]]&gt;=TableMPI[[#This Row],[Low]], TableMPI[[#This Row],[total_time]]&lt;=TableMPI[[#This Row],[High]]),1,0)</f>
        <v>#N/A</v>
      </c>
    </row>
    <row r="822" spans="1:19" x14ac:dyDescent="0.25">
      <c r="A822" t="s">
        <v>15</v>
      </c>
      <c r="B822">
        <v>15000</v>
      </c>
      <c r="C822">
        <v>100</v>
      </c>
      <c r="D822">
        <v>100000</v>
      </c>
      <c r="E822">
        <v>65</v>
      </c>
      <c r="F822">
        <v>1</v>
      </c>
      <c r="G822">
        <v>28.109787000000001</v>
      </c>
      <c r="H822">
        <v>15.566397</v>
      </c>
      <c r="I822">
        <v>10.391795</v>
      </c>
      <c r="J822">
        <v>0.16237199999999999</v>
      </c>
      <c r="K822" t="str">
        <f t="shared" si="23"/>
        <v>7</v>
      </c>
      <c r="L822" t="s">
        <v>66</v>
      </c>
      <c r="M822" t="s">
        <v>67</v>
      </c>
      <c r="N82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65</v>
      </c>
      <c r="O822" t="e">
        <f>VLOOKUP(TableMPI[[#This Row],[Label]],TableAvg[],2,FALSE)</f>
        <v>#N/A</v>
      </c>
      <c r="P822" t="e">
        <f>VLOOKUP(TableMPI[[#This Row],[Label]],TableAvg[],3,FALSE)</f>
        <v>#N/A</v>
      </c>
      <c r="Q822" t="e">
        <f>TableMPI[[#This Row],[Avg]]-$U$2*TableMPI[[#This Row],[StdDev]]</f>
        <v>#N/A</v>
      </c>
      <c r="R822" t="e">
        <f>TableMPI[[#This Row],[Avg]]+$U$2*TableMPI[[#This Row],[StdDev]]</f>
        <v>#N/A</v>
      </c>
      <c r="S822" t="e">
        <f>IF(AND(TableMPI[[#This Row],[total_time]]&gt;=TableMPI[[#This Row],[Low]], TableMPI[[#This Row],[total_time]]&lt;=TableMPI[[#This Row],[High]]),1,0)</f>
        <v>#N/A</v>
      </c>
    </row>
    <row r="823" spans="1:19" x14ac:dyDescent="0.25">
      <c r="A823" t="s">
        <v>15</v>
      </c>
      <c r="B823">
        <v>15000</v>
      </c>
      <c r="C823">
        <v>100</v>
      </c>
      <c r="D823">
        <v>100000</v>
      </c>
      <c r="E823">
        <v>64</v>
      </c>
      <c r="F823">
        <v>1</v>
      </c>
      <c r="G823">
        <v>24.805472000000002</v>
      </c>
      <c r="H823">
        <v>12.058588</v>
      </c>
      <c r="I823">
        <v>4.5786179999999996</v>
      </c>
      <c r="J823">
        <v>7.2676000000000004E-2</v>
      </c>
      <c r="K823" t="str">
        <f t="shared" si="23"/>
        <v>7</v>
      </c>
      <c r="L823" t="s">
        <v>66</v>
      </c>
      <c r="M823" t="s">
        <v>67</v>
      </c>
      <c r="N82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64</v>
      </c>
      <c r="O823" t="e">
        <f>VLOOKUP(TableMPI[[#This Row],[Label]],TableAvg[],2,FALSE)</f>
        <v>#N/A</v>
      </c>
      <c r="P823" t="e">
        <f>VLOOKUP(TableMPI[[#This Row],[Label]],TableAvg[],3,FALSE)</f>
        <v>#N/A</v>
      </c>
      <c r="Q823" t="e">
        <f>TableMPI[[#This Row],[Avg]]-$U$2*TableMPI[[#This Row],[StdDev]]</f>
        <v>#N/A</v>
      </c>
      <c r="R823" t="e">
        <f>TableMPI[[#This Row],[Avg]]+$U$2*TableMPI[[#This Row],[StdDev]]</f>
        <v>#N/A</v>
      </c>
      <c r="S823" t="e">
        <f>IF(AND(TableMPI[[#This Row],[total_time]]&gt;=TableMPI[[#This Row],[Low]], TableMPI[[#This Row],[total_time]]&lt;=TableMPI[[#This Row],[High]]),1,0)</f>
        <v>#N/A</v>
      </c>
    </row>
    <row r="824" spans="1:19" x14ac:dyDescent="0.25">
      <c r="A824" t="s">
        <v>15</v>
      </c>
      <c r="B824">
        <v>15000</v>
      </c>
      <c r="C824">
        <v>100</v>
      </c>
      <c r="D824">
        <v>100000</v>
      </c>
      <c r="E824">
        <v>63</v>
      </c>
      <c r="F824">
        <v>1</v>
      </c>
      <c r="G824">
        <v>24.208922000000001</v>
      </c>
      <c r="H824">
        <v>11.320539999999999</v>
      </c>
      <c r="I824">
        <v>4.2809020000000002</v>
      </c>
      <c r="J824">
        <v>6.9046999999999997E-2</v>
      </c>
      <c r="K824" t="str">
        <f t="shared" si="23"/>
        <v>7</v>
      </c>
      <c r="L824" t="s">
        <v>66</v>
      </c>
      <c r="M824" t="s">
        <v>67</v>
      </c>
      <c r="N82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63</v>
      </c>
      <c r="O824" t="e">
        <f>VLOOKUP(TableMPI[[#This Row],[Label]],TableAvg[],2,FALSE)</f>
        <v>#N/A</v>
      </c>
      <c r="P824" t="e">
        <f>VLOOKUP(TableMPI[[#This Row],[Label]],TableAvg[],3,FALSE)</f>
        <v>#N/A</v>
      </c>
      <c r="Q824" t="e">
        <f>TableMPI[[#This Row],[Avg]]-$U$2*TableMPI[[#This Row],[StdDev]]</f>
        <v>#N/A</v>
      </c>
      <c r="R824" t="e">
        <f>TableMPI[[#This Row],[Avg]]+$U$2*TableMPI[[#This Row],[StdDev]]</f>
        <v>#N/A</v>
      </c>
      <c r="S824" t="e">
        <f>IF(AND(TableMPI[[#This Row],[total_time]]&gt;=TableMPI[[#This Row],[Low]], TableMPI[[#This Row],[total_time]]&lt;=TableMPI[[#This Row],[High]]),1,0)</f>
        <v>#N/A</v>
      </c>
    </row>
    <row r="825" spans="1:19" x14ac:dyDescent="0.25">
      <c r="A825" t="s">
        <v>15</v>
      </c>
      <c r="B825">
        <v>15000</v>
      </c>
      <c r="C825">
        <v>100</v>
      </c>
      <c r="D825">
        <v>100000</v>
      </c>
      <c r="E825">
        <v>62</v>
      </c>
      <c r="F825">
        <v>1</v>
      </c>
      <c r="G825">
        <v>27.699552000000001</v>
      </c>
      <c r="H825">
        <v>14.6378</v>
      </c>
      <c r="I825">
        <v>4.3725189999999996</v>
      </c>
      <c r="J825">
        <v>7.1680999999999995E-2</v>
      </c>
      <c r="K825" t="str">
        <f t="shared" si="23"/>
        <v>7</v>
      </c>
      <c r="L825" t="s">
        <v>66</v>
      </c>
      <c r="M825" t="s">
        <v>67</v>
      </c>
      <c r="N82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62</v>
      </c>
      <c r="O825" t="e">
        <f>VLOOKUP(TableMPI[[#This Row],[Label]],TableAvg[],2,FALSE)</f>
        <v>#N/A</v>
      </c>
      <c r="P825" t="e">
        <f>VLOOKUP(TableMPI[[#This Row],[Label]],TableAvg[],3,FALSE)</f>
        <v>#N/A</v>
      </c>
      <c r="Q825" t="e">
        <f>TableMPI[[#This Row],[Avg]]-$U$2*TableMPI[[#This Row],[StdDev]]</f>
        <v>#N/A</v>
      </c>
      <c r="R825" t="e">
        <f>TableMPI[[#This Row],[Avg]]+$U$2*TableMPI[[#This Row],[StdDev]]</f>
        <v>#N/A</v>
      </c>
      <c r="S825" t="e">
        <f>IF(AND(TableMPI[[#This Row],[total_time]]&gt;=TableMPI[[#This Row],[Low]], TableMPI[[#This Row],[total_time]]&lt;=TableMPI[[#This Row],[High]]),1,0)</f>
        <v>#N/A</v>
      </c>
    </row>
    <row r="826" spans="1:19" x14ac:dyDescent="0.25">
      <c r="A826" t="s">
        <v>15</v>
      </c>
      <c r="B826">
        <v>15000</v>
      </c>
      <c r="C826">
        <v>100</v>
      </c>
      <c r="D826">
        <v>100000</v>
      </c>
      <c r="E826">
        <v>61</v>
      </c>
      <c r="F826">
        <v>1</v>
      </c>
      <c r="G826">
        <v>29.800488999999999</v>
      </c>
      <c r="H826">
        <v>16.484171</v>
      </c>
      <c r="I826">
        <v>6.3884359999999996</v>
      </c>
      <c r="J826">
        <v>0.106474</v>
      </c>
      <c r="K826" t="str">
        <f t="shared" si="23"/>
        <v>7</v>
      </c>
      <c r="L826" t="s">
        <v>66</v>
      </c>
      <c r="M826" t="s">
        <v>67</v>
      </c>
      <c r="N82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61</v>
      </c>
      <c r="O826" t="e">
        <f>VLOOKUP(TableMPI[[#This Row],[Label]],TableAvg[],2,FALSE)</f>
        <v>#N/A</v>
      </c>
      <c r="P826" t="e">
        <f>VLOOKUP(TableMPI[[#This Row],[Label]],TableAvg[],3,FALSE)</f>
        <v>#N/A</v>
      </c>
      <c r="Q826" t="e">
        <f>TableMPI[[#This Row],[Avg]]-$U$2*TableMPI[[#This Row],[StdDev]]</f>
        <v>#N/A</v>
      </c>
      <c r="R826" t="e">
        <f>TableMPI[[#This Row],[Avg]]+$U$2*TableMPI[[#This Row],[StdDev]]</f>
        <v>#N/A</v>
      </c>
      <c r="S826" t="e">
        <f>IF(AND(TableMPI[[#This Row],[total_time]]&gt;=TableMPI[[#This Row],[Low]], TableMPI[[#This Row],[total_time]]&lt;=TableMPI[[#This Row],[High]]),1,0)</f>
        <v>#N/A</v>
      </c>
    </row>
    <row r="827" spans="1:19" x14ac:dyDescent="0.25">
      <c r="A827" t="s">
        <v>15</v>
      </c>
      <c r="B827">
        <v>15000</v>
      </c>
      <c r="C827">
        <v>100</v>
      </c>
      <c r="D827">
        <v>100000</v>
      </c>
      <c r="E827">
        <v>60</v>
      </c>
      <c r="F827">
        <v>1</v>
      </c>
      <c r="G827">
        <v>30.149149999999999</v>
      </c>
      <c r="H827">
        <v>16.681974</v>
      </c>
      <c r="I827">
        <v>22.325721999999999</v>
      </c>
      <c r="J827">
        <v>0.37840200000000002</v>
      </c>
      <c r="K827" t="str">
        <f t="shared" si="23"/>
        <v>7</v>
      </c>
      <c r="L827" t="s">
        <v>66</v>
      </c>
      <c r="M827" t="s">
        <v>67</v>
      </c>
      <c r="N82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60</v>
      </c>
      <c r="O827" t="e">
        <f>VLOOKUP(TableMPI[[#This Row],[Label]],TableAvg[],2,FALSE)</f>
        <v>#N/A</v>
      </c>
      <c r="P827" t="e">
        <f>VLOOKUP(TableMPI[[#This Row],[Label]],TableAvg[],3,FALSE)</f>
        <v>#N/A</v>
      </c>
      <c r="Q827" t="e">
        <f>TableMPI[[#This Row],[Avg]]-$U$2*TableMPI[[#This Row],[StdDev]]</f>
        <v>#N/A</v>
      </c>
      <c r="R827" t="e">
        <f>TableMPI[[#This Row],[Avg]]+$U$2*TableMPI[[#This Row],[StdDev]]</f>
        <v>#N/A</v>
      </c>
      <c r="S827" t="e">
        <f>IF(AND(TableMPI[[#This Row],[total_time]]&gt;=TableMPI[[#This Row],[Low]], TableMPI[[#This Row],[total_time]]&lt;=TableMPI[[#This Row],[High]]),1,0)</f>
        <v>#N/A</v>
      </c>
    </row>
    <row r="828" spans="1:19" x14ac:dyDescent="0.25">
      <c r="A828" t="s">
        <v>15</v>
      </c>
      <c r="B828">
        <v>15000</v>
      </c>
      <c r="C828">
        <v>100</v>
      </c>
      <c r="D828">
        <v>100000</v>
      </c>
      <c r="E828">
        <v>59</v>
      </c>
      <c r="F828">
        <v>1</v>
      </c>
      <c r="G828">
        <v>30.670048000000001</v>
      </c>
      <c r="H828">
        <v>16.744133999999999</v>
      </c>
      <c r="I828">
        <v>16.065299</v>
      </c>
      <c r="J828">
        <v>0.27698800000000001</v>
      </c>
      <c r="K828" t="str">
        <f t="shared" si="23"/>
        <v>7</v>
      </c>
      <c r="L828" t="s">
        <v>66</v>
      </c>
      <c r="M828" t="s">
        <v>67</v>
      </c>
      <c r="N82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59</v>
      </c>
      <c r="O828" t="e">
        <f>VLOOKUP(TableMPI[[#This Row],[Label]],TableAvg[],2,FALSE)</f>
        <v>#N/A</v>
      </c>
      <c r="P828" t="e">
        <f>VLOOKUP(TableMPI[[#This Row],[Label]],TableAvg[],3,FALSE)</f>
        <v>#N/A</v>
      </c>
      <c r="Q828" t="e">
        <f>TableMPI[[#This Row],[Avg]]-$U$2*TableMPI[[#This Row],[StdDev]]</f>
        <v>#N/A</v>
      </c>
      <c r="R828" t="e">
        <f>TableMPI[[#This Row],[Avg]]+$U$2*TableMPI[[#This Row],[StdDev]]</f>
        <v>#N/A</v>
      </c>
      <c r="S828" t="e">
        <f>IF(AND(TableMPI[[#This Row],[total_time]]&gt;=TableMPI[[#This Row],[Low]], TableMPI[[#This Row],[total_time]]&lt;=TableMPI[[#This Row],[High]]),1,0)</f>
        <v>#N/A</v>
      </c>
    </row>
    <row r="829" spans="1:19" x14ac:dyDescent="0.25">
      <c r="A829" t="s">
        <v>15</v>
      </c>
      <c r="B829">
        <v>15000</v>
      </c>
      <c r="C829">
        <v>100</v>
      </c>
      <c r="D829">
        <v>100000</v>
      </c>
      <c r="E829">
        <v>58</v>
      </c>
      <c r="F829">
        <v>1</v>
      </c>
      <c r="G829">
        <v>29.430447999999998</v>
      </c>
      <c r="H829">
        <v>15.10948</v>
      </c>
      <c r="I829">
        <v>9.2606809999999999</v>
      </c>
      <c r="J829">
        <v>0.162468</v>
      </c>
      <c r="K829" t="str">
        <f t="shared" si="23"/>
        <v>7</v>
      </c>
      <c r="L829" t="s">
        <v>66</v>
      </c>
      <c r="M829" t="s">
        <v>67</v>
      </c>
      <c r="N82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58</v>
      </c>
      <c r="O829" t="e">
        <f>VLOOKUP(TableMPI[[#This Row],[Label]],TableAvg[],2,FALSE)</f>
        <v>#N/A</v>
      </c>
      <c r="P829" t="e">
        <f>VLOOKUP(TableMPI[[#This Row],[Label]],TableAvg[],3,FALSE)</f>
        <v>#N/A</v>
      </c>
      <c r="Q829" t="e">
        <f>TableMPI[[#This Row],[Avg]]-$U$2*TableMPI[[#This Row],[StdDev]]</f>
        <v>#N/A</v>
      </c>
      <c r="R829" t="e">
        <f>TableMPI[[#This Row],[Avg]]+$U$2*TableMPI[[#This Row],[StdDev]]</f>
        <v>#N/A</v>
      </c>
      <c r="S829" t="e">
        <f>IF(AND(TableMPI[[#This Row],[total_time]]&gt;=TableMPI[[#This Row],[Low]], TableMPI[[#This Row],[total_time]]&lt;=TableMPI[[#This Row],[High]]),1,0)</f>
        <v>#N/A</v>
      </c>
    </row>
    <row r="830" spans="1:19" x14ac:dyDescent="0.25">
      <c r="A830" t="s">
        <v>15</v>
      </c>
      <c r="B830">
        <v>15000</v>
      </c>
      <c r="C830">
        <v>100</v>
      </c>
      <c r="D830">
        <v>100000</v>
      </c>
      <c r="E830">
        <v>57</v>
      </c>
      <c r="F830">
        <v>1</v>
      </c>
      <c r="G830">
        <v>27.998197999999999</v>
      </c>
      <c r="H830">
        <v>13.477107</v>
      </c>
      <c r="I830">
        <v>6.3747689999999997</v>
      </c>
      <c r="J830">
        <v>0.11383500000000001</v>
      </c>
      <c r="K830" t="str">
        <f t="shared" si="23"/>
        <v>7</v>
      </c>
      <c r="L830" t="s">
        <v>66</v>
      </c>
      <c r="M830" t="s">
        <v>67</v>
      </c>
      <c r="N83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57</v>
      </c>
      <c r="O830" t="e">
        <f>VLOOKUP(TableMPI[[#This Row],[Label]],TableAvg[],2,FALSE)</f>
        <v>#N/A</v>
      </c>
      <c r="P830" t="e">
        <f>VLOOKUP(TableMPI[[#This Row],[Label]],TableAvg[],3,FALSE)</f>
        <v>#N/A</v>
      </c>
      <c r="Q830" t="e">
        <f>TableMPI[[#This Row],[Avg]]-$U$2*TableMPI[[#This Row],[StdDev]]</f>
        <v>#N/A</v>
      </c>
      <c r="R830" t="e">
        <f>TableMPI[[#This Row],[Avg]]+$U$2*TableMPI[[#This Row],[StdDev]]</f>
        <v>#N/A</v>
      </c>
      <c r="S830" t="e">
        <f>IF(AND(TableMPI[[#This Row],[total_time]]&gt;=TableMPI[[#This Row],[Low]], TableMPI[[#This Row],[total_time]]&lt;=TableMPI[[#This Row],[High]]),1,0)</f>
        <v>#N/A</v>
      </c>
    </row>
    <row r="831" spans="1:19" x14ac:dyDescent="0.25">
      <c r="A831" t="s">
        <v>15</v>
      </c>
      <c r="B831">
        <v>15000</v>
      </c>
      <c r="C831">
        <v>100</v>
      </c>
      <c r="D831">
        <v>100000</v>
      </c>
      <c r="E831">
        <v>56</v>
      </c>
      <c r="F831">
        <v>1</v>
      </c>
      <c r="G831">
        <v>26.951308999999998</v>
      </c>
      <c r="H831">
        <v>12.254189999999999</v>
      </c>
      <c r="I831">
        <v>6.2296149999999999</v>
      </c>
      <c r="J831">
        <v>0.11326600000000001</v>
      </c>
      <c r="K831" t="str">
        <f t="shared" si="23"/>
        <v>7</v>
      </c>
      <c r="L831" t="s">
        <v>66</v>
      </c>
      <c r="M831" t="s">
        <v>67</v>
      </c>
      <c r="N83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56</v>
      </c>
      <c r="O831" t="e">
        <f>VLOOKUP(TableMPI[[#This Row],[Label]],TableAvg[],2,FALSE)</f>
        <v>#N/A</v>
      </c>
      <c r="P831" t="e">
        <f>VLOOKUP(TableMPI[[#This Row],[Label]],TableAvg[],3,FALSE)</f>
        <v>#N/A</v>
      </c>
      <c r="Q831" t="e">
        <f>TableMPI[[#This Row],[Avg]]-$U$2*TableMPI[[#This Row],[StdDev]]</f>
        <v>#N/A</v>
      </c>
      <c r="R831" t="e">
        <f>TableMPI[[#This Row],[Avg]]+$U$2*TableMPI[[#This Row],[StdDev]]</f>
        <v>#N/A</v>
      </c>
      <c r="S831" t="e">
        <f>IF(AND(TableMPI[[#This Row],[total_time]]&gt;=TableMPI[[#This Row],[Low]], TableMPI[[#This Row],[total_time]]&lt;=TableMPI[[#This Row],[High]]),1,0)</f>
        <v>#N/A</v>
      </c>
    </row>
    <row r="832" spans="1:19" x14ac:dyDescent="0.25">
      <c r="A832" t="s">
        <v>15</v>
      </c>
      <c r="B832">
        <v>15000</v>
      </c>
      <c r="C832">
        <v>100</v>
      </c>
      <c r="D832">
        <v>100000</v>
      </c>
      <c r="E832">
        <v>55</v>
      </c>
      <c r="F832">
        <v>1</v>
      </c>
      <c r="G832">
        <v>29.957713999999999</v>
      </c>
      <c r="H832">
        <v>15.064297</v>
      </c>
      <c r="I832">
        <v>6.1359690000000002</v>
      </c>
      <c r="J832">
        <v>0.11362899999999999</v>
      </c>
      <c r="K832" t="str">
        <f t="shared" si="23"/>
        <v>7</v>
      </c>
      <c r="L832" t="s">
        <v>66</v>
      </c>
      <c r="M832" t="s">
        <v>67</v>
      </c>
      <c r="N83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55</v>
      </c>
      <c r="O832" t="e">
        <f>VLOOKUP(TableMPI[[#This Row],[Label]],TableAvg[],2,FALSE)</f>
        <v>#N/A</v>
      </c>
      <c r="P832" t="e">
        <f>VLOOKUP(TableMPI[[#This Row],[Label]],TableAvg[],3,FALSE)</f>
        <v>#N/A</v>
      </c>
      <c r="Q832" t="e">
        <f>TableMPI[[#This Row],[Avg]]-$U$2*TableMPI[[#This Row],[StdDev]]</f>
        <v>#N/A</v>
      </c>
      <c r="R832" t="e">
        <f>TableMPI[[#This Row],[Avg]]+$U$2*TableMPI[[#This Row],[StdDev]]</f>
        <v>#N/A</v>
      </c>
      <c r="S832" t="e">
        <f>IF(AND(TableMPI[[#This Row],[total_time]]&gt;=TableMPI[[#This Row],[Low]], TableMPI[[#This Row],[total_time]]&lt;=TableMPI[[#This Row],[High]]),1,0)</f>
        <v>#N/A</v>
      </c>
    </row>
    <row r="833" spans="1:19" x14ac:dyDescent="0.25">
      <c r="A833" t="s">
        <v>15</v>
      </c>
      <c r="B833">
        <v>15000</v>
      </c>
      <c r="C833">
        <v>100</v>
      </c>
      <c r="D833">
        <v>100000</v>
      </c>
      <c r="E833">
        <v>54</v>
      </c>
      <c r="F833">
        <v>1</v>
      </c>
      <c r="G833">
        <v>26.537538999999999</v>
      </c>
      <c r="H833">
        <v>11.324959</v>
      </c>
      <c r="I833">
        <v>38.468063000000001</v>
      </c>
      <c r="J833">
        <v>0.72581300000000004</v>
      </c>
      <c r="K833" t="str">
        <f t="shared" si="23"/>
        <v>7</v>
      </c>
      <c r="L833" t="s">
        <v>66</v>
      </c>
      <c r="M833" t="s">
        <v>67</v>
      </c>
      <c r="N83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54</v>
      </c>
      <c r="O833" t="e">
        <f>VLOOKUP(TableMPI[[#This Row],[Label]],TableAvg[],2,FALSE)</f>
        <v>#N/A</v>
      </c>
      <c r="P833" t="e">
        <f>VLOOKUP(TableMPI[[#This Row],[Label]],TableAvg[],3,FALSE)</f>
        <v>#N/A</v>
      </c>
      <c r="Q833" t="e">
        <f>TableMPI[[#This Row],[Avg]]-$U$2*TableMPI[[#This Row],[StdDev]]</f>
        <v>#N/A</v>
      </c>
      <c r="R833" t="e">
        <f>TableMPI[[#This Row],[Avg]]+$U$2*TableMPI[[#This Row],[StdDev]]</f>
        <v>#N/A</v>
      </c>
      <c r="S833" t="e">
        <f>IF(AND(TableMPI[[#This Row],[total_time]]&gt;=TableMPI[[#This Row],[Low]], TableMPI[[#This Row],[total_time]]&lt;=TableMPI[[#This Row],[High]]),1,0)</f>
        <v>#N/A</v>
      </c>
    </row>
    <row r="834" spans="1:19" x14ac:dyDescent="0.25">
      <c r="A834" t="s">
        <v>15</v>
      </c>
      <c r="B834">
        <v>15000</v>
      </c>
      <c r="C834">
        <v>100</v>
      </c>
      <c r="D834">
        <v>100000</v>
      </c>
      <c r="E834">
        <v>53</v>
      </c>
      <c r="F834">
        <v>1</v>
      </c>
      <c r="G834">
        <v>31.451808</v>
      </c>
      <c r="H834">
        <v>16.041692000000001</v>
      </c>
      <c r="I834">
        <v>8.2413109999999996</v>
      </c>
      <c r="J834">
        <v>0.15848699999999999</v>
      </c>
      <c r="K834" t="str">
        <f t="shared" si="23"/>
        <v>7</v>
      </c>
      <c r="L834" t="s">
        <v>66</v>
      </c>
      <c r="M834" t="s">
        <v>67</v>
      </c>
      <c r="N83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53</v>
      </c>
      <c r="O834" t="e">
        <f>VLOOKUP(TableMPI[[#This Row],[Label]],TableAvg[],2,FALSE)</f>
        <v>#N/A</v>
      </c>
      <c r="P834" t="e">
        <f>VLOOKUP(TableMPI[[#This Row],[Label]],TableAvg[],3,FALSE)</f>
        <v>#N/A</v>
      </c>
      <c r="Q834" t="e">
        <f>TableMPI[[#This Row],[Avg]]-$U$2*TableMPI[[#This Row],[StdDev]]</f>
        <v>#N/A</v>
      </c>
      <c r="R834" t="e">
        <f>TableMPI[[#This Row],[Avg]]+$U$2*TableMPI[[#This Row],[StdDev]]</f>
        <v>#N/A</v>
      </c>
      <c r="S834" t="e">
        <f>IF(AND(TableMPI[[#This Row],[total_time]]&gt;=TableMPI[[#This Row],[Low]], TableMPI[[#This Row],[total_time]]&lt;=TableMPI[[#This Row],[High]]),1,0)</f>
        <v>#N/A</v>
      </c>
    </row>
    <row r="835" spans="1:19" x14ac:dyDescent="0.25">
      <c r="A835" t="s">
        <v>15</v>
      </c>
      <c r="B835">
        <v>15000</v>
      </c>
      <c r="C835">
        <v>100</v>
      </c>
      <c r="D835">
        <v>100000</v>
      </c>
      <c r="E835">
        <v>52</v>
      </c>
      <c r="F835">
        <v>1</v>
      </c>
      <c r="G835">
        <v>24.603888999999999</v>
      </c>
      <c r="H835">
        <v>8.847531</v>
      </c>
      <c r="I835">
        <v>25.198830000000001</v>
      </c>
      <c r="J835">
        <v>0.49409500000000001</v>
      </c>
      <c r="K835" t="str">
        <f t="shared" si="23"/>
        <v>7</v>
      </c>
      <c r="L835" t="s">
        <v>66</v>
      </c>
      <c r="M835" t="s">
        <v>67</v>
      </c>
      <c r="N83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52</v>
      </c>
      <c r="O835" t="e">
        <f>VLOOKUP(TableMPI[[#This Row],[Label]],TableAvg[],2,FALSE)</f>
        <v>#N/A</v>
      </c>
      <c r="P835" t="e">
        <f>VLOOKUP(TableMPI[[#This Row],[Label]],TableAvg[],3,FALSE)</f>
        <v>#N/A</v>
      </c>
      <c r="Q835" t="e">
        <f>TableMPI[[#This Row],[Avg]]-$U$2*TableMPI[[#This Row],[StdDev]]</f>
        <v>#N/A</v>
      </c>
      <c r="R835" t="e">
        <f>TableMPI[[#This Row],[Avg]]+$U$2*TableMPI[[#This Row],[StdDev]]</f>
        <v>#N/A</v>
      </c>
      <c r="S835" t="e">
        <f>IF(AND(TableMPI[[#This Row],[total_time]]&gt;=TableMPI[[#This Row],[Low]], TableMPI[[#This Row],[total_time]]&lt;=TableMPI[[#This Row],[High]]),1,0)</f>
        <v>#N/A</v>
      </c>
    </row>
    <row r="836" spans="1:19" x14ac:dyDescent="0.25">
      <c r="A836" t="s">
        <v>15</v>
      </c>
      <c r="B836">
        <v>15000</v>
      </c>
      <c r="C836">
        <v>100</v>
      </c>
      <c r="D836">
        <v>100000</v>
      </c>
      <c r="E836">
        <v>51</v>
      </c>
      <c r="F836">
        <v>1</v>
      </c>
      <c r="G836">
        <v>27.910347000000002</v>
      </c>
      <c r="H836">
        <v>11.981769</v>
      </c>
      <c r="I836">
        <v>10.508895000000001</v>
      </c>
      <c r="J836">
        <v>0.210178</v>
      </c>
      <c r="K836" t="str">
        <f t="shared" si="23"/>
        <v>7</v>
      </c>
      <c r="L836" t="s">
        <v>66</v>
      </c>
      <c r="M836" t="s">
        <v>67</v>
      </c>
      <c r="N83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51</v>
      </c>
      <c r="O836" t="e">
        <f>VLOOKUP(TableMPI[[#This Row],[Label]],TableAvg[],2,FALSE)</f>
        <v>#N/A</v>
      </c>
      <c r="P836" t="e">
        <f>VLOOKUP(TableMPI[[#This Row],[Label]],TableAvg[],3,FALSE)</f>
        <v>#N/A</v>
      </c>
      <c r="Q836" t="e">
        <f>TableMPI[[#This Row],[Avg]]-$U$2*TableMPI[[#This Row],[StdDev]]</f>
        <v>#N/A</v>
      </c>
      <c r="R836" t="e">
        <f>TableMPI[[#This Row],[Avg]]+$U$2*TableMPI[[#This Row],[StdDev]]</f>
        <v>#N/A</v>
      </c>
      <c r="S836" t="e">
        <f>IF(AND(TableMPI[[#This Row],[total_time]]&gt;=TableMPI[[#This Row],[Low]], TableMPI[[#This Row],[total_time]]&lt;=TableMPI[[#This Row],[High]]),1,0)</f>
        <v>#N/A</v>
      </c>
    </row>
    <row r="837" spans="1:19" x14ac:dyDescent="0.25">
      <c r="A837" t="s">
        <v>15</v>
      </c>
      <c r="B837">
        <v>15000</v>
      </c>
      <c r="C837">
        <v>100</v>
      </c>
      <c r="D837">
        <v>100000</v>
      </c>
      <c r="E837">
        <v>50</v>
      </c>
      <c r="F837">
        <v>1</v>
      </c>
      <c r="G837">
        <v>27.736115000000002</v>
      </c>
      <c r="H837">
        <v>11.677835</v>
      </c>
      <c r="I837">
        <v>5.8941239999999997</v>
      </c>
      <c r="J837">
        <v>0.12028800000000001</v>
      </c>
      <c r="K837" t="str">
        <f t="shared" si="23"/>
        <v>7</v>
      </c>
      <c r="L837" t="s">
        <v>66</v>
      </c>
      <c r="M837" t="s">
        <v>67</v>
      </c>
      <c r="N83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50</v>
      </c>
      <c r="O837" t="e">
        <f>VLOOKUP(TableMPI[[#This Row],[Label]],TableAvg[],2,FALSE)</f>
        <v>#N/A</v>
      </c>
      <c r="P837" t="e">
        <f>VLOOKUP(TableMPI[[#This Row],[Label]],TableAvg[],3,FALSE)</f>
        <v>#N/A</v>
      </c>
      <c r="Q837" t="e">
        <f>TableMPI[[#This Row],[Avg]]-$U$2*TableMPI[[#This Row],[StdDev]]</f>
        <v>#N/A</v>
      </c>
      <c r="R837" t="e">
        <f>TableMPI[[#This Row],[Avg]]+$U$2*TableMPI[[#This Row],[StdDev]]</f>
        <v>#N/A</v>
      </c>
      <c r="S837" t="e">
        <f>IF(AND(TableMPI[[#This Row],[total_time]]&gt;=TableMPI[[#This Row],[Low]], TableMPI[[#This Row],[total_time]]&lt;=TableMPI[[#This Row],[High]]),1,0)</f>
        <v>#N/A</v>
      </c>
    </row>
    <row r="838" spans="1:19" x14ac:dyDescent="0.25">
      <c r="A838" t="s">
        <v>15</v>
      </c>
      <c r="B838">
        <v>15000</v>
      </c>
      <c r="C838">
        <v>100</v>
      </c>
      <c r="D838">
        <v>100000</v>
      </c>
      <c r="E838">
        <v>49</v>
      </c>
      <c r="F838">
        <v>1</v>
      </c>
      <c r="G838">
        <v>27.996898000000002</v>
      </c>
      <c r="H838">
        <v>11.478695</v>
      </c>
      <c r="I838">
        <v>5.6488199999999997</v>
      </c>
      <c r="J838">
        <v>0.117684</v>
      </c>
      <c r="K838" t="str">
        <f t="shared" si="23"/>
        <v>7</v>
      </c>
      <c r="L838" t="s">
        <v>66</v>
      </c>
      <c r="M838" t="s">
        <v>67</v>
      </c>
      <c r="N83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49</v>
      </c>
      <c r="O838" t="e">
        <f>VLOOKUP(TableMPI[[#This Row],[Label]],TableAvg[],2,FALSE)</f>
        <v>#N/A</v>
      </c>
      <c r="P838" t="e">
        <f>VLOOKUP(TableMPI[[#This Row],[Label]],TableAvg[],3,FALSE)</f>
        <v>#N/A</v>
      </c>
      <c r="Q838" t="e">
        <f>TableMPI[[#This Row],[Avg]]-$U$2*TableMPI[[#This Row],[StdDev]]</f>
        <v>#N/A</v>
      </c>
      <c r="R838" t="e">
        <f>TableMPI[[#This Row],[Avg]]+$U$2*TableMPI[[#This Row],[StdDev]]</f>
        <v>#N/A</v>
      </c>
      <c r="S838" t="e">
        <f>IF(AND(TableMPI[[#This Row],[total_time]]&gt;=TableMPI[[#This Row],[Low]], TableMPI[[#This Row],[total_time]]&lt;=TableMPI[[#This Row],[High]]),1,0)</f>
        <v>#N/A</v>
      </c>
    </row>
    <row r="839" spans="1:19" x14ac:dyDescent="0.25">
      <c r="A839" t="s">
        <v>15</v>
      </c>
      <c r="B839">
        <v>15000</v>
      </c>
      <c r="C839">
        <v>100</v>
      </c>
      <c r="D839">
        <v>100000</v>
      </c>
      <c r="E839">
        <v>48</v>
      </c>
      <c r="F839">
        <v>1</v>
      </c>
      <c r="G839">
        <v>27.599453</v>
      </c>
      <c r="H839">
        <v>10.651932</v>
      </c>
      <c r="I839">
        <v>6.3755490000000004</v>
      </c>
      <c r="J839">
        <v>0.13564999999999999</v>
      </c>
      <c r="K839" t="str">
        <f t="shared" si="23"/>
        <v>7</v>
      </c>
      <c r="L839" t="s">
        <v>66</v>
      </c>
      <c r="M839" t="s">
        <v>67</v>
      </c>
      <c r="N83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48</v>
      </c>
      <c r="O839" t="e">
        <f>VLOOKUP(TableMPI[[#This Row],[Label]],TableAvg[],2,FALSE)</f>
        <v>#N/A</v>
      </c>
      <c r="P839" t="e">
        <f>VLOOKUP(TableMPI[[#This Row],[Label]],TableAvg[],3,FALSE)</f>
        <v>#N/A</v>
      </c>
      <c r="Q839" t="e">
        <f>TableMPI[[#This Row],[Avg]]-$U$2*TableMPI[[#This Row],[StdDev]]</f>
        <v>#N/A</v>
      </c>
      <c r="R839" t="e">
        <f>TableMPI[[#This Row],[Avg]]+$U$2*TableMPI[[#This Row],[StdDev]]</f>
        <v>#N/A</v>
      </c>
      <c r="S839" t="e">
        <f>IF(AND(TableMPI[[#This Row],[total_time]]&gt;=TableMPI[[#This Row],[Low]], TableMPI[[#This Row],[total_time]]&lt;=TableMPI[[#This Row],[High]]),1,0)</f>
        <v>#N/A</v>
      </c>
    </row>
    <row r="840" spans="1:19" x14ac:dyDescent="0.25">
      <c r="A840" t="s">
        <v>15</v>
      </c>
      <c r="B840">
        <v>15000</v>
      </c>
      <c r="C840">
        <v>100</v>
      </c>
      <c r="D840">
        <v>100000</v>
      </c>
      <c r="E840">
        <v>47</v>
      </c>
      <c r="F840">
        <v>1</v>
      </c>
      <c r="G840">
        <v>32.516219999999997</v>
      </c>
      <c r="H840">
        <v>15.260906</v>
      </c>
      <c r="I840">
        <v>5.3014580000000002</v>
      </c>
      <c r="J840">
        <v>0.115249</v>
      </c>
      <c r="K840" t="str">
        <f t="shared" si="23"/>
        <v>7</v>
      </c>
      <c r="L840" t="s">
        <v>66</v>
      </c>
      <c r="M840" t="s">
        <v>67</v>
      </c>
      <c r="N84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47</v>
      </c>
      <c r="O840" t="e">
        <f>VLOOKUP(TableMPI[[#This Row],[Label]],TableAvg[],2,FALSE)</f>
        <v>#N/A</v>
      </c>
      <c r="P840" t="e">
        <f>VLOOKUP(TableMPI[[#This Row],[Label]],TableAvg[],3,FALSE)</f>
        <v>#N/A</v>
      </c>
      <c r="Q840" t="e">
        <f>TableMPI[[#This Row],[Avg]]-$U$2*TableMPI[[#This Row],[StdDev]]</f>
        <v>#N/A</v>
      </c>
      <c r="R840" t="e">
        <f>TableMPI[[#This Row],[Avg]]+$U$2*TableMPI[[#This Row],[StdDev]]</f>
        <v>#N/A</v>
      </c>
      <c r="S840" t="e">
        <f>IF(AND(TableMPI[[#This Row],[total_time]]&gt;=TableMPI[[#This Row],[Low]], TableMPI[[#This Row],[total_time]]&lt;=TableMPI[[#This Row],[High]]),1,0)</f>
        <v>#N/A</v>
      </c>
    </row>
    <row r="841" spans="1:19" x14ac:dyDescent="0.25">
      <c r="A841" t="s">
        <v>15</v>
      </c>
      <c r="B841">
        <v>15000</v>
      </c>
      <c r="C841">
        <v>100</v>
      </c>
      <c r="D841">
        <v>100000</v>
      </c>
      <c r="E841">
        <v>46</v>
      </c>
      <c r="F841">
        <v>1</v>
      </c>
      <c r="G841">
        <v>30.761980999999999</v>
      </c>
      <c r="H841">
        <v>13.2379</v>
      </c>
      <c r="I841">
        <v>19.592055999999999</v>
      </c>
      <c r="J841">
        <v>0.43537900000000002</v>
      </c>
      <c r="K841" t="str">
        <f t="shared" si="23"/>
        <v>7</v>
      </c>
      <c r="L841" t="s">
        <v>66</v>
      </c>
      <c r="M841" t="s">
        <v>67</v>
      </c>
      <c r="N84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46</v>
      </c>
      <c r="O841" t="e">
        <f>VLOOKUP(TableMPI[[#This Row],[Label]],TableAvg[],2,FALSE)</f>
        <v>#N/A</v>
      </c>
      <c r="P841" t="e">
        <f>VLOOKUP(TableMPI[[#This Row],[Label]],TableAvg[],3,FALSE)</f>
        <v>#N/A</v>
      </c>
      <c r="Q841" t="e">
        <f>TableMPI[[#This Row],[Avg]]-$U$2*TableMPI[[#This Row],[StdDev]]</f>
        <v>#N/A</v>
      </c>
      <c r="R841" t="e">
        <f>TableMPI[[#This Row],[Avg]]+$U$2*TableMPI[[#This Row],[StdDev]]</f>
        <v>#N/A</v>
      </c>
      <c r="S841" t="e">
        <f>IF(AND(TableMPI[[#This Row],[total_time]]&gt;=TableMPI[[#This Row],[Low]], TableMPI[[#This Row],[total_time]]&lt;=TableMPI[[#This Row],[High]]),1,0)</f>
        <v>#N/A</v>
      </c>
    </row>
    <row r="842" spans="1:19" x14ac:dyDescent="0.25">
      <c r="A842" t="s">
        <v>15</v>
      </c>
      <c r="B842">
        <v>15000</v>
      </c>
      <c r="C842">
        <v>100</v>
      </c>
      <c r="D842">
        <v>100000</v>
      </c>
      <c r="E842">
        <v>45</v>
      </c>
      <c r="F842">
        <v>1</v>
      </c>
      <c r="G842">
        <v>26.163342</v>
      </c>
      <c r="H842">
        <v>8.0870080000000009</v>
      </c>
      <c r="I842">
        <v>6.8987410000000002</v>
      </c>
      <c r="J842">
        <v>0.15679000000000001</v>
      </c>
      <c r="K842" t="str">
        <f t="shared" si="23"/>
        <v>7</v>
      </c>
      <c r="L842" t="s">
        <v>66</v>
      </c>
      <c r="M842" t="s">
        <v>67</v>
      </c>
      <c r="N84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45</v>
      </c>
      <c r="O842" t="e">
        <f>VLOOKUP(TableMPI[[#This Row],[Label]],TableAvg[],2,FALSE)</f>
        <v>#N/A</v>
      </c>
      <c r="P842" t="e">
        <f>VLOOKUP(TableMPI[[#This Row],[Label]],TableAvg[],3,FALSE)</f>
        <v>#N/A</v>
      </c>
      <c r="Q842" t="e">
        <f>TableMPI[[#This Row],[Avg]]-$U$2*TableMPI[[#This Row],[StdDev]]</f>
        <v>#N/A</v>
      </c>
      <c r="R842" t="e">
        <f>TableMPI[[#This Row],[Avg]]+$U$2*TableMPI[[#This Row],[StdDev]]</f>
        <v>#N/A</v>
      </c>
      <c r="S842" t="e">
        <f>IF(AND(TableMPI[[#This Row],[total_time]]&gt;=TableMPI[[#This Row],[Low]], TableMPI[[#This Row],[total_time]]&lt;=TableMPI[[#This Row],[High]]),1,0)</f>
        <v>#N/A</v>
      </c>
    </row>
    <row r="843" spans="1:19" x14ac:dyDescent="0.25">
      <c r="A843" t="s">
        <v>15</v>
      </c>
      <c r="B843">
        <v>15000</v>
      </c>
      <c r="C843">
        <v>100</v>
      </c>
      <c r="D843">
        <v>100000</v>
      </c>
      <c r="E843">
        <v>44</v>
      </c>
      <c r="F843">
        <v>1</v>
      </c>
      <c r="G843">
        <v>30.054086999999999</v>
      </c>
      <c r="H843">
        <v>11.738052</v>
      </c>
      <c r="I843">
        <v>5.0818070000000004</v>
      </c>
      <c r="J843">
        <v>0.118182</v>
      </c>
      <c r="K843" t="str">
        <f t="shared" si="23"/>
        <v>7</v>
      </c>
      <c r="L843" t="s">
        <v>66</v>
      </c>
      <c r="M843" t="s">
        <v>67</v>
      </c>
      <c r="N84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44</v>
      </c>
      <c r="O843" t="e">
        <f>VLOOKUP(TableMPI[[#This Row],[Label]],TableAvg[],2,FALSE)</f>
        <v>#N/A</v>
      </c>
      <c r="P843" t="e">
        <f>VLOOKUP(TableMPI[[#This Row],[Label]],TableAvg[],3,FALSE)</f>
        <v>#N/A</v>
      </c>
      <c r="Q843" t="e">
        <f>TableMPI[[#This Row],[Avg]]-$U$2*TableMPI[[#This Row],[StdDev]]</f>
        <v>#N/A</v>
      </c>
      <c r="R843" t="e">
        <f>TableMPI[[#This Row],[Avg]]+$U$2*TableMPI[[#This Row],[StdDev]]</f>
        <v>#N/A</v>
      </c>
      <c r="S843" t="e">
        <f>IF(AND(TableMPI[[#This Row],[total_time]]&gt;=TableMPI[[#This Row],[Low]], TableMPI[[#This Row],[total_time]]&lt;=TableMPI[[#This Row],[High]]),1,0)</f>
        <v>#N/A</v>
      </c>
    </row>
    <row r="844" spans="1:19" x14ac:dyDescent="0.25">
      <c r="A844" t="s">
        <v>15</v>
      </c>
      <c r="B844">
        <v>15000</v>
      </c>
      <c r="C844">
        <v>100</v>
      </c>
      <c r="D844">
        <v>100000</v>
      </c>
      <c r="E844">
        <v>43</v>
      </c>
      <c r="F844">
        <v>1</v>
      </c>
      <c r="G844">
        <v>29.174865</v>
      </c>
      <c r="H844">
        <v>10.611566</v>
      </c>
      <c r="I844">
        <v>5.0378369999999997</v>
      </c>
      <c r="J844">
        <v>0.119949</v>
      </c>
      <c r="K844" t="str">
        <f t="shared" si="23"/>
        <v>7</v>
      </c>
      <c r="L844" t="s">
        <v>66</v>
      </c>
      <c r="M844" t="s">
        <v>67</v>
      </c>
      <c r="N84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43</v>
      </c>
      <c r="O844" t="e">
        <f>VLOOKUP(TableMPI[[#This Row],[Label]],TableAvg[],2,FALSE)</f>
        <v>#N/A</v>
      </c>
      <c r="P844" t="e">
        <f>VLOOKUP(TableMPI[[#This Row],[Label]],TableAvg[],3,FALSE)</f>
        <v>#N/A</v>
      </c>
      <c r="Q844" t="e">
        <f>TableMPI[[#This Row],[Avg]]-$U$2*TableMPI[[#This Row],[StdDev]]</f>
        <v>#N/A</v>
      </c>
      <c r="R844" t="e">
        <f>TableMPI[[#This Row],[Avg]]+$U$2*TableMPI[[#This Row],[StdDev]]</f>
        <v>#N/A</v>
      </c>
      <c r="S844" t="e">
        <f>IF(AND(TableMPI[[#This Row],[total_time]]&gt;=TableMPI[[#This Row],[Low]], TableMPI[[#This Row],[total_time]]&lt;=TableMPI[[#This Row],[High]]),1,0)</f>
        <v>#N/A</v>
      </c>
    </row>
    <row r="845" spans="1:19" x14ac:dyDescent="0.25">
      <c r="A845" t="s">
        <v>15</v>
      </c>
      <c r="B845">
        <v>15000</v>
      </c>
      <c r="C845">
        <v>100</v>
      </c>
      <c r="D845">
        <v>100000</v>
      </c>
      <c r="E845">
        <v>42</v>
      </c>
      <c r="F845">
        <v>1</v>
      </c>
      <c r="G845">
        <v>27.689955999999999</v>
      </c>
      <c r="H845">
        <v>8.5570559999999993</v>
      </c>
      <c r="I845">
        <v>4.2698479999999996</v>
      </c>
      <c r="J845">
        <v>0.104143</v>
      </c>
      <c r="K845" t="str">
        <f t="shared" si="23"/>
        <v>7</v>
      </c>
      <c r="L845" t="s">
        <v>66</v>
      </c>
      <c r="M845" t="s">
        <v>67</v>
      </c>
      <c r="N84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42</v>
      </c>
      <c r="O845" t="e">
        <f>VLOOKUP(TableMPI[[#This Row],[Label]],TableAvg[],2,FALSE)</f>
        <v>#N/A</v>
      </c>
      <c r="P845" t="e">
        <f>VLOOKUP(TableMPI[[#This Row],[Label]],TableAvg[],3,FALSE)</f>
        <v>#N/A</v>
      </c>
      <c r="Q845" t="e">
        <f>TableMPI[[#This Row],[Avg]]-$U$2*TableMPI[[#This Row],[StdDev]]</f>
        <v>#N/A</v>
      </c>
      <c r="R845" t="e">
        <f>TableMPI[[#This Row],[Avg]]+$U$2*TableMPI[[#This Row],[StdDev]]</f>
        <v>#N/A</v>
      </c>
      <c r="S845" t="e">
        <f>IF(AND(TableMPI[[#This Row],[total_time]]&gt;=TableMPI[[#This Row],[Low]], TableMPI[[#This Row],[total_time]]&lt;=TableMPI[[#This Row],[High]]),1,0)</f>
        <v>#N/A</v>
      </c>
    </row>
    <row r="846" spans="1:19" x14ac:dyDescent="0.25">
      <c r="A846" t="s">
        <v>15</v>
      </c>
      <c r="B846">
        <v>15000</v>
      </c>
      <c r="C846">
        <v>100</v>
      </c>
      <c r="D846">
        <v>100000</v>
      </c>
      <c r="E846">
        <v>41</v>
      </c>
      <c r="F846">
        <v>1</v>
      </c>
      <c r="G846">
        <v>26.904014</v>
      </c>
      <c r="H846">
        <v>7.6861360000000003</v>
      </c>
      <c r="I846">
        <v>4.2343729999999997</v>
      </c>
      <c r="J846">
        <v>0.10585899999999999</v>
      </c>
      <c r="K846" t="str">
        <f t="shared" si="23"/>
        <v>7</v>
      </c>
      <c r="L846" t="s">
        <v>66</v>
      </c>
      <c r="M846" t="s">
        <v>67</v>
      </c>
      <c r="N84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41</v>
      </c>
      <c r="O846" t="e">
        <f>VLOOKUP(TableMPI[[#This Row],[Label]],TableAvg[],2,FALSE)</f>
        <v>#N/A</v>
      </c>
      <c r="P846" t="e">
        <f>VLOOKUP(TableMPI[[#This Row],[Label]],TableAvg[],3,FALSE)</f>
        <v>#N/A</v>
      </c>
      <c r="Q846" t="e">
        <f>TableMPI[[#This Row],[Avg]]-$U$2*TableMPI[[#This Row],[StdDev]]</f>
        <v>#N/A</v>
      </c>
      <c r="R846" t="e">
        <f>TableMPI[[#This Row],[Avg]]+$U$2*TableMPI[[#This Row],[StdDev]]</f>
        <v>#N/A</v>
      </c>
      <c r="S846" t="e">
        <f>IF(AND(TableMPI[[#This Row],[total_time]]&gt;=TableMPI[[#This Row],[Low]], TableMPI[[#This Row],[total_time]]&lt;=TableMPI[[#This Row],[High]]),1,0)</f>
        <v>#N/A</v>
      </c>
    </row>
    <row r="847" spans="1:19" x14ac:dyDescent="0.25">
      <c r="A847" t="s">
        <v>15</v>
      </c>
      <c r="B847">
        <v>15000</v>
      </c>
      <c r="C847">
        <v>100</v>
      </c>
      <c r="D847">
        <v>100000</v>
      </c>
      <c r="E847">
        <v>40</v>
      </c>
      <c r="F847">
        <v>1</v>
      </c>
      <c r="G847">
        <v>26.252469000000001</v>
      </c>
      <c r="H847">
        <v>6.3441150000000004</v>
      </c>
      <c r="I847">
        <v>6.6637430000000002</v>
      </c>
      <c r="J847">
        <v>0.17086499999999999</v>
      </c>
      <c r="K847" t="str">
        <f t="shared" si="23"/>
        <v>7</v>
      </c>
      <c r="L847" t="s">
        <v>66</v>
      </c>
      <c r="M847" t="s">
        <v>67</v>
      </c>
      <c r="N84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40</v>
      </c>
      <c r="O847" t="e">
        <f>VLOOKUP(TableMPI[[#This Row],[Label]],TableAvg[],2,FALSE)</f>
        <v>#N/A</v>
      </c>
      <c r="P847" t="e">
        <f>VLOOKUP(TableMPI[[#This Row],[Label]],TableAvg[],3,FALSE)</f>
        <v>#N/A</v>
      </c>
      <c r="Q847" t="e">
        <f>TableMPI[[#This Row],[Avg]]-$U$2*TableMPI[[#This Row],[StdDev]]</f>
        <v>#N/A</v>
      </c>
      <c r="R847" t="e">
        <f>TableMPI[[#This Row],[Avg]]+$U$2*TableMPI[[#This Row],[StdDev]]</f>
        <v>#N/A</v>
      </c>
      <c r="S847" t="e">
        <f>IF(AND(TableMPI[[#This Row],[total_time]]&gt;=TableMPI[[#This Row],[Low]], TableMPI[[#This Row],[total_time]]&lt;=TableMPI[[#This Row],[High]]),1,0)</f>
        <v>#N/A</v>
      </c>
    </row>
    <row r="848" spans="1:19" x14ac:dyDescent="0.25">
      <c r="A848" t="s">
        <v>15</v>
      </c>
      <c r="B848">
        <v>15000</v>
      </c>
      <c r="C848">
        <v>100</v>
      </c>
      <c r="D848">
        <v>100000</v>
      </c>
      <c r="E848">
        <v>39</v>
      </c>
      <c r="F848">
        <v>1</v>
      </c>
      <c r="G848">
        <v>30.087494</v>
      </c>
      <c r="H848">
        <v>9.7685019999999998</v>
      </c>
      <c r="I848">
        <v>6.0076330000000002</v>
      </c>
      <c r="J848">
        <v>0.15809599999999999</v>
      </c>
      <c r="K848" t="str">
        <f t="shared" si="23"/>
        <v>7</v>
      </c>
      <c r="L848" t="s">
        <v>66</v>
      </c>
      <c r="M848" t="s">
        <v>67</v>
      </c>
      <c r="N84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39</v>
      </c>
      <c r="O848" t="e">
        <f>VLOOKUP(TableMPI[[#This Row],[Label]],TableAvg[],2,FALSE)</f>
        <v>#N/A</v>
      </c>
      <c r="P848" t="e">
        <f>VLOOKUP(TableMPI[[#This Row],[Label]],TableAvg[],3,FALSE)</f>
        <v>#N/A</v>
      </c>
      <c r="Q848" t="e">
        <f>TableMPI[[#This Row],[Avg]]-$U$2*TableMPI[[#This Row],[StdDev]]</f>
        <v>#N/A</v>
      </c>
      <c r="R848" t="e">
        <f>TableMPI[[#This Row],[Avg]]+$U$2*TableMPI[[#This Row],[StdDev]]</f>
        <v>#N/A</v>
      </c>
      <c r="S848" t="e">
        <f>IF(AND(TableMPI[[#This Row],[total_time]]&gt;=TableMPI[[#This Row],[Low]], TableMPI[[#This Row],[total_time]]&lt;=TableMPI[[#This Row],[High]]),1,0)</f>
        <v>#N/A</v>
      </c>
    </row>
    <row r="849" spans="1:19" x14ac:dyDescent="0.25">
      <c r="A849" t="s">
        <v>15</v>
      </c>
      <c r="B849">
        <v>15000</v>
      </c>
      <c r="C849">
        <v>100</v>
      </c>
      <c r="D849">
        <v>100000</v>
      </c>
      <c r="E849">
        <v>38</v>
      </c>
      <c r="F849">
        <v>1</v>
      </c>
      <c r="G849">
        <v>28.043859000000001</v>
      </c>
      <c r="H849">
        <v>7.1392550000000004</v>
      </c>
      <c r="I849">
        <v>5.190493</v>
      </c>
      <c r="J849">
        <v>0.14028399999999999</v>
      </c>
      <c r="K849" t="str">
        <f t="shared" si="23"/>
        <v>7</v>
      </c>
      <c r="L849" t="s">
        <v>66</v>
      </c>
      <c r="M849" t="s">
        <v>67</v>
      </c>
      <c r="N84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38</v>
      </c>
      <c r="O849" t="e">
        <f>VLOOKUP(TableMPI[[#This Row],[Label]],TableAvg[],2,FALSE)</f>
        <v>#N/A</v>
      </c>
      <c r="P849" t="e">
        <f>VLOOKUP(TableMPI[[#This Row],[Label]],TableAvg[],3,FALSE)</f>
        <v>#N/A</v>
      </c>
      <c r="Q849" t="e">
        <f>TableMPI[[#This Row],[Avg]]-$U$2*TableMPI[[#This Row],[StdDev]]</f>
        <v>#N/A</v>
      </c>
      <c r="R849" t="e">
        <f>TableMPI[[#This Row],[Avg]]+$U$2*TableMPI[[#This Row],[StdDev]]</f>
        <v>#N/A</v>
      </c>
      <c r="S849" t="e">
        <f>IF(AND(TableMPI[[#This Row],[total_time]]&gt;=TableMPI[[#This Row],[Low]], TableMPI[[#This Row],[total_time]]&lt;=TableMPI[[#This Row],[High]]),1,0)</f>
        <v>#N/A</v>
      </c>
    </row>
    <row r="850" spans="1:19" x14ac:dyDescent="0.25">
      <c r="A850" t="s">
        <v>15</v>
      </c>
      <c r="B850">
        <v>15000</v>
      </c>
      <c r="C850">
        <v>100</v>
      </c>
      <c r="D850">
        <v>100000</v>
      </c>
      <c r="E850">
        <v>37</v>
      </c>
      <c r="F850">
        <v>1</v>
      </c>
      <c r="G850">
        <v>33.528315999999997</v>
      </c>
      <c r="H850">
        <v>12.001566</v>
      </c>
      <c r="I850">
        <v>4.7584229999999996</v>
      </c>
      <c r="J850">
        <v>0.13217799999999999</v>
      </c>
      <c r="K850" t="str">
        <f t="shared" si="23"/>
        <v>7</v>
      </c>
      <c r="L850" t="s">
        <v>66</v>
      </c>
      <c r="M850" t="s">
        <v>67</v>
      </c>
      <c r="N85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37</v>
      </c>
      <c r="O850" t="e">
        <f>VLOOKUP(TableMPI[[#This Row],[Label]],TableAvg[],2,FALSE)</f>
        <v>#N/A</v>
      </c>
      <c r="P850" t="e">
        <f>VLOOKUP(TableMPI[[#This Row],[Label]],TableAvg[],3,FALSE)</f>
        <v>#N/A</v>
      </c>
      <c r="Q850" t="e">
        <f>TableMPI[[#This Row],[Avg]]-$U$2*TableMPI[[#This Row],[StdDev]]</f>
        <v>#N/A</v>
      </c>
      <c r="R850" t="e">
        <f>TableMPI[[#This Row],[Avg]]+$U$2*TableMPI[[#This Row],[StdDev]]</f>
        <v>#N/A</v>
      </c>
      <c r="S850" t="e">
        <f>IF(AND(TableMPI[[#This Row],[total_time]]&gt;=TableMPI[[#This Row],[Low]], TableMPI[[#This Row],[total_time]]&lt;=TableMPI[[#This Row],[High]]),1,0)</f>
        <v>#N/A</v>
      </c>
    </row>
    <row r="851" spans="1:19" x14ac:dyDescent="0.25">
      <c r="A851" t="s">
        <v>15</v>
      </c>
      <c r="B851">
        <v>15000</v>
      </c>
      <c r="C851">
        <v>100</v>
      </c>
      <c r="D851">
        <v>100000</v>
      </c>
      <c r="E851">
        <v>36</v>
      </c>
      <c r="F851">
        <v>1</v>
      </c>
      <c r="G851">
        <v>33.102581000000001</v>
      </c>
      <c r="H851">
        <v>10.967701</v>
      </c>
      <c r="I851">
        <v>14.710342000000001</v>
      </c>
      <c r="J851">
        <v>0.42029499999999997</v>
      </c>
      <c r="K851" t="str">
        <f t="shared" si="23"/>
        <v>7</v>
      </c>
      <c r="L851" t="s">
        <v>66</v>
      </c>
      <c r="M851" t="s">
        <v>67</v>
      </c>
      <c r="N85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36</v>
      </c>
      <c r="O851" t="e">
        <f>VLOOKUP(TableMPI[[#This Row],[Label]],TableAvg[],2,FALSE)</f>
        <v>#N/A</v>
      </c>
      <c r="P851" t="e">
        <f>VLOOKUP(TableMPI[[#This Row],[Label]],TableAvg[],3,FALSE)</f>
        <v>#N/A</v>
      </c>
      <c r="Q851" t="e">
        <f>TableMPI[[#This Row],[Avg]]-$U$2*TableMPI[[#This Row],[StdDev]]</f>
        <v>#N/A</v>
      </c>
      <c r="R851" t="e">
        <f>TableMPI[[#This Row],[Avg]]+$U$2*TableMPI[[#This Row],[StdDev]]</f>
        <v>#N/A</v>
      </c>
      <c r="S851" t="e">
        <f>IF(AND(TableMPI[[#This Row],[total_time]]&gt;=TableMPI[[#This Row],[Low]], TableMPI[[#This Row],[total_time]]&lt;=TableMPI[[#This Row],[High]]),1,0)</f>
        <v>#N/A</v>
      </c>
    </row>
    <row r="852" spans="1:19" x14ac:dyDescent="0.25">
      <c r="A852" t="s">
        <v>15</v>
      </c>
      <c r="B852">
        <v>15000</v>
      </c>
      <c r="C852">
        <v>100</v>
      </c>
      <c r="D852">
        <v>100000</v>
      </c>
      <c r="E852">
        <v>35</v>
      </c>
      <c r="F852">
        <v>1</v>
      </c>
      <c r="G852">
        <v>27.227035000000001</v>
      </c>
      <c r="H852">
        <v>4.5879700000000003</v>
      </c>
      <c r="I852">
        <v>7.712758</v>
      </c>
      <c r="J852">
        <v>0.22684599999999999</v>
      </c>
      <c r="K852" t="str">
        <f t="shared" si="23"/>
        <v>7</v>
      </c>
      <c r="L852" t="s">
        <v>66</v>
      </c>
      <c r="M852" t="s">
        <v>67</v>
      </c>
      <c r="N85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35</v>
      </c>
      <c r="O852" t="e">
        <f>VLOOKUP(TableMPI[[#This Row],[Label]],TableAvg[],2,FALSE)</f>
        <v>#N/A</v>
      </c>
      <c r="P852" t="e">
        <f>VLOOKUP(TableMPI[[#This Row],[Label]],TableAvg[],3,FALSE)</f>
        <v>#N/A</v>
      </c>
      <c r="Q852" t="e">
        <f>TableMPI[[#This Row],[Avg]]-$U$2*TableMPI[[#This Row],[StdDev]]</f>
        <v>#N/A</v>
      </c>
      <c r="R852" t="e">
        <f>TableMPI[[#This Row],[Avg]]+$U$2*TableMPI[[#This Row],[StdDev]]</f>
        <v>#N/A</v>
      </c>
      <c r="S852" t="e">
        <f>IF(AND(TableMPI[[#This Row],[total_time]]&gt;=TableMPI[[#This Row],[Low]], TableMPI[[#This Row],[total_time]]&lt;=TableMPI[[#This Row],[High]]),1,0)</f>
        <v>#N/A</v>
      </c>
    </row>
    <row r="853" spans="1:19" x14ac:dyDescent="0.25">
      <c r="A853" t="s">
        <v>15</v>
      </c>
      <c r="B853">
        <v>15000</v>
      </c>
      <c r="C853">
        <v>100</v>
      </c>
      <c r="D853">
        <v>100000</v>
      </c>
      <c r="E853">
        <v>34</v>
      </c>
      <c r="F853">
        <v>1</v>
      </c>
      <c r="G853">
        <v>28.526365999999999</v>
      </c>
      <c r="H853">
        <v>5.1296819999999999</v>
      </c>
      <c r="I853">
        <v>5.551685</v>
      </c>
      <c r="J853">
        <v>0.16823299999999999</v>
      </c>
      <c r="K853" t="str">
        <f t="shared" si="23"/>
        <v>7</v>
      </c>
      <c r="L853" t="s">
        <v>66</v>
      </c>
      <c r="M853" t="s">
        <v>67</v>
      </c>
      <c r="N85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34</v>
      </c>
      <c r="O853" t="e">
        <f>VLOOKUP(TableMPI[[#This Row],[Label]],TableAvg[],2,FALSE)</f>
        <v>#N/A</v>
      </c>
      <c r="P853" t="e">
        <f>VLOOKUP(TableMPI[[#This Row],[Label]],TableAvg[],3,FALSE)</f>
        <v>#N/A</v>
      </c>
      <c r="Q853" t="e">
        <f>TableMPI[[#This Row],[Avg]]-$U$2*TableMPI[[#This Row],[StdDev]]</f>
        <v>#N/A</v>
      </c>
      <c r="R853" t="e">
        <f>TableMPI[[#This Row],[Avg]]+$U$2*TableMPI[[#This Row],[StdDev]]</f>
        <v>#N/A</v>
      </c>
      <c r="S853" t="e">
        <f>IF(AND(TableMPI[[#This Row],[total_time]]&gt;=TableMPI[[#This Row],[Low]], TableMPI[[#This Row],[total_time]]&lt;=TableMPI[[#This Row],[High]]),1,0)</f>
        <v>#N/A</v>
      </c>
    </row>
    <row r="854" spans="1:19" x14ac:dyDescent="0.25">
      <c r="A854" t="s">
        <v>15</v>
      </c>
      <c r="B854">
        <v>15000</v>
      </c>
      <c r="C854">
        <v>100</v>
      </c>
      <c r="D854">
        <v>100000</v>
      </c>
      <c r="E854">
        <v>33</v>
      </c>
      <c r="F854">
        <v>1</v>
      </c>
      <c r="G854">
        <v>28.918887000000002</v>
      </c>
      <c r="H854">
        <v>5.1776249999999999</v>
      </c>
      <c r="I854">
        <v>4.6366820000000004</v>
      </c>
      <c r="J854">
        <v>0.144896</v>
      </c>
      <c r="K854" t="str">
        <f t="shared" si="23"/>
        <v>7</v>
      </c>
      <c r="L854" t="s">
        <v>66</v>
      </c>
      <c r="M854" t="s">
        <v>67</v>
      </c>
      <c r="N85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33</v>
      </c>
      <c r="O854" t="e">
        <f>VLOOKUP(TableMPI[[#This Row],[Label]],TableAvg[],2,FALSE)</f>
        <v>#N/A</v>
      </c>
      <c r="P854" t="e">
        <f>VLOOKUP(TableMPI[[#This Row],[Label]],TableAvg[],3,FALSE)</f>
        <v>#N/A</v>
      </c>
      <c r="Q854" t="e">
        <f>TableMPI[[#This Row],[Avg]]-$U$2*TableMPI[[#This Row],[StdDev]]</f>
        <v>#N/A</v>
      </c>
      <c r="R854" t="e">
        <f>TableMPI[[#This Row],[Avg]]+$U$2*TableMPI[[#This Row],[StdDev]]</f>
        <v>#N/A</v>
      </c>
      <c r="S854" t="e">
        <f>IF(AND(TableMPI[[#This Row],[total_time]]&gt;=TableMPI[[#This Row],[Low]], TableMPI[[#This Row],[total_time]]&lt;=TableMPI[[#This Row],[High]]),1,0)</f>
        <v>#N/A</v>
      </c>
    </row>
    <row r="855" spans="1:19" x14ac:dyDescent="0.25">
      <c r="A855" t="s">
        <v>15</v>
      </c>
      <c r="B855">
        <v>15000</v>
      </c>
      <c r="C855">
        <v>100</v>
      </c>
      <c r="D855">
        <v>100000</v>
      </c>
      <c r="E855">
        <v>32</v>
      </c>
      <c r="F855">
        <v>1</v>
      </c>
      <c r="G855">
        <v>28.448035000000001</v>
      </c>
      <c r="H855">
        <v>3.686582</v>
      </c>
      <c r="I855">
        <v>7.2146569999999999</v>
      </c>
      <c r="J855">
        <v>0.23273099999999999</v>
      </c>
      <c r="K855" t="str">
        <f t="shared" si="23"/>
        <v>7</v>
      </c>
      <c r="L855" t="s">
        <v>66</v>
      </c>
      <c r="M855" t="s">
        <v>67</v>
      </c>
      <c r="N85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32</v>
      </c>
      <c r="O855" t="e">
        <f>VLOOKUP(TableMPI[[#This Row],[Label]],TableAvg[],2,FALSE)</f>
        <v>#N/A</v>
      </c>
      <c r="P855" t="e">
        <f>VLOOKUP(TableMPI[[#This Row],[Label]],TableAvg[],3,FALSE)</f>
        <v>#N/A</v>
      </c>
      <c r="Q855" t="e">
        <f>TableMPI[[#This Row],[Avg]]-$U$2*TableMPI[[#This Row],[StdDev]]</f>
        <v>#N/A</v>
      </c>
      <c r="R855" t="e">
        <f>TableMPI[[#This Row],[Avg]]+$U$2*TableMPI[[#This Row],[StdDev]]</f>
        <v>#N/A</v>
      </c>
      <c r="S855" t="e">
        <f>IF(AND(TableMPI[[#This Row],[total_time]]&gt;=TableMPI[[#This Row],[Low]], TableMPI[[#This Row],[total_time]]&lt;=TableMPI[[#This Row],[High]]),1,0)</f>
        <v>#N/A</v>
      </c>
    </row>
    <row r="856" spans="1:19" x14ac:dyDescent="0.25">
      <c r="A856" t="s">
        <v>15</v>
      </c>
      <c r="B856">
        <v>15000</v>
      </c>
      <c r="C856">
        <v>100</v>
      </c>
      <c r="D856">
        <v>100000</v>
      </c>
      <c r="E856">
        <v>31</v>
      </c>
      <c r="F856">
        <v>1</v>
      </c>
      <c r="G856">
        <v>28.463194999999999</v>
      </c>
      <c r="H856">
        <v>3.3427920000000002</v>
      </c>
      <c r="I856">
        <v>3.7758859999999999</v>
      </c>
      <c r="J856">
        <v>0.125863</v>
      </c>
      <c r="K856" t="str">
        <f t="shared" si="23"/>
        <v>7</v>
      </c>
      <c r="L856" t="s">
        <v>66</v>
      </c>
      <c r="M856" t="s">
        <v>67</v>
      </c>
      <c r="N85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31</v>
      </c>
      <c r="O856" t="e">
        <f>VLOOKUP(TableMPI[[#This Row],[Label]],TableAvg[],2,FALSE)</f>
        <v>#N/A</v>
      </c>
      <c r="P856" t="e">
        <f>VLOOKUP(TableMPI[[#This Row],[Label]],TableAvg[],3,FALSE)</f>
        <v>#N/A</v>
      </c>
      <c r="Q856" t="e">
        <f>TableMPI[[#This Row],[Avg]]-$U$2*TableMPI[[#This Row],[StdDev]]</f>
        <v>#N/A</v>
      </c>
      <c r="R856" t="e">
        <f>TableMPI[[#This Row],[Avg]]+$U$2*TableMPI[[#This Row],[StdDev]]</f>
        <v>#N/A</v>
      </c>
      <c r="S856" t="e">
        <f>IF(AND(TableMPI[[#This Row],[total_time]]&gt;=TableMPI[[#This Row],[Low]], TableMPI[[#This Row],[total_time]]&lt;=TableMPI[[#This Row],[High]]),1,0)</f>
        <v>#N/A</v>
      </c>
    </row>
    <row r="857" spans="1:19" x14ac:dyDescent="0.25">
      <c r="A857" t="s">
        <v>15</v>
      </c>
      <c r="B857">
        <v>15000</v>
      </c>
      <c r="C857">
        <v>100</v>
      </c>
      <c r="D857">
        <v>100000</v>
      </c>
      <c r="E857">
        <v>30</v>
      </c>
      <c r="F857">
        <v>1</v>
      </c>
      <c r="G857">
        <v>29.120138000000001</v>
      </c>
      <c r="H857">
        <v>2.8780250000000001</v>
      </c>
      <c r="I857">
        <v>3.0448330000000001</v>
      </c>
      <c r="J857">
        <v>0.104994</v>
      </c>
      <c r="K857" t="str">
        <f t="shared" si="23"/>
        <v>7</v>
      </c>
      <c r="L857" t="s">
        <v>66</v>
      </c>
      <c r="M857" t="s">
        <v>67</v>
      </c>
      <c r="N85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30</v>
      </c>
      <c r="O857" t="e">
        <f>VLOOKUP(TableMPI[[#This Row],[Label]],TableAvg[],2,FALSE)</f>
        <v>#N/A</v>
      </c>
      <c r="P857" t="e">
        <f>VLOOKUP(TableMPI[[#This Row],[Label]],TableAvg[],3,FALSE)</f>
        <v>#N/A</v>
      </c>
      <c r="Q857" t="e">
        <f>TableMPI[[#This Row],[Avg]]-$U$2*TableMPI[[#This Row],[StdDev]]</f>
        <v>#N/A</v>
      </c>
      <c r="R857" t="e">
        <f>TableMPI[[#This Row],[Avg]]+$U$2*TableMPI[[#This Row],[StdDev]]</f>
        <v>#N/A</v>
      </c>
      <c r="S857" t="e">
        <f>IF(AND(TableMPI[[#This Row],[total_time]]&gt;=TableMPI[[#This Row],[Low]], TableMPI[[#This Row],[total_time]]&lt;=TableMPI[[#This Row],[High]]),1,0)</f>
        <v>#N/A</v>
      </c>
    </row>
    <row r="858" spans="1:19" x14ac:dyDescent="0.25">
      <c r="A858" t="s">
        <v>15</v>
      </c>
      <c r="B858">
        <v>15000</v>
      </c>
      <c r="C858">
        <v>100</v>
      </c>
      <c r="D858">
        <v>100000</v>
      </c>
      <c r="E858">
        <v>29</v>
      </c>
      <c r="F858">
        <v>1</v>
      </c>
      <c r="G858">
        <v>29.439623999999998</v>
      </c>
      <c r="H858">
        <v>2.6614409999999999</v>
      </c>
      <c r="I858">
        <v>3.2577669999999999</v>
      </c>
      <c r="J858">
        <v>0.11634899999999999</v>
      </c>
      <c r="K858" t="str">
        <f t="shared" si="23"/>
        <v>7</v>
      </c>
      <c r="L858" t="s">
        <v>66</v>
      </c>
      <c r="M858" t="s">
        <v>67</v>
      </c>
      <c r="N85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29</v>
      </c>
      <c r="O858" t="e">
        <f>VLOOKUP(TableMPI[[#This Row],[Label]],TableAvg[],2,FALSE)</f>
        <v>#N/A</v>
      </c>
      <c r="P858" t="e">
        <f>VLOOKUP(TableMPI[[#This Row],[Label]],TableAvg[],3,FALSE)</f>
        <v>#N/A</v>
      </c>
      <c r="Q858" t="e">
        <f>TableMPI[[#This Row],[Avg]]-$U$2*TableMPI[[#This Row],[StdDev]]</f>
        <v>#N/A</v>
      </c>
      <c r="R858" t="e">
        <f>TableMPI[[#This Row],[Avg]]+$U$2*TableMPI[[#This Row],[StdDev]]</f>
        <v>#N/A</v>
      </c>
      <c r="S858" t="e">
        <f>IF(AND(TableMPI[[#This Row],[total_time]]&gt;=TableMPI[[#This Row],[Low]], TableMPI[[#This Row],[total_time]]&lt;=TableMPI[[#This Row],[High]]),1,0)</f>
        <v>#N/A</v>
      </c>
    </row>
    <row r="859" spans="1:19" x14ac:dyDescent="0.25">
      <c r="A859" t="s">
        <v>15</v>
      </c>
      <c r="B859">
        <v>15000</v>
      </c>
      <c r="C859">
        <v>100</v>
      </c>
      <c r="D859">
        <v>100000</v>
      </c>
      <c r="E859">
        <v>28</v>
      </c>
      <c r="F859">
        <v>1</v>
      </c>
      <c r="G859">
        <v>30.455770000000001</v>
      </c>
      <c r="H859">
        <v>2.6065160000000001</v>
      </c>
      <c r="I859">
        <v>2.848401</v>
      </c>
      <c r="J859">
        <v>0.10549600000000001</v>
      </c>
      <c r="K859" t="str">
        <f t="shared" si="23"/>
        <v>7</v>
      </c>
      <c r="L859" t="s">
        <v>66</v>
      </c>
      <c r="M859" t="s">
        <v>67</v>
      </c>
      <c r="N85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28</v>
      </c>
      <c r="O859" t="e">
        <f>VLOOKUP(TableMPI[[#This Row],[Label]],TableAvg[],2,FALSE)</f>
        <v>#N/A</v>
      </c>
      <c r="P859" t="e">
        <f>VLOOKUP(TableMPI[[#This Row],[Label]],TableAvg[],3,FALSE)</f>
        <v>#N/A</v>
      </c>
      <c r="Q859" t="e">
        <f>TableMPI[[#This Row],[Avg]]-$U$2*TableMPI[[#This Row],[StdDev]]</f>
        <v>#N/A</v>
      </c>
      <c r="R859" t="e">
        <f>TableMPI[[#This Row],[Avg]]+$U$2*TableMPI[[#This Row],[StdDev]]</f>
        <v>#N/A</v>
      </c>
      <c r="S859" t="e">
        <f>IF(AND(TableMPI[[#This Row],[total_time]]&gt;=TableMPI[[#This Row],[Low]], TableMPI[[#This Row],[total_time]]&lt;=TableMPI[[#This Row],[High]]),1,0)</f>
        <v>#N/A</v>
      </c>
    </row>
    <row r="860" spans="1:19" x14ac:dyDescent="0.25">
      <c r="A860" t="s">
        <v>15</v>
      </c>
      <c r="B860">
        <v>15000</v>
      </c>
      <c r="C860">
        <v>100</v>
      </c>
      <c r="D860">
        <v>100000</v>
      </c>
      <c r="E860">
        <v>27</v>
      </c>
      <c r="F860">
        <v>1</v>
      </c>
      <c r="G860">
        <v>30.911663999999998</v>
      </c>
      <c r="H860">
        <v>1.860951</v>
      </c>
      <c r="I860">
        <v>3.1137069999999998</v>
      </c>
      <c r="J860">
        <v>0.119758</v>
      </c>
      <c r="K860" t="str">
        <f t="shared" si="23"/>
        <v>7</v>
      </c>
      <c r="L860" t="s">
        <v>66</v>
      </c>
      <c r="M860" t="s">
        <v>67</v>
      </c>
      <c r="N86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27</v>
      </c>
      <c r="O860" t="e">
        <f>VLOOKUP(TableMPI[[#This Row],[Label]],TableAvg[],2,FALSE)</f>
        <v>#N/A</v>
      </c>
      <c r="P860" t="e">
        <f>VLOOKUP(TableMPI[[#This Row],[Label]],TableAvg[],3,FALSE)</f>
        <v>#N/A</v>
      </c>
      <c r="Q860" t="e">
        <f>TableMPI[[#This Row],[Avg]]-$U$2*TableMPI[[#This Row],[StdDev]]</f>
        <v>#N/A</v>
      </c>
      <c r="R860" t="e">
        <f>TableMPI[[#This Row],[Avg]]+$U$2*TableMPI[[#This Row],[StdDev]]</f>
        <v>#N/A</v>
      </c>
      <c r="S860" t="e">
        <f>IF(AND(TableMPI[[#This Row],[total_time]]&gt;=TableMPI[[#This Row],[Low]], TableMPI[[#This Row],[total_time]]&lt;=TableMPI[[#This Row],[High]]),1,0)</f>
        <v>#N/A</v>
      </c>
    </row>
    <row r="861" spans="1:19" x14ac:dyDescent="0.25">
      <c r="A861" t="s">
        <v>15</v>
      </c>
      <c r="B861">
        <v>15000</v>
      </c>
      <c r="C861">
        <v>100</v>
      </c>
      <c r="D861">
        <v>100000</v>
      </c>
      <c r="E861">
        <v>26</v>
      </c>
      <c r="F861">
        <v>1</v>
      </c>
      <c r="G861">
        <v>32.027003999999998</v>
      </c>
      <c r="H861">
        <v>1.9645980000000001</v>
      </c>
      <c r="I861">
        <v>4.7197820000000004</v>
      </c>
      <c r="J861">
        <v>0.18879099999999999</v>
      </c>
      <c r="K861" t="str">
        <f t="shared" si="23"/>
        <v>7</v>
      </c>
      <c r="L861" t="s">
        <v>66</v>
      </c>
      <c r="M861" t="s">
        <v>67</v>
      </c>
      <c r="N86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26</v>
      </c>
      <c r="O861" t="e">
        <f>VLOOKUP(TableMPI[[#This Row],[Label]],TableAvg[],2,FALSE)</f>
        <v>#N/A</v>
      </c>
      <c r="P861" t="e">
        <f>VLOOKUP(TableMPI[[#This Row],[Label]],TableAvg[],3,FALSE)</f>
        <v>#N/A</v>
      </c>
      <c r="Q861" t="e">
        <f>TableMPI[[#This Row],[Avg]]-$U$2*TableMPI[[#This Row],[StdDev]]</f>
        <v>#N/A</v>
      </c>
      <c r="R861" t="e">
        <f>TableMPI[[#This Row],[Avg]]+$U$2*TableMPI[[#This Row],[StdDev]]</f>
        <v>#N/A</v>
      </c>
      <c r="S861" t="e">
        <f>IF(AND(TableMPI[[#This Row],[total_time]]&gt;=TableMPI[[#This Row],[Low]], TableMPI[[#This Row],[total_time]]&lt;=TableMPI[[#This Row],[High]]),1,0)</f>
        <v>#N/A</v>
      </c>
    </row>
    <row r="862" spans="1:19" x14ac:dyDescent="0.25">
      <c r="A862" t="s">
        <v>15</v>
      </c>
      <c r="B862">
        <v>15000</v>
      </c>
      <c r="C862">
        <v>100</v>
      </c>
      <c r="D862">
        <v>100000</v>
      </c>
      <c r="E862">
        <v>25</v>
      </c>
      <c r="F862">
        <v>1</v>
      </c>
      <c r="G862">
        <v>32.185378999999998</v>
      </c>
      <c r="H862">
        <v>0.95967999999999998</v>
      </c>
      <c r="I862">
        <v>4.7307540000000001</v>
      </c>
      <c r="J862">
        <v>0.19711500000000001</v>
      </c>
      <c r="K862" t="str">
        <f t="shared" si="23"/>
        <v>7</v>
      </c>
      <c r="L862" t="s">
        <v>66</v>
      </c>
      <c r="M862" t="s">
        <v>67</v>
      </c>
      <c r="N86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25</v>
      </c>
      <c r="O862" t="e">
        <f>VLOOKUP(TableMPI[[#This Row],[Label]],TableAvg[],2,FALSE)</f>
        <v>#N/A</v>
      </c>
      <c r="P862" t="e">
        <f>VLOOKUP(TableMPI[[#This Row],[Label]],TableAvg[],3,FALSE)</f>
        <v>#N/A</v>
      </c>
      <c r="Q862" t="e">
        <f>TableMPI[[#This Row],[Avg]]-$U$2*TableMPI[[#This Row],[StdDev]]</f>
        <v>#N/A</v>
      </c>
      <c r="R862" t="e">
        <f>TableMPI[[#This Row],[Avg]]+$U$2*TableMPI[[#This Row],[StdDev]]</f>
        <v>#N/A</v>
      </c>
      <c r="S862" t="e">
        <f>IF(AND(TableMPI[[#This Row],[total_time]]&gt;=TableMPI[[#This Row],[Low]], TableMPI[[#This Row],[total_time]]&lt;=TableMPI[[#This Row],[High]]),1,0)</f>
        <v>#N/A</v>
      </c>
    </row>
    <row r="863" spans="1:19" x14ac:dyDescent="0.25">
      <c r="A863" t="s">
        <v>15</v>
      </c>
      <c r="B863">
        <v>15000</v>
      </c>
      <c r="C863">
        <v>100</v>
      </c>
      <c r="D863">
        <v>100000</v>
      </c>
      <c r="E863">
        <v>24</v>
      </c>
      <c r="F863">
        <v>1</v>
      </c>
      <c r="G863">
        <v>32.562427</v>
      </c>
      <c r="H863">
        <v>0.33430100000000001</v>
      </c>
      <c r="I863">
        <v>1.4246300000000001</v>
      </c>
      <c r="J863">
        <v>6.1940000000000002E-2</v>
      </c>
      <c r="K863" t="str">
        <f t="shared" si="23"/>
        <v>7</v>
      </c>
      <c r="L863" t="s">
        <v>66</v>
      </c>
      <c r="M863" t="s">
        <v>67</v>
      </c>
      <c r="N86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24</v>
      </c>
      <c r="O863" t="e">
        <f>VLOOKUP(TableMPI[[#This Row],[Label]],TableAvg[],2,FALSE)</f>
        <v>#N/A</v>
      </c>
      <c r="P863" t="e">
        <f>VLOOKUP(TableMPI[[#This Row],[Label]],TableAvg[],3,FALSE)</f>
        <v>#N/A</v>
      </c>
      <c r="Q863" t="e">
        <f>TableMPI[[#This Row],[Avg]]-$U$2*TableMPI[[#This Row],[StdDev]]</f>
        <v>#N/A</v>
      </c>
      <c r="R863" t="e">
        <f>TableMPI[[#This Row],[Avg]]+$U$2*TableMPI[[#This Row],[StdDev]]</f>
        <v>#N/A</v>
      </c>
      <c r="S863" t="e">
        <f>IF(AND(TableMPI[[#This Row],[total_time]]&gt;=TableMPI[[#This Row],[Low]], TableMPI[[#This Row],[total_time]]&lt;=TableMPI[[#This Row],[High]]),1,0)</f>
        <v>#N/A</v>
      </c>
    </row>
    <row r="864" spans="1:19" x14ac:dyDescent="0.25">
      <c r="A864" t="s">
        <v>15</v>
      </c>
      <c r="B864">
        <v>15000</v>
      </c>
      <c r="C864">
        <v>100</v>
      </c>
      <c r="D864">
        <v>100000</v>
      </c>
      <c r="E864">
        <v>23</v>
      </c>
      <c r="F864">
        <v>1</v>
      </c>
      <c r="G864">
        <v>34.263593999999998</v>
      </c>
      <c r="H864">
        <v>0.76551000000000002</v>
      </c>
      <c r="I864">
        <v>9.715465</v>
      </c>
      <c r="J864">
        <v>0.441612</v>
      </c>
      <c r="K864" t="str">
        <f t="shared" si="23"/>
        <v>7</v>
      </c>
      <c r="L864" t="s">
        <v>66</v>
      </c>
      <c r="M864" t="s">
        <v>67</v>
      </c>
      <c r="N86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23</v>
      </c>
      <c r="O864" t="e">
        <f>VLOOKUP(TableMPI[[#This Row],[Label]],TableAvg[],2,FALSE)</f>
        <v>#N/A</v>
      </c>
      <c r="P864" t="e">
        <f>VLOOKUP(TableMPI[[#This Row],[Label]],TableAvg[],3,FALSE)</f>
        <v>#N/A</v>
      </c>
      <c r="Q864" t="e">
        <f>TableMPI[[#This Row],[Avg]]-$U$2*TableMPI[[#This Row],[StdDev]]</f>
        <v>#N/A</v>
      </c>
      <c r="R864" t="e">
        <f>TableMPI[[#This Row],[Avg]]+$U$2*TableMPI[[#This Row],[StdDev]]</f>
        <v>#N/A</v>
      </c>
      <c r="S864" t="e">
        <f>IF(AND(TableMPI[[#This Row],[total_time]]&gt;=TableMPI[[#This Row],[Low]], TableMPI[[#This Row],[total_time]]&lt;=TableMPI[[#This Row],[High]]),1,0)</f>
        <v>#N/A</v>
      </c>
    </row>
    <row r="865" spans="1:19" x14ac:dyDescent="0.25">
      <c r="A865" t="s">
        <v>15</v>
      </c>
      <c r="B865">
        <v>15000</v>
      </c>
      <c r="C865">
        <v>100</v>
      </c>
      <c r="D865">
        <v>100000</v>
      </c>
      <c r="E865">
        <v>22</v>
      </c>
      <c r="F865">
        <v>1</v>
      </c>
      <c r="G865">
        <v>35.769159999999999</v>
      </c>
      <c r="H865">
        <v>0.87043099999999995</v>
      </c>
      <c r="I865">
        <v>11.598898</v>
      </c>
      <c r="J865">
        <v>0.55232800000000004</v>
      </c>
      <c r="K865" t="str">
        <f t="shared" si="23"/>
        <v>7</v>
      </c>
      <c r="L865" t="s">
        <v>66</v>
      </c>
      <c r="M865" t="s">
        <v>67</v>
      </c>
      <c r="N86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22</v>
      </c>
      <c r="O865" t="e">
        <f>VLOOKUP(TableMPI[[#This Row],[Label]],TableAvg[],2,FALSE)</f>
        <v>#N/A</v>
      </c>
      <c r="P865" t="e">
        <f>VLOOKUP(TableMPI[[#This Row],[Label]],TableAvg[],3,FALSE)</f>
        <v>#N/A</v>
      </c>
      <c r="Q865" t="e">
        <f>TableMPI[[#This Row],[Avg]]-$U$2*TableMPI[[#This Row],[StdDev]]</f>
        <v>#N/A</v>
      </c>
      <c r="R865" t="e">
        <f>TableMPI[[#This Row],[Avg]]+$U$2*TableMPI[[#This Row],[StdDev]]</f>
        <v>#N/A</v>
      </c>
      <c r="S865" t="e">
        <f>IF(AND(TableMPI[[#This Row],[total_time]]&gt;=TableMPI[[#This Row],[Low]], TableMPI[[#This Row],[total_time]]&lt;=TableMPI[[#This Row],[High]]),1,0)</f>
        <v>#N/A</v>
      </c>
    </row>
    <row r="866" spans="1:19" x14ac:dyDescent="0.25">
      <c r="A866" t="s">
        <v>15</v>
      </c>
      <c r="B866">
        <v>15000</v>
      </c>
      <c r="C866">
        <v>100</v>
      </c>
      <c r="D866">
        <v>100000</v>
      </c>
      <c r="E866">
        <v>21</v>
      </c>
      <c r="F866">
        <v>1</v>
      </c>
      <c r="G866">
        <v>37.281565999999998</v>
      </c>
      <c r="H866">
        <v>0.825878</v>
      </c>
      <c r="I866">
        <v>8.6578859999999995</v>
      </c>
      <c r="J866">
        <v>0.432894</v>
      </c>
      <c r="K866" t="str">
        <f t="shared" si="23"/>
        <v>7</v>
      </c>
      <c r="L866" t="s">
        <v>66</v>
      </c>
      <c r="M866" t="s">
        <v>67</v>
      </c>
      <c r="N86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21</v>
      </c>
      <c r="O866" t="e">
        <f>VLOOKUP(TableMPI[[#This Row],[Label]],TableAvg[],2,FALSE)</f>
        <v>#N/A</v>
      </c>
      <c r="P866" t="e">
        <f>VLOOKUP(TableMPI[[#This Row],[Label]],TableAvg[],3,FALSE)</f>
        <v>#N/A</v>
      </c>
      <c r="Q866" t="e">
        <f>TableMPI[[#This Row],[Avg]]-$U$2*TableMPI[[#This Row],[StdDev]]</f>
        <v>#N/A</v>
      </c>
      <c r="R866" t="e">
        <f>TableMPI[[#This Row],[Avg]]+$U$2*TableMPI[[#This Row],[StdDev]]</f>
        <v>#N/A</v>
      </c>
      <c r="S866" t="e">
        <f>IF(AND(TableMPI[[#This Row],[total_time]]&gt;=TableMPI[[#This Row],[Low]], TableMPI[[#This Row],[total_time]]&lt;=TableMPI[[#This Row],[High]]),1,0)</f>
        <v>#N/A</v>
      </c>
    </row>
    <row r="867" spans="1:19" x14ac:dyDescent="0.25">
      <c r="A867" t="s">
        <v>15</v>
      </c>
      <c r="B867">
        <v>15000</v>
      </c>
      <c r="C867">
        <v>100</v>
      </c>
      <c r="D867">
        <v>100000</v>
      </c>
      <c r="E867">
        <v>20</v>
      </c>
      <c r="F867">
        <v>1</v>
      </c>
      <c r="G867">
        <v>38.989218000000001</v>
      </c>
      <c r="H867">
        <v>0.83623800000000004</v>
      </c>
      <c r="I867">
        <v>9.6918609999999994</v>
      </c>
      <c r="J867">
        <v>0.51009800000000005</v>
      </c>
      <c r="K867" t="str">
        <f t="shared" si="23"/>
        <v>7</v>
      </c>
      <c r="L867" t="s">
        <v>66</v>
      </c>
      <c r="M867" t="s">
        <v>67</v>
      </c>
      <c r="N86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20</v>
      </c>
      <c r="O867" t="e">
        <f>VLOOKUP(TableMPI[[#This Row],[Label]],TableAvg[],2,FALSE)</f>
        <v>#N/A</v>
      </c>
      <c r="P867" t="e">
        <f>VLOOKUP(TableMPI[[#This Row],[Label]],TableAvg[],3,FALSE)</f>
        <v>#N/A</v>
      </c>
      <c r="Q867" t="e">
        <f>TableMPI[[#This Row],[Avg]]-$U$2*TableMPI[[#This Row],[StdDev]]</f>
        <v>#N/A</v>
      </c>
      <c r="R867" t="e">
        <f>TableMPI[[#This Row],[Avg]]+$U$2*TableMPI[[#This Row],[StdDev]]</f>
        <v>#N/A</v>
      </c>
      <c r="S867" t="e">
        <f>IF(AND(TableMPI[[#This Row],[total_time]]&gt;=TableMPI[[#This Row],[Low]], TableMPI[[#This Row],[total_time]]&lt;=TableMPI[[#This Row],[High]]),1,0)</f>
        <v>#N/A</v>
      </c>
    </row>
    <row r="868" spans="1:19" x14ac:dyDescent="0.25">
      <c r="A868" t="s">
        <v>15</v>
      </c>
      <c r="B868">
        <v>15000</v>
      </c>
      <c r="C868">
        <v>100</v>
      </c>
      <c r="D868">
        <v>100000</v>
      </c>
      <c r="E868">
        <v>19</v>
      </c>
      <c r="F868">
        <v>1</v>
      </c>
      <c r="G868">
        <v>40.726011</v>
      </c>
      <c r="H868">
        <v>0.74002500000000004</v>
      </c>
      <c r="I868">
        <v>7.6799169999999997</v>
      </c>
      <c r="J868">
        <v>0.42666199999999999</v>
      </c>
      <c r="K868" t="str">
        <f t="shared" si="23"/>
        <v>7</v>
      </c>
      <c r="L868" t="s">
        <v>66</v>
      </c>
      <c r="M868" t="s">
        <v>67</v>
      </c>
      <c r="N86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19</v>
      </c>
      <c r="O868" t="e">
        <f>VLOOKUP(TableMPI[[#This Row],[Label]],TableAvg[],2,FALSE)</f>
        <v>#N/A</v>
      </c>
      <c r="P868" t="e">
        <f>VLOOKUP(TableMPI[[#This Row],[Label]],TableAvg[],3,FALSE)</f>
        <v>#N/A</v>
      </c>
      <c r="Q868" t="e">
        <f>TableMPI[[#This Row],[Avg]]-$U$2*TableMPI[[#This Row],[StdDev]]</f>
        <v>#N/A</v>
      </c>
      <c r="R868" t="e">
        <f>TableMPI[[#This Row],[Avg]]+$U$2*TableMPI[[#This Row],[StdDev]]</f>
        <v>#N/A</v>
      </c>
      <c r="S868" t="e">
        <f>IF(AND(TableMPI[[#This Row],[total_time]]&gt;=TableMPI[[#This Row],[Low]], TableMPI[[#This Row],[total_time]]&lt;=TableMPI[[#This Row],[High]]),1,0)</f>
        <v>#N/A</v>
      </c>
    </row>
    <row r="869" spans="1:19" x14ac:dyDescent="0.25">
      <c r="A869" t="s">
        <v>15</v>
      </c>
      <c r="B869">
        <v>15000</v>
      </c>
      <c r="C869">
        <v>100</v>
      </c>
      <c r="D869">
        <v>100000</v>
      </c>
      <c r="E869">
        <v>18</v>
      </c>
      <c r="F869">
        <v>1</v>
      </c>
      <c r="G869">
        <v>43.003149999999998</v>
      </c>
      <c r="H869">
        <v>0.67154800000000003</v>
      </c>
      <c r="I869">
        <v>6.1186769999999999</v>
      </c>
      <c r="J869">
        <v>0.35992200000000002</v>
      </c>
      <c r="K869" t="str">
        <f t="shared" si="23"/>
        <v>7</v>
      </c>
      <c r="L869" t="s">
        <v>66</v>
      </c>
      <c r="M869" t="s">
        <v>67</v>
      </c>
      <c r="N86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18</v>
      </c>
      <c r="O869" t="e">
        <f>VLOOKUP(TableMPI[[#This Row],[Label]],TableAvg[],2,FALSE)</f>
        <v>#N/A</v>
      </c>
      <c r="P869" t="e">
        <f>VLOOKUP(TableMPI[[#This Row],[Label]],TableAvg[],3,FALSE)</f>
        <v>#N/A</v>
      </c>
      <c r="Q869" t="e">
        <f>TableMPI[[#This Row],[Avg]]-$U$2*TableMPI[[#This Row],[StdDev]]</f>
        <v>#N/A</v>
      </c>
      <c r="R869" t="e">
        <f>TableMPI[[#This Row],[Avg]]+$U$2*TableMPI[[#This Row],[StdDev]]</f>
        <v>#N/A</v>
      </c>
      <c r="S869" t="e">
        <f>IF(AND(TableMPI[[#This Row],[total_time]]&gt;=TableMPI[[#This Row],[Low]], TableMPI[[#This Row],[total_time]]&lt;=TableMPI[[#This Row],[High]]),1,0)</f>
        <v>#N/A</v>
      </c>
    </row>
    <row r="870" spans="1:19" x14ac:dyDescent="0.25">
      <c r="A870" t="s">
        <v>15</v>
      </c>
      <c r="B870">
        <v>15000</v>
      </c>
      <c r="C870">
        <v>100</v>
      </c>
      <c r="D870">
        <v>100000</v>
      </c>
      <c r="E870">
        <v>17</v>
      </c>
      <c r="F870">
        <v>1</v>
      </c>
      <c r="G870">
        <v>45.459204999999997</v>
      </c>
      <c r="H870">
        <v>0.80048399999999997</v>
      </c>
      <c r="I870">
        <v>7.7930679999999999</v>
      </c>
      <c r="J870">
        <v>0.48706700000000003</v>
      </c>
      <c r="K870" t="str">
        <f t="shared" si="23"/>
        <v>7</v>
      </c>
      <c r="L870" t="s">
        <v>66</v>
      </c>
      <c r="M870" t="s">
        <v>67</v>
      </c>
      <c r="N87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17</v>
      </c>
      <c r="O870" t="e">
        <f>VLOOKUP(TableMPI[[#This Row],[Label]],TableAvg[],2,FALSE)</f>
        <v>#N/A</v>
      </c>
      <c r="P870" t="e">
        <f>VLOOKUP(TableMPI[[#This Row],[Label]],TableAvg[],3,FALSE)</f>
        <v>#N/A</v>
      </c>
      <c r="Q870" t="e">
        <f>TableMPI[[#This Row],[Avg]]-$U$2*TableMPI[[#This Row],[StdDev]]</f>
        <v>#N/A</v>
      </c>
      <c r="R870" t="e">
        <f>TableMPI[[#This Row],[Avg]]+$U$2*TableMPI[[#This Row],[StdDev]]</f>
        <v>#N/A</v>
      </c>
      <c r="S870" t="e">
        <f>IF(AND(TableMPI[[#This Row],[total_time]]&gt;=TableMPI[[#This Row],[Low]], TableMPI[[#This Row],[total_time]]&lt;=TableMPI[[#This Row],[High]]),1,0)</f>
        <v>#N/A</v>
      </c>
    </row>
    <row r="871" spans="1:19" x14ac:dyDescent="0.25">
      <c r="A871" t="s">
        <v>15</v>
      </c>
      <c r="B871">
        <v>15000</v>
      </c>
      <c r="C871">
        <v>100</v>
      </c>
      <c r="D871">
        <v>100000</v>
      </c>
      <c r="E871">
        <v>16</v>
      </c>
      <c r="F871">
        <v>1</v>
      </c>
      <c r="G871">
        <v>48.172958999999999</v>
      </c>
      <c r="H871">
        <v>0.76828200000000002</v>
      </c>
      <c r="I871">
        <v>6.9505540000000003</v>
      </c>
      <c r="J871">
        <v>0.46337</v>
      </c>
      <c r="K871" t="str">
        <f t="shared" si="23"/>
        <v>7</v>
      </c>
      <c r="L871" t="s">
        <v>66</v>
      </c>
      <c r="M871" t="s">
        <v>67</v>
      </c>
      <c r="N87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16</v>
      </c>
      <c r="O871" t="e">
        <f>VLOOKUP(TableMPI[[#This Row],[Label]],TableAvg[],2,FALSE)</f>
        <v>#N/A</v>
      </c>
      <c r="P871" t="e">
        <f>VLOOKUP(TableMPI[[#This Row],[Label]],TableAvg[],3,FALSE)</f>
        <v>#N/A</v>
      </c>
      <c r="Q871" t="e">
        <f>TableMPI[[#This Row],[Avg]]-$U$2*TableMPI[[#This Row],[StdDev]]</f>
        <v>#N/A</v>
      </c>
      <c r="R871" t="e">
        <f>TableMPI[[#This Row],[Avg]]+$U$2*TableMPI[[#This Row],[StdDev]]</f>
        <v>#N/A</v>
      </c>
      <c r="S871" t="e">
        <f>IF(AND(TableMPI[[#This Row],[total_time]]&gt;=TableMPI[[#This Row],[Low]], TableMPI[[#This Row],[total_time]]&lt;=TableMPI[[#This Row],[High]]),1,0)</f>
        <v>#N/A</v>
      </c>
    </row>
    <row r="872" spans="1:19" x14ac:dyDescent="0.25">
      <c r="A872" t="s">
        <v>15</v>
      </c>
      <c r="B872">
        <v>15000</v>
      </c>
      <c r="C872">
        <v>100</v>
      </c>
      <c r="D872">
        <v>100000</v>
      </c>
      <c r="E872">
        <v>15</v>
      </c>
      <c r="F872">
        <v>1</v>
      </c>
      <c r="G872">
        <v>51.314830000000001</v>
      </c>
      <c r="H872">
        <v>0.88837100000000002</v>
      </c>
      <c r="I872">
        <v>8.1008700000000005</v>
      </c>
      <c r="J872">
        <v>0.57863399999999998</v>
      </c>
      <c r="K872" t="str">
        <f t="shared" si="23"/>
        <v>7</v>
      </c>
      <c r="L872" t="s">
        <v>66</v>
      </c>
      <c r="M872" t="s">
        <v>67</v>
      </c>
      <c r="N87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15</v>
      </c>
      <c r="O872" t="e">
        <f>VLOOKUP(TableMPI[[#This Row],[Label]],TableAvg[],2,FALSE)</f>
        <v>#N/A</v>
      </c>
      <c r="P872" t="e">
        <f>VLOOKUP(TableMPI[[#This Row],[Label]],TableAvg[],3,FALSE)</f>
        <v>#N/A</v>
      </c>
      <c r="Q872" t="e">
        <f>TableMPI[[#This Row],[Avg]]-$U$2*TableMPI[[#This Row],[StdDev]]</f>
        <v>#N/A</v>
      </c>
      <c r="R872" t="e">
        <f>TableMPI[[#This Row],[Avg]]+$U$2*TableMPI[[#This Row],[StdDev]]</f>
        <v>#N/A</v>
      </c>
      <c r="S872" t="e">
        <f>IF(AND(TableMPI[[#This Row],[total_time]]&gt;=TableMPI[[#This Row],[Low]], TableMPI[[#This Row],[total_time]]&lt;=TableMPI[[#This Row],[High]]),1,0)</f>
        <v>#N/A</v>
      </c>
    </row>
    <row r="873" spans="1:19" x14ac:dyDescent="0.25">
      <c r="A873" t="s">
        <v>15</v>
      </c>
      <c r="B873">
        <v>15000</v>
      </c>
      <c r="C873">
        <v>100</v>
      </c>
      <c r="D873">
        <v>100000</v>
      </c>
      <c r="E873">
        <v>14</v>
      </c>
      <c r="F873">
        <v>1</v>
      </c>
      <c r="G873">
        <v>54.649642</v>
      </c>
      <c r="H873">
        <v>0.73121100000000006</v>
      </c>
      <c r="I873">
        <v>5.4391109999999996</v>
      </c>
      <c r="J873">
        <v>0.41839300000000001</v>
      </c>
      <c r="K873" t="str">
        <f t="shared" si="23"/>
        <v>7</v>
      </c>
      <c r="L873" t="s">
        <v>66</v>
      </c>
      <c r="M873" t="s">
        <v>67</v>
      </c>
      <c r="N87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14</v>
      </c>
      <c r="O873" t="e">
        <f>VLOOKUP(TableMPI[[#This Row],[Label]],TableAvg[],2,FALSE)</f>
        <v>#N/A</v>
      </c>
      <c r="P873" t="e">
        <f>VLOOKUP(TableMPI[[#This Row],[Label]],TableAvg[],3,FALSE)</f>
        <v>#N/A</v>
      </c>
      <c r="Q873" t="e">
        <f>TableMPI[[#This Row],[Avg]]-$U$2*TableMPI[[#This Row],[StdDev]]</f>
        <v>#N/A</v>
      </c>
      <c r="R873" t="e">
        <f>TableMPI[[#This Row],[Avg]]+$U$2*TableMPI[[#This Row],[StdDev]]</f>
        <v>#N/A</v>
      </c>
      <c r="S873" t="e">
        <f>IF(AND(TableMPI[[#This Row],[total_time]]&gt;=TableMPI[[#This Row],[Low]], TableMPI[[#This Row],[total_time]]&lt;=TableMPI[[#This Row],[High]]),1,0)</f>
        <v>#N/A</v>
      </c>
    </row>
    <row r="874" spans="1:19" x14ac:dyDescent="0.25">
      <c r="A874" t="s">
        <v>15</v>
      </c>
      <c r="B874">
        <v>15000</v>
      </c>
      <c r="C874">
        <v>100</v>
      </c>
      <c r="D874">
        <v>100000</v>
      </c>
      <c r="E874">
        <v>13</v>
      </c>
      <c r="F874">
        <v>1</v>
      </c>
      <c r="G874">
        <v>59.097394000000001</v>
      </c>
      <c r="H874">
        <v>0.69161399999999995</v>
      </c>
      <c r="I874">
        <v>4.5160390000000001</v>
      </c>
      <c r="J874">
        <v>0.37633699999999998</v>
      </c>
      <c r="K874" t="str">
        <f t="shared" si="23"/>
        <v>7</v>
      </c>
      <c r="L874" t="s">
        <v>66</v>
      </c>
      <c r="M874" t="s">
        <v>67</v>
      </c>
      <c r="N87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13</v>
      </c>
      <c r="O874" t="e">
        <f>VLOOKUP(TableMPI[[#This Row],[Label]],TableAvg[],2,FALSE)</f>
        <v>#N/A</v>
      </c>
      <c r="P874" t="e">
        <f>VLOOKUP(TableMPI[[#This Row],[Label]],TableAvg[],3,FALSE)</f>
        <v>#N/A</v>
      </c>
      <c r="Q874" t="e">
        <f>TableMPI[[#This Row],[Avg]]-$U$2*TableMPI[[#This Row],[StdDev]]</f>
        <v>#N/A</v>
      </c>
      <c r="R874" t="e">
        <f>TableMPI[[#This Row],[Avg]]+$U$2*TableMPI[[#This Row],[StdDev]]</f>
        <v>#N/A</v>
      </c>
      <c r="S874" t="e">
        <f>IF(AND(TableMPI[[#This Row],[total_time]]&gt;=TableMPI[[#This Row],[Low]], TableMPI[[#This Row],[total_time]]&lt;=TableMPI[[#This Row],[High]]),1,0)</f>
        <v>#N/A</v>
      </c>
    </row>
    <row r="875" spans="1:19" x14ac:dyDescent="0.25">
      <c r="A875" t="s">
        <v>15</v>
      </c>
      <c r="B875">
        <v>15000</v>
      </c>
      <c r="C875">
        <v>100</v>
      </c>
      <c r="D875">
        <v>100000</v>
      </c>
      <c r="E875">
        <v>72</v>
      </c>
      <c r="F875">
        <v>1</v>
      </c>
      <c r="G875">
        <v>18.434539999999998</v>
      </c>
      <c r="H875">
        <v>6.7418339999999999</v>
      </c>
      <c r="I875">
        <v>29.262719000000001</v>
      </c>
      <c r="J875">
        <v>0.41215099999999999</v>
      </c>
      <c r="K875" t="str">
        <f t="shared" si="23"/>
        <v>7</v>
      </c>
      <c r="L875" t="s">
        <v>66</v>
      </c>
      <c r="M875" t="s">
        <v>67</v>
      </c>
      <c r="N87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72</v>
      </c>
      <c r="O875" t="e">
        <f>VLOOKUP(TableMPI[[#This Row],[Label]],TableAvg[],2,FALSE)</f>
        <v>#N/A</v>
      </c>
      <c r="P875" t="e">
        <f>VLOOKUP(TableMPI[[#This Row],[Label]],TableAvg[],3,FALSE)</f>
        <v>#N/A</v>
      </c>
      <c r="Q875" t="e">
        <f>TableMPI[[#This Row],[Avg]]-$U$2*TableMPI[[#This Row],[StdDev]]</f>
        <v>#N/A</v>
      </c>
      <c r="R875" t="e">
        <f>TableMPI[[#This Row],[Avg]]+$U$2*TableMPI[[#This Row],[StdDev]]</f>
        <v>#N/A</v>
      </c>
      <c r="S875" t="e">
        <f>IF(AND(TableMPI[[#This Row],[total_time]]&gt;=TableMPI[[#This Row],[Low]], TableMPI[[#This Row],[total_time]]&lt;=TableMPI[[#This Row],[High]]),1,0)</f>
        <v>#N/A</v>
      </c>
    </row>
    <row r="876" spans="1:19" x14ac:dyDescent="0.25">
      <c r="A876" t="s">
        <v>15</v>
      </c>
      <c r="B876">
        <v>15000</v>
      </c>
      <c r="C876">
        <v>100</v>
      </c>
      <c r="D876">
        <v>100000</v>
      </c>
      <c r="E876">
        <v>71</v>
      </c>
      <c r="F876">
        <v>1</v>
      </c>
      <c r="G876">
        <v>35.547263000000001</v>
      </c>
      <c r="H876">
        <v>23.995916000000001</v>
      </c>
      <c r="I876">
        <v>7.3238690000000002</v>
      </c>
      <c r="J876">
        <v>0.104627</v>
      </c>
      <c r="K876" t="str">
        <f t="shared" si="23"/>
        <v>7</v>
      </c>
      <c r="L876" t="s">
        <v>66</v>
      </c>
      <c r="M876" t="s">
        <v>67</v>
      </c>
      <c r="N87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71</v>
      </c>
      <c r="O876" t="e">
        <f>VLOOKUP(TableMPI[[#This Row],[Label]],TableAvg[],2,FALSE)</f>
        <v>#N/A</v>
      </c>
      <c r="P876" t="e">
        <f>VLOOKUP(TableMPI[[#This Row],[Label]],TableAvg[],3,FALSE)</f>
        <v>#N/A</v>
      </c>
      <c r="Q876" t="e">
        <f>TableMPI[[#This Row],[Avg]]-$U$2*TableMPI[[#This Row],[StdDev]]</f>
        <v>#N/A</v>
      </c>
      <c r="R876" t="e">
        <f>TableMPI[[#This Row],[Avg]]+$U$2*TableMPI[[#This Row],[StdDev]]</f>
        <v>#N/A</v>
      </c>
      <c r="S876" t="e">
        <f>IF(AND(TableMPI[[#This Row],[total_time]]&gt;=TableMPI[[#This Row],[Low]], TableMPI[[#This Row],[total_time]]&lt;=TableMPI[[#This Row],[High]]),1,0)</f>
        <v>#N/A</v>
      </c>
    </row>
    <row r="877" spans="1:19" x14ac:dyDescent="0.25">
      <c r="A877" t="s">
        <v>15</v>
      </c>
      <c r="B877">
        <v>15000</v>
      </c>
      <c r="C877">
        <v>100</v>
      </c>
      <c r="D877">
        <v>100000</v>
      </c>
      <c r="E877">
        <v>70</v>
      </c>
      <c r="F877">
        <v>1</v>
      </c>
      <c r="G877">
        <v>23.685213000000001</v>
      </c>
      <c r="H877">
        <v>11.815521</v>
      </c>
      <c r="I877">
        <v>33.845367000000003</v>
      </c>
      <c r="J877">
        <v>0.49051299999999998</v>
      </c>
      <c r="K877" t="str">
        <f t="shared" si="23"/>
        <v>7</v>
      </c>
      <c r="L877" t="s">
        <v>66</v>
      </c>
      <c r="M877" t="s">
        <v>67</v>
      </c>
      <c r="N87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70</v>
      </c>
      <c r="O877" t="e">
        <f>VLOOKUP(TableMPI[[#This Row],[Label]],TableAvg[],2,FALSE)</f>
        <v>#N/A</v>
      </c>
      <c r="P877" t="e">
        <f>VLOOKUP(TableMPI[[#This Row],[Label]],TableAvg[],3,FALSE)</f>
        <v>#N/A</v>
      </c>
      <c r="Q877" t="e">
        <f>TableMPI[[#This Row],[Avg]]-$U$2*TableMPI[[#This Row],[StdDev]]</f>
        <v>#N/A</v>
      </c>
      <c r="R877" t="e">
        <f>TableMPI[[#This Row],[Avg]]+$U$2*TableMPI[[#This Row],[StdDev]]</f>
        <v>#N/A</v>
      </c>
      <c r="S877" t="e">
        <f>IF(AND(TableMPI[[#This Row],[total_time]]&gt;=TableMPI[[#This Row],[Low]], TableMPI[[#This Row],[total_time]]&lt;=TableMPI[[#This Row],[High]]),1,0)</f>
        <v>#N/A</v>
      </c>
    </row>
    <row r="878" spans="1:19" x14ac:dyDescent="0.25">
      <c r="A878" t="s">
        <v>15</v>
      </c>
      <c r="B878">
        <v>15000</v>
      </c>
      <c r="C878">
        <v>100</v>
      </c>
      <c r="D878">
        <v>100000</v>
      </c>
      <c r="E878">
        <v>69</v>
      </c>
      <c r="F878">
        <v>1</v>
      </c>
      <c r="G878">
        <v>43.404564999999998</v>
      </c>
      <c r="H878">
        <v>31.396246999999999</v>
      </c>
      <c r="I878">
        <v>8.1027880000000003</v>
      </c>
      <c r="J878">
        <v>0.119159</v>
      </c>
      <c r="K878" t="str">
        <f t="shared" si="23"/>
        <v>7</v>
      </c>
      <c r="L878" t="s">
        <v>66</v>
      </c>
      <c r="M878" t="s">
        <v>67</v>
      </c>
      <c r="N87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69</v>
      </c>
      <c r="O878" t="e">
        <f>VLOOKUP(TableMPI[[#This Row],[Label]],TableAvg[],2,FALSE)</f>
        <v>#N/A</v>
      </c>
      <c r="P878" t="e">
        <f>VLOOKUP(TableMPI[[#This Row],[Label]],TableAvg[],3,FALSE)</f>
        <v>#N/A</v>
      </c>
      <c r="Q878" t="e">
        <f>TableMPI[[#This Row],[Avg]]-$U$2*TableMPI[[#This Row],[StdDev]]</f>
        <v>#N/A</v>
      </c>
      <c r="R878" t="e">
        <f>TableMPI[[#This Row],[Avg]]+$U$2*TableMPI[[#This Row],[StdDev]]</f>
        <v>#N/A</v>
      </c>
      <c r="S878" t="e">
        <f>IF(AND(TableMPI[[#This Row],[total_time]]&gt;=TableMPI[[#This Row],[Low]], TableMPI[[#This Row],[total_time]]&lt;=TableMPI[[#This Row],[High]]),1,0)</f>
        <v>#N/A</v>
      </c>
    </row>
    <row r="879" spans="1:19" x14ac:dyDescent="0.25">
      <c r="A879" t="s">
        <v>15</v>
      </c>
      <c r="B879">
        <v>15000</v>
      </c>
      <c r="C879">
        <v>100</v>
      </c>
      <c r="D879">
        <v>100000</v>
      </c>
      <c r="E879">
        <v>68</v>
      </c>
      <c r="F879">
        <v>1</v>
      </c>
      <c r="G879">
        <v>26.960148</v>
      </c>
      <c r="H879">
        <v>14.909380000000001</v>
      </c>
      <c r="I879">
        <v>29.365192</v>
      </c>
      <c r="J879">
        <v>0.43828600000000001</v>
      </c>
      <c r="K879" t="str">
        <f t="shared" si="23"/>
        <v>7</v>
      </c>
      <c r="L879" t="s">
        <v>66</v>
      </c>
      <c r="M879" t="s">
        <v>67</v>
      </c>
      <c r="N87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68</v>
      </c>
      <c r="O879" t="e">
        <f>VLOOKUP(TableMPI[[#This Row],[Label]],TableAvg[],2,FALSE)</f>
        <v>#N/A</v>
      </c>
      <c r="P879" t="e">
        <f>VLOOKUP(TableMPI[[#This Row],[Label]],TableAvg[],3,FALSE)</f>
        <v>#N/A</v>
      </c>
      <c r="Q879" t="e">
        <f>TableMPI[[#This Row],[Avg]]-$U$2*TableMPI[[#This Row],[StdDev]]</f>
        <v>#N/A</v>
      </c>
      <c r="R879" t="e">
        <f>TableMPI[[#This Row],[Avg]]+$U$2*TableMPI[[#This Row],[StdDev]]</f>
        <v>#N/A</v>
      </c>
      <c r="S879" t="e">
        <f>IF(AND(TableMPI[[#This Row],[total_time]]&gt;=TableMPI[[#This Row],[Low]], TableMPI[[#This Row],[total_time]]&lt;=TableMPI[[#This Row],[High]]),1,0)</f>
        <v>#N/A</v>
      </c>
    </row>
    <row r="880" spans="1:19" x14ac:dyDescent="0.25">
      <c r="A880" t="s">
        <v>15</v>
      </c>
      <c r="B880">
        <v>15000</v>
      </c>
      <c r="C880">
        <v>100</v>
      </c>
      <c r="D880">
        <v>100000</v>
      </c>
      <c r="E880">
        <v>67</v>
      </c>
      <c r="F880">
        <v>1</v>
      </c>
      <c r="G880">
        <v>35.720950000000002</v>
      </c>
      <c r="H880">
        <v>23.5504</v>
      </c>
      <c r="I880">
        <v>10.967511</v>
      </c>
      <c r="J880">
        <v>0.16617399999999999</v>
      </c>
      <c r="K880" t="str">
        <f t="shared" ref="K880:K943" si="24">MID(M880,22,1)</f>
        <v>7</v>
      </c>
      <c r="L880" t="s">
        <v>66</v>
      </c>
      <c r="M880" t="s">
        <v>67</v>
      </c>
      <c r="N88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67</v>
      </c>
      <c r="O880" t="e">
        <f>VLOOKUP(TableMPI[[#This Row],[Label]],TableAvg[],2,FALSE)</f>
        <v>#N/A</v>
      </c>
      <c r="P880" t="e">
        <f>VLOOKUP(TableMPI[[#This Row],[Label]],TableAvg[],3,FALSE)</f>
        <v>#N/A</v>
      </c>
      <c r="Q880" t="e">
        <f>TableMPI[[#This Row],[Avg]]-$U$2*TableMPI[[#This Row],[StdDev]]</f>
        <v>#N/A</v>
      </c>
      <c r="R880" t="e">
        <f>TableMPI[[#This Row],[Avg]]+$U$2*TableMPI[[#This Row],[StdDev]]</f>
        <v>#N/A</v>
      </c>
      <c r="S880" t="e">
        <f>IF(AND(TableMPI[[#This Row],[total_time]]&gt;=TableMPI[[#This Row],[Low]], TableMPI[[#This Row],[total_time]]&lt;=TableMPI[[#This Row],[High]]),1,0)</f>
        <v>#N/A</v>
      </c>
    </row>
    <row r="881" spans="1:19" x14ac:dyDescent="0.25">
      <c r="A881" t="s">
        <v>15</v>
      </c>
      <c r="B881">
        <v>15000</v>
      </c>
      <c r="C881">
        <v>100</v>
      </c>
      <c r="D881">
        <v>100000</v>
      </c>
      <c r="E881">
        <v>66</v>
      </c>
      <c r="F881">
        <v>1</v>
      </c>
      <c r="G881">
        <v>24.902635</v>
      </c>
      <c r="H881">
        <v>12.566827</v>
      </c>
      <c r="I881">
        <v>30.282511</v>
      </c>
      <c r="J881">
        <v>0.46588499999999999</v>
      </c>
      <c r="K881" t="str">
        <f t="shared" si="24"/>
        <v>7</v>
      </c>
      <c r="L881" t="s">
        <v>66</v>
      </c>
      <c r="M881" t="s">
        <v>67</v>
      </c>
      <c r="N88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66</v>
      </c>
      <c r="O881" t="e">
        <f>VLOOKUP(TableMPI[[#This Row],[Label]],TableAvg[],2,FALSE)</f>
        <v>#N/A</v>
      </c>
      <c r="P881" t="e">
        <f>VLOOKUP(TableMPI[[#This Row],[Label]],TableAvg[],3,FALSE)</f>
        <v>#N/A</v>
      </c>
      <c r="Q881" t="e">
        <f>TableMPI[[#This Row],[Avg]]-$U$2*TableMPI[[#This Row],[StdDev]]</f>
        <v>#N/A</v>
      </c>
      <c r="R881" t="e">
        <f>TableMPI[[#This Row],[Avg]]+$U$2*TableMPI[[#This Row],[StdDev]]</f>
        <v>#N/A</v>
      </c>
      <c r="S881" t="e">
        <f>IF(AND(TableMPI[[#This Row],[total_time]]&gt;=TableMPI[[#This Row],[Low]], TableMPI[[#This Row],[total_time]]&lt;=TableMPI[[#This Row],[High]]),1,0)</f>
        <v>#N/A</v>
      </c>
    </row>
    <row r="882" spans="1:19" x14ac:dyDescent="0.25">
      <c r="A882" t="s">
        <v>15</v>
      </c>
      <c r="B882">
        <v>15000</v>
      </c>
      <c r="C882">
        <v>100</v>
      </c>
      <c r="D882">
        <v>100000</v>
      </c>
      <c r="E882">
        <v>65</v>
      </c>
      <c r="F882">
        <v>1</v>
      </c>
      <c r="G882">
        <v>29.039514</v>
      </c>
      <c r="H882">
        <v>16.469270999999999</v>
      </c>
      <c r="I882">
        <v>9.0537500000000009</v>
      </c>
      <c r="J882">
        <v>0.14146500000000001</v>
      </c>
      <c r="K882" t="str">
        <f t="shared" si="24"/>
        <v>7</v>
      </c>
      <c r="L882" t="s">
        <v>66</v>
      </c>
      <c r="M882" t="s">
        <v>67</v>
      </c>
      <c r="N88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65</v>
      </c>
      <c r="O882" t="e">
        <f>VLOOKUP(TableMPI[[#This Row],[Label]],TableAvg[],2,FALSE)</f>
        <v>#N/A</v>
      </c>
      <c r="P882" t="e">
        <f>VLOOKUP(TableMPI[[#This Row],[Label]],TableAvg[],3,FALSE)</f>
        <v>#N/A</v>
      </c>
      <c r="Q882" t="e">
        <f>TableMPI[[#This Row],[Avg]]-$U$2*TableMPI[[#This Row],[StdDev]]</f>
        <v>#N/A</v>
      </c>
      <c r="R882" t="e">
        <f>TableMPI[[#This Row],[Avg]]+$U$2*TableMPI[[#This Row],[StdDev]]</f>
        <v>#N/A</v>
      </c>
      <c r="S882" t="e">
        <f>IF(AND(TableMPI[[#This Row],[total_time]]&gt;=TableMPI[[#This Row],[Low]], TableMPI[[#This Row],[total_time]]&lt;=TableMPI[[#This Row],[High]]),1,0)</f>
        <v>#N/A</v>
      </c>
    </row>
    <row r="883" spans="1:19" x14ac:dyDescent="0.25">
      <c r="A883" t="s">
        <v>15</v>
      </c>
      <c r="B883">
        <v>15000</v>
      </c>
      <c r="C883">
        <v>100</v>
      </c>
      <c r="D883">
        <v>100000</v>
      </c>
      <c r="E883">
        <v>64</v>
      </c>
      <c r="F883">
        <v>1</v>
      </c>
      <c r="G883">
        <v>30.739343000000002</v>
      </c>
      <c r="H883">
        <v>17.991116000000002</v>
      </c>
      <c r="I883">
        <v>4.5491159999999997</v>
      </c>
      <c r="J883">
        <v>7.2207999999999994E-2</v>
      </c>
      <c r="K883" t="str">
        <f t="shared" si="24"/>
        <v>7</v>
      </c>
      <c r="L883" t="s">
        <v>66</v>
      </c>
      <c r="M883" t="s">
        <v>67</v>
      </c>
      <c r="N88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64</v>
      </c>
      <c r="O883" t="e">
        <f>VLOOKUP(TableMPI[[#This Row],[Label]],TableAvg[],2,FALSE)</f>
        <v>#N/A</v>
      </c>
      <c r="P883" t="e">
        <f>VLOOKUP(TableMPI[[#This Row],[Label]],TableAvg[],3,FALSE)</f>
        <v>#N/A</v>
      </c>
      <c r="Q883" t="e">
        <f>TableMPI[[#This Row],[Avg]]-$U$2*TableMPI[[#This Row],[StdDev]]</f>
        <v>#N/A</v>
      </c>
      <c r="R883" t="e">
        <f>TableMPI[[#This Row],[Avg]]+$U$2*TableMPI[[#This Row],[StdDev]]</f>
        <v>#N/A</v>
      </c>
      <c r="S883" t="e">
        <f>IF(AND(TableMPI[[#This Row],[total_time]]&gt;=TableMPI[[#This Row],[Low]], TableMPI[[#This Row],[total_time]]&lt;=TableMPI[[#This Row],[High]]),1,0)</f>
        <v>#N/A</v>
      </c>
    </row>
    <row r="884" spans="1:19" x14ac:dyDescent="0.25">
      <c r="A884" t="s">
        <v>15</v>
      </c>
      <c r="B884">
        <v>15000</v>
      </c>
      <c r="C884">
        <v>100</v>
      </c>
      <c r="D884">
        <v>100000</v>
      </c>
      <c r="E884">
        <v>63</v>
      </c>
      <c r="F884">
        <v>1</v>
      </c>
      <c r="G884">
        <v>27.320706999999999</v>
      </c>
      <c r="H884">
        <v>14.431620000000001</v>
      </c>
      <c r="I884">
        <v>12.181089999999999</v>
      </c>
      <c r="J884">
        <v>0.196469</v>
      </c>
      <c r="K884" t="str">
        <f t="shared" si="24"/>
        <v>7</v>
      </c>
      <c r="L884" t="s">
        <v>66</v>
      </c>
      <c r="M884" t="s">
        <v>67</v>
      </c>
      <c r="N88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63</v>
      </c>
      <c r="O884" t="e">
        <f>VLOOKUP(TableMPI[[#This Row],[Label]],TableAvg[],2,FALSE)</f>
        <v>#N/A</v>
      </c>
      <c r="P884" t="e">
        <f>VLOOKUP(TableMPI[[#This Row],[Label]],TableAvg[],3,FALSE)</f>
        <v>#N/A</v>
      </c>
      <c r="Q884" t="e">
        <f>TableMPI[[#This Row],[Avg]]-$U$2*TableMPI[[#This Row],[StdDev]]</f>
        <v>#N/A</v>
      </c>
      <c r="R884" t="e">
        <f>TableMPI[[#This Row],[Avg]]+$U$2*TableMPI[[#This Row],[StdDev]]</f>
        <v>#N/A</v>
      </c>
      <c r="S884" t="e">
        <f>IF(AND(TableMPI[[#This Row],[total_time]]&gt;=TableMPI[[#This Row],[Low]], TableMPI[[#This Row],[total_time]]&lt;=TableMPI[[#This Row],[High]]),1,0)</f>
        <v>#N/A</v>
      </c>
    </row>
    <row r="885" spans="1:19" x14ac:dyDescent="0.25">
      <c r="A885" t="s">
        <v>15</v>
      </c>
      <c r="B885">
        <v>15000</v>
      </c>
      <c r="C885">
        <v>100</v>
      </c>
      <c r="D885">
        <v>100000</v>
      </c>
      <c r="E885">
        <v>62</v>
      </c>
      <c r="F885">
        <v>1</v>
      </c>
      <c r="G885">
        <v>27.354168000000001</v>
      </c>
      <c r="H885">
        <v>14.264346</v>
      </c>
      <c r="I885">
        <v>4.6385940000000003</v>
      </c>
      <c r="J885">
        <v>7.6042999999999999E-2</v>
      </c>
      <c r="K885" t="str">
        <f t="shared" si="24"/>
        <v>7</v>
      </c>
      <c r="L885" t="s">
        <v>66</v>
      </c>
      <c r="M885" t="s">
        <v>67</v>
      </c>
      <c r="N88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62</v>
      </c>
      <c r="O885" t="e">
        <f>VLOOKUP(TableMPI[[#This Row],[Label]],TableAvg[],2,FALSE)</f>
        <v>#N/A</v>
      </c>
      <c r="P885" t="e">
        <f>VLOOKUP(TableMPI[[#This Row],[Label]],TableAvg[],3,FALSE)</f>
        <v>#N/A</v>
      </c>
      <c r="Q885" t="e">
        <f>TableMPI[[#This Row],[Avg]]-$U$2*TableMPI[[#This Row],[StdDev]]</f>
        <v>#N/A</v>
      </c>
      <c r="R885" t="e">
        <f>TableMPI[[#This Row],[Avg]]+$U$2*TableMPI[[#This Row],[StdDev]]</f>
        <v>#N/A</v>
      </c>
      <c r="S885" t="e">
        <f>IF(AND(TableMPI[[#This Row],[total_time]]&gt;=TableMPI[[#This Row],[Low]], TableMPI[[#This Row],[total_time]]&lt;=TableMPI[[#This Row],[High]]),1,0)</f>
        <v>#N/A</v>
      </c>
    </row>
    <row r="886" spans="1:19" x14ac:dyDescent="0.25">
      <c r="A886" t="s">
        <v>15</v>
      </c>
      <c r="B886">
        <v>15000</v>
      </c>
      <c r="C886">
        <v>100</v>
      </c>
      <c r="D886">
        <v>100000</v>
      </c>
      <c r="E886">
        <v>61</v>
      </c>
      <c r="F886">
        <v>1</v>
      </c>
      <c r="G886">
        <v>27.128105000000001</v>
      </c>
      <c r="H886">
        <v>13.83609</v>
      </c>
      <c r="I886">
        <v>13.343861</v>
      </c>
      <c r="J886">
        <v>0.22239800000000001</v>
      </c>
      <c r="K886" t="str">
        <f t="shared" si="24"/>
        <v>7</v>
      </c>
      <c r="L886" t="s">
        <v>66</v>
      </c>
      <c r="M886" t="s">
        <v>67</v>
      </c>
      <c r="N88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61</v>
      </c>
      <c r="O886" t="e">
        <f>VLOOKUP(TableMPI[[#This Row],[Label]],TableAvg[],2,FALSE)</f>
        <v>#N/A</v>
      </c>
      <c r="P886" t="e">
        <f>VLOOKUP(TableMPI[[#This Row],[Label]],TableAvg[],3,FALSE)</f>
        <v>#N/A</v>
      </c>
      <c r="Q886" t="e">
        <f>TableMPI[[#This Row],[Avg]]-$U$2*TableMPI[[#This Row],[StdDev]]</f>
        <v>#N/A</v>
      </c>
      <c r="R886" t="e">
        <f>TableMPI[[#This Row],[Avg]]+$U$2*TableMPI[[#This Row],[StdDev]]</f>
        <v>#N/A</v>
      </c>
      <c r="S886" t="e">
        <f>IF(AND(TableMPI[[#This Row],[total_time]]&gt;=TableMPI[[#This Row],[Low]], TableMPI[[#This Row],[total_time]]&lt;=TableMPI[[#This Row],[High]]),1,0)</f>
        <v>#N/A</v>
      </c>
    </row>
    <row r="887" spans="1:19" x14ac:dyDescent="0.25">
      <c r="A887" t="s">
        <v>15</v>
      </c>
      <c r="B887">
        <v>15000</v>
      </c>
      <c r="C887">
        <v>100</v>
      </c>
      <c r="D887">
        <v>100000</v>
      </c>
      <c r="E887">
        <v>60</v>
      </c>
      <c r="F887">
        <v>1</v>
      </c>
      <c r="G887">
        <v>32.132815000000001</v>
      </c>
      <c r="H887">
        <v>18.535095999999999</v>
      </c>
      <c r="I887">
        <v>4.3642079999999996</v>
      </c>
      <c r="J887">
        <v>7.3969999999999994E-2</v>
      </c>
      <c r="K887" t="str">
        <f t="shared" si="24"/>
        <v>7</v>
      </c>
      <c r="L887" t="s">
        <v>66</v>
      </c>
      <c r="M887" t="s">
        <v>67</v>
      </c>
      <c r="N88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60</v>
      </c>
      <c r="O887" t="e">
        <f>VLOOKUP(TableMPI[[#This Row],[Label]],TableAvg[],2,FALSE)</f>
        <v>#N/A</v>
      </c>
      <c r="P887" t="e">
        <f>VLOOKUP(TableMPI[[#This Row],[Label]],TableAvg[],3,FALSE)</f>
        <v>#N/A</v>
      </c>
      <c r="Q887" t="e">
        <f>TableMPI[[#This Row],[Avg]]-$U$2*TableMPI[[#This Row],[StdDev]]</f>
        <v>#N/A</v>
      </c>
      <c r="R887" t="e">
        <f>TableMPI[[#This Row],[Avg]]+$U$2*TableMPI[[#This Row],[StdDev]]</f>
        <v>#N/A</v>
      </c>
      <c r="S887" t="e">
        <f>IF(AND(TableMPI[[#This Row],[total_time]]&gt;=TableMPI[[#This Row],[Low]], TableMPI[[#This Row],[total_time]]&lt;=TableMPI[[#This Row],[High]]),1,0)</f>
        <v>#N/A</v>
      </c>
    </row>
    <row r="888" spans="1:19" x14ac:dyDescent="0.25">
      <c r="A888" t="s">
        <v>15</v>
      </c>
      <c r="B888">
        <v>15000</v>
      </c>
      <c r="C888">
        <v>100</v>
      </c>
      <c r="D888">
        <v>100000</v>
      </c>
      <c r="E888">
        <v>59</v>
      </c>
      <c r="F888">
        <v>1</v>
      </c>
      <c r="G888">
        <v>30.996789</v>
      </c>
      <c r="H888">
        <v>17.033809000000002</v>
      </c>
      <c r="I888">
        <v>24.962337000000002</v>
      </c>
      <c r="J888">
        <v>0.43038500000000002</v>
      </c>
      <c r="K888" t="str">
        <f t="shared" si="24"/>
        <v>7</v>
      </c>
      <c r="L888" t="s">
        <v>66</v>
      </c>
      <c r="M888" t="s">
        <v>67</v>
      </c>
      <c r="N88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59</v>
      </c>
      <c r="O888" t="e">
        <f>VLOOKUP(TableMPI[[#This Row],[Label]],TableAvg[],2,FALSE)</f>
        <v>#N/A</v>
      </c>
      <c r="P888" t="e">
        <f>VLOOKUP(TableMPI[[#This Row],[Label]],TableAvg[],3,FALSE)</f>
        <v>#N/A</v>
      </c>
      <c r="Q888" t="e">
        <f>TableMPI[[#This Row],[Avg]]-$U$2*TableMPI[[#This Row],[StdDev]]</f>
        <v>#N/A</v>
      </c>
      <c r="R888" t="e">
        <f>TableMPI[[#This Row],[Avg]]+$U$2*TableMPI[[#This Row],[StdDev]]</f>
        <v>#N/A</v>
      </c>
      <c r="S888" t="e">
        <f>IF(AND(TableMPI[[#This Row],[total_time]]&gt;=TableMPI[[#This Row],[Low]], TableMPI[[#This Row],[total_time]]&lt;=TableMPI[[#This Row],[High]]),1,0)</f>
        <v>#N/A</v>
      </c>
    </row>
    <row r="889" spans="1:19" x14ac:dyDescent="0.25">
      <c r="A889" t="s">
        <v>15</v>
      </c>
      <c r="B889">
        <v>15000</v>
      </c>
      <c r="C889">
        <v>100</v>
      </c>
      <c r="D889">
        <v>100000</v>
      </c>
      <c r="E889">
        <v>58</v>
      </c>
      <c r="F889">
        <v>1</v>
      </c>
      <c r="G889">
        <v>25.006283</v>
      </c>
      <c r="H889">
        <v>10.812196999999999</v>
      </c>
      <c r="I889">
        <v>9.136533</v>
      </c>
      <c r="J889">
        <v>0.16028999999999999</v>
      </c>
      <c r="K889" t="str">
        <f t="shared" si="24"/>
        <v>7</v>
      </c>
      <c r="L889" t="s">
        <v>66</v>
      </c>
      <c r="M889" t="s">
        <v>67</v>
      </c>
      <c r="N88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58</v>
      </c>
      <c r="O889" t="e">
        <f>VLOOKUP(TableMPI[[#This Row],[Label]],TableAvg[],2,FALSE)</f>
        <v>#N/A</v>
      </c>
      <c r="P889" t="e">
        <f>VLOOKUP(TableMPI[[#This Row],[Label]],TableAvg[],3,FALSE)</f>
        <v>#N/A</v>
      </c>
      <c r="Q889" t="e">
        <f>TableMPI[[#This Row],[Avg]]-$U$2*TableMPI[[#This Row],[StdDev]]</f>
        <v>#N/A</v>
      </c>
      <c r="R889" t="e">
        <f>TableMPI[[#This Row],[Avg]]+$U$2*TableMPI[[#This Row],[StdDev]]</f>
        <v>#N/A</v>
      </c>
      <c r="S889" t="e">
        <f>IF(AND(TableMPI[[#This Row],[total_time]]&gt;=TableMPI[[#This Row],[Low]], TableMPI[[#This Row],[total_time]]&lt;=TableMPI[[#This Row],[High]]),1,0)</f>
        <v>#N/A</v>
      </c>
    </row>
    <row r="890" spans="1:19" x14ac:dyDescent="0.25">
      <c r="A890" t="s">
        <v>15</v>
      </c>
      <c r="B890">
        <v>15000</v>
      </c>
      <c r="C890">
        <v>100</v>
      </c>
      <c r="D890">
        <v>100000</v>
      </c>
      <c r="E890">
        <v>57</v>
      </c>
      <c r="F890">
        <v>1</v>
      </c>
      <c r="G890">
        <v>28.850738</v>
      </c>
      <c r="H890">
        <v>14.475227</v>
      </c>
      <c r="I890">
        <v>16.219729000000001</v>
      </c>
      <c r="J890">
        <v>0.28963800000000001</v>
      </c>
      <c r="K890" t="str">
        <f t="shared" si="24"/>
        <v>7</v>
      </c>
      <c r="L890" t="s">
        <v>66</v>
      </c>
      <c r="M890" t="s">
        <v>67</v>
      </c>
      <c r="N89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57</v>
      </c>
      <c r="O890" t="e">
        <f>VLOOKUP(TableMPI[[#This Row],[Label]],TableAvg[],2,FALSE)</f>
        <v>#N/A</v>
      </c>
      <c r="P890" t="e">
        <f>VLOOKUP(TableMPI[[#This Row],[Label]],TableAvg[],3,FALSE)</f>
        <v>#N/A</v>
      </c>
      <c r="Q890" t="e">
        <f>TableMPI[[#This Row],[Avg]]-$U$2*TableMPI[[#This Row],[StdDev]]</f>
        <v>#N/A</v>
      </c>
      <c r="R890" t="e">
        <f>TableMPI[[#This Row],[Avg]]+$U$2*TableMPI[[#This Row],[StdDev]]</f>
        <v>#N/A</v>
      </c>
      <c r="S890" t="e">
        <f>IF(AND(TableMPI[[#This Row],[total_time]]&gt;=TableMPI[[#This Row],[Low]], TableMPI[[#This Row],[total_time]]&lt;=TableMPI[[#This Row],[High]]),1,0)</f>
        <v>#N/A</v>
      </c>
    </row>
    <row r="891" spans="1:19" x14ac:dyDescent="0.25">
      <c r="A891" t="s">
        <v>15</v>
      </c>
      <c r="B891">
        <v>15000</v>
      </c>
      <c r="C891">
        <v>100</v>
      </c>
      <c r="D891">
        <v>100000</v>
      </c>
      <c r="E891">
        <v>56</v>
      </c>
      <c r="F891">
        <v>1</v>
      </c>
      <c r="G891">
        <v>26.341097999999999</v>
      </c>
      <c r="H891">
        <v>11.685908</v>
      </c>
      <c r="I891">
        <v>23.494883000000002</v>
      </c>
      <c r="J891">
        <v>0.42718</v>
      </c>
      <c r="K891" t="str">
        <f t="shared" si="24"/>
        <v>7</v>
      </c>
      <c r="L891" t="s">
        <v>66</v>
      </c>
      <c r="M891" t="s">
        <v>67</v>
      </c>
      <c r="N89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56</v>
      </c>
      <c r="O891" t="e">
        <f>VLOOKUP(TableMPI[[#This Row],[Label]],TableAvg[],2,FALSE)</f>
        <v>#N/A</v>
      </c>
      <c r="P891" t="e">
        <f>VLOOKUP(TableMPI[[#This Row],[Label]],TableAvg[],3,FALSE)</f>
        <v>#N/A</v>
      </c>
      <c r="Q891" t="e">
        <f>TableMPI[[#This Row],[Avg]]-$U$2*TableMPI[[#This Row],[StdDev]]</f>
        <v>#N/A</v>
      </c>
      <c r="R891" t="e">
        <f>TableMPI[[#This Row],[Avg]]+$U$2*TableMPI[[#This Row],[StdDev]]</f>
        <v>#N/A</v>
      </c>
      <c r="S891" t="e">
        <f>IF(AND(TableMPI[[#This Row],[total_time]]&gt;=TableMPI[[#This Row],[Low]], TableMPI[[#This Row],[total_time]]&lt;=TableMPI[[#This Row],[High]]),1,0)</f>
        <v>#N/A</v>
      </c>
    </row>
    <row r="892" spans="1:19" x14ac:dyDescent="0.25">
      <c r="A892" t="s">
        <v>15</v>
      </c>
      <c r="B892">
        <v>15000</v>
      </c>
      <c r="C892">
        <v>100</v>
      </c>
      <c r="D892">
        <v>100000</v>
      </c>
      <c r="E892">
        <v>55</v>
      </c>
      <c r="F892">
        <v>1</v>
      </c>
      <c r="G892">
        <v>29.131031</v>
      </c>
      <c r="H892">
        <v>14.164671</v>
      </c>
      <c r="I892">
        <v>8.3285859999999996</v>
      </c>
      <c r="J892">
        <v>0.15423300000000001</v>
      </c>
      <c r="K892" t="str">
        <f t="shared" si="24"/>
        <v>7</v>
      </c>
      <c r="L892" t="s">
        <v>66</v>
      </c>
      <c r="M892" t="s">
        <v>67</v>
      </c>
      <c r="N89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55</v>
      </c>
      <c r="O892" t="e">
        <f>VLOOKUP(TableMPI[[#This Row],[Label]],TableAvg[],2,FALSE)</f>
        <v>#N/A</v>
      </c>
      <c r="P892" t="e">
        <f>VLOOKUP(TableMPI[[#This Row],[Label]],TableAvg[],3,FALSE)</f>
        <v>#N/A</v>
      </c>
      <c r="Q892" t="e">
        <f>TableMPI[[#This Row],[Avg]]-$U$2*TableMPI[[#This Row],[StdDev]]</f>
        <v>#N/A</v>
      </c>
      <c r="R892" t="e">
        <f>TableMPI[[#This Row],[Avg]]+$U$2*TableMPI[[#This Row],[StdDev]]</f>
        <v>#N/A</v>
      </c>
      <c r="S892" t="e">
        <f>IF(AND(TableMPI[[#This Row],[total_time]]&gt;=TableMPI[[#This Row],[Low]], TableMPI[[#This Row],[total_time]]&lt;=TableMPI[[#This Row],[High]]),1,0)</f>
        <v>#N/A</v>
      </c>
    </row>
    <row r="893" spans="1:19" x14ac:dyDescent="0.25">
      <c r="A893" t="s">
        <v>15</v>
      </c>
      <c r="B893">
        <v>15000</v>
      </c>
      <c r="C893">
        <v>100</v>
      </c>
      <c r="D893">
        <v>100000</v>
      </c>
      <c r="E893">
        <v>54</v>
      </c>
      <c r="F893">
        <v>1</v>
      </c>
      <c r="G893">
        <v>29.798057</v>
      </c>
      <c r="H893">
        <v>14.559443</v>
      </c>
      <c r="I893">
        <v>6.7389650000000003</v>
      </c>
      <c r="J893">
        <v>0.12715000000000001</v>
      </c>
      <c r="K893" t="str">
        <f t="shared" si="24"/>
        <v>7</v>
      </c>
      <c r="L893" t="s">
        <v>66</v>
      </c>
      <c r="M893" t="s">
        <v>67</v>
      </c>
      <c r="N89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54</v>
      </c>
      <c r="O893" t="e">
        <f>VLOOKUP(TableMPI[[#This Row],[Label]],TableAvg[],2,FALSE)</f>
        <v>#N/A</v>
      </c>
      <c r="P893" t="e">
        <f>VLOOKUP(TableMPI[[#This Row],[Label]],TableAvg[],3,FALSE)</f>
        <v>#N/A</v>
      </c>
      <c r="Q893" t="e">
        <f>TableMPI[[#This Row],[Avg]]-$U$2*TableMPI[[#This Row],[StdDev]]</f>
        <v>#N/A</v>
      </c>
      <c r="R893" t="e">
        <f>TableMPI[[#This Row],[Avg]]+$U$2*TableMPI[[#This Row],[StdDev]]</f>
        <v>#N/A</v>
      </c>
      <c r="S893" t="e">
        <f>IF(AND(TableMPI[[#This Row],[total_time]]&gt;=TableMPI[[#This Row],[Low]], TableMPI[[#This Row],[total_time]]&lt;=TableMPI[[#This Row],[High]]),1,0)</f>
        <v>#N/A</v>
      </c>
    </row>
    <row r="894" spans="1:19" x14ac:dyDescent="0.25">
      <c r="A894" t="s">
        <v>15</v>
      </c>
      <c r="B894">
        <v>15000</v>
      </c>
      <c r="C894">
        <v>100</v>
      </c>
      <c r="D894">
        <v>100000</v>
      </c>
      <c r="E894">
        <v>53</v>
      </c>
      <c r="F894">
        <v>1</v>
      </c>
      <c r="G894">
        <v>26.335981</v>
      </c>
      <c r="H894">
        <v>10.965662</v>
      </c>
      <c r="I894">
        <v>7.2730800000000002</v>
      </c>
      <c r="J894">
        <v>0.13986699999999999</v>
      </c>
      <c r="K894" t="str">
        <f t="shared" si="24"/>
        <v>7</v>
      </c>
      <c r="L894" t="s">
        <v>66</v>
      </c>
      <c r="M894" t="s">
        <v>67</v>
      </c>
      <c r="N89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53</v>
      </c>
      <c r="O894" t="e">
        <f>VLOOKUP(TableMPI[[#This Row],[Label]],TableAvg[],2,FALSE)</f>
        <v>#N/A</v>
      </c>
      <c r="P894" t="e">
        <f>VLOOKUP(TableMPI[[#This Row],[Label]],TableAvg[],3,FALSE)</f>
        <v>#N/A</v>
      </c>
      <c r="Q894" t="e">
        <f>TableMPI[[#This Row],[Avg]]-$U$2*TableMPI[[#This Row],[StdDev]]</f>
        <v>#N/A</v>
      </c>
      <c r="R894" t="e">
        <f>TableMPI[[#This Row],[Avg]]+$U$2*TableMPI[[#This Row],[StdDev]]</f>
        <v>#N/A</v>
      </c>
      <c r="S894" t="e">
        <f>IF(AND(TableMPI[[#This Row],[total_time]]&gt;=TableMPI[[#This Row],[Low]], TableMPI[[#This Row],[total_time]]&lt;=TableMPI[[#This Row],[High]]),1,0)</f>
        <v>#N/A</v>
      </c>
    </row>
    <row r="895" spans="1:19" x14ac:dyDescent="0.25">
      <c r="A895" t="s">
        <v>15</v>
      </c>
      <c r="B895">
        <v>15000</v>
      </c>
      <c r="C895">
        <v>100</v>
      </c>
      <c r="D895">
        <v>100000</v>
      </c>
      <c r="E895">
        <v>52</v>
      </c>
      <c r="F895">
        <v>1</v>
      </c>
      <c r="G895">
        <v>25.442975000000001</v>
      </c>
      <c r="H895">
        <v>9.8014290000000006</v>
      </c>
      <c r="I895">
        <v>6.919384</v>
      </c>
      <c r="J895">
        <v>0.13567399999999999</v>
      </c>
      <c r="K895" t="str">
        <f t="shared" si="24"/>
        <v>7</v>
      </c>
      <c r="L895" t="s">
        <v>66</v>
      </c>
      <c r="M895" t="s">
        <v>67</v>
      </c>
      <c r="N89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52</v>
      </c>
      <c r="O895" t="e">
        <f>VLOOKUP(TableMPI[[#This Row],[Label]],TableAvg[],2,FALSE)</f>
        <v>#N/A</v>
      </c>
      <c r="P895" t="e">
        <f>VLOOKUP(TableMPI[[#This Row],[Label]],TableAvg[],3,FALSE)</f>
        <v>#N/A</v>
      </c>
      <c r="Q895" t="e">
        <f>TableMPI[[#This Row],[Avg]]-$U$2*TableMPI[[#This Row],[StdDev]]</f>
        <v>#N/A</v>
      </c>
      <c r="R895" t="e">
        <f>TableMPI[[#This Row],[Avg]]+$U$2*TableMPI[[#This Row],[StdDev]]</f>
        <v>#N/A</v>
      </c>
      <c r="S895" t="e">
        <f>IF(AND(TableMPI[[#This Row],[total_time]]&gt;=TableMPI[[#This Row],[Low]], TableMPI[[#This Row],[total_time]]&lt;=TableMPI[[#This Row],[High]]),1,0)</f>
        <v>#N/A</v>
      </c>
    </row>
    <row r="896" spans="1:19" x14ac:dyDescent="0.25">
      <c r="A896" t="s">
        <v>15</v>
      </c>
      <c r="B896">
        <v>15000</v>
      </c>
      <c r="C896">
        <v>100</v>
      </c>
      <c r="D896">
        <v>100000</v>
      </c>
      <c r="E896">
        <v>51</v>
      </c>
      <c r="F896">
        <v>1</v>
      </c>
      <c r="G896">
        <v>26.727596999999999</v>
      </c>
      <c r="H896">
        <v>10.798745</v>
      </c>
      <c r="I896">
        <v>5.4687570000000001</v>
      </c>
      <c r="J896">
        <v>0.109375</v>
      </c>
      <c r="K896" t="str">
        <f t="shared" si="24"/>
        <v>7</v>
      </c>
      <c r="L896" t="s">
        <v>66</v>
      </c>
      <c r="M896" t="s">
        <v>67</v>
      </c>
      <c r="N89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51</v>
      </c>
      <c r="O896" t="e">
        <f>VLOOKUP(TableMPI[[#This Row],[Label]],TableAvg[],2,FALSE)</f>
        <v>#N/A</v>
      </c>
      <c r="P896" t="e">
        <f>VLOOKUP(TableMPI[[#This Row],[Label]],TableAvg[],3,FALSE)</f>
        <v>#N/A</v>
      </c>
      <c r="Q896" t="e">
        <f>TableMPI[[#This Row],[Avg]]-$U$2*TableMPI[[#This Row],[StdDev]]</f>
        <v>#N/A</v>
      </c>
      <c r="R896" t="e">
        <f>TableMPI[[#This Row],[Avg]]+$U$2*TableMPI[[#This Row],[StdDev]]</f>
        <v>#N/A</v>
      </c>
      <c r="S896" t="e">
        <f>IF(AND(TableMPI[[#This Row],[total_time]]&gt;=TableMPI[[#This Row],[Low]], TableMPI[[#This Row],[total_time]]&lt;=TableMPI[[#This Row],[High]]),1,0)</f>
        <v>#N/A</v>
      </c>
    </row>
    <row r="897" spans="1:19" x14ac:dyDescent="0.25">
      <c r="A897" t="s">
        <v>15</v>
      </c>
      <c r="B897">
        <v>15000</v>
      </c>
      <c r="C897">
        <v>100</v>
      </c>
      <c r="D897">
        <v>100000</v>
      </c>
      <c r="E897">
        <v>50</v>
      </c>
      <c r="F897">
        <v>1</v>
      </c>
      <c r="G897">
        <v>27.723367</v>
      </c>
      <c r="H897">
        <v>11.539082000000001</v>
      </c>
      <c r="I897">
        <v>5.8452080000000004</v>
      </c>
      <c r="J897">
        <v>0.11928999999999999</v>
      </c>
      <c r="K897" t="str">
        <f t="shared" si="24"/>
        <v>7</v>
      </c>
      <c r="L897" t="s">
        <v>66</v>
      </c>
      <c r="M897" t="s">
        <v>67</v>
      </c>
      <c r="N89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50</v>
      </c>
      <c r="O897" t="e">
        <f>VLOOKUP(TableMPI[[#This Row],[Label]],TableAvg[],2,FALSE)</f>
        <v>#N/A</v>
      </c>
      <c r="P897" t="e">
        <f>VLOOKUP(TableMPI[[#This Row],[Label]],TableAvg[],3,FALSE)</f>
        <v>#N/A</v>
      </c>
      <c r="Q897" t="e">
        <f>TableMPI[[#This Row],[Avg]]-$U$2*TableMPI[[#This Row],[StdDev]]</f>
        <v>#N/A</v>
      </c>
      <c r="R897" t="e">
        <f>TableMPI[[#This Row],[Avg]]+$U$2*TableMPI[[#This Row],[StdDev]]</f>
        <v>#N/A</v>
      </c>
      <c r="S897" t="e">
        <f>IF(AND(TableMPI[[#This Row],[total_time]]&gt;=TableMPI[[#This Row],[Low]], TableMPI[[#This Row],[total_time]]&lt;=TableMPI[[#This Row],[High]]),1,0)</f>
        <v>#N/A</v>
      </c>
    </row>
    <row r="898" spans="1:19" x14ac:dyDescent="0.25">
      <c r="A898" t="s">
        <v>15</v>
      </c>
      <c r="B898">
        <v>15000</v>
      </c>
      <c r="C898">
        <v>100</v>
      </c>
      <c r="D898">
        <v>100000</v>
      </c>
      <c r="E898">
        <v>49</v>
      </c>
      <c r="F898">
        <v>1</v>
      </c>
      <c r="G898">
        <v>26.930700999999999</v>
      </c>
      <c r="H898">
        <v>10.231541999999999</v>
      </c>
      <c r="I898">
        <v>5.5542610000000003</v>
      </c>
      <c r="J898">
        <v>0.115714</v>
      </c>
      <c r="K898" t="str">
        <f t="shared" si="24"/>
        <v>7</v>
      </c>
      <c r="L898" t="s">
        <v>66</v>
      </c>
      <c r="M898" t="s">
        <v>67</v>
      </c>
      <c r="N89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49</v>
      </c>
      <c r="O898" t="e">
        <f>VLOOKUP(TableMPI[[#This Row],[Label]],TableAvg[],2,FALSE)</f>
        <v>#N/A</v>
      </c>
      <c r="P898" t="e">
        <f>VLOOKUP(TableMPI[[#This Row],[Label]],TableAvg[],3,FALSE)</f>
        <v>#N/A</v>
      </c>
      <c r="Q898" t="e">
        <f>TableMPI[[#This Row],[Avg]]-$U$2*TableMPI[[#This Row],[StdDev]]</f>
        <v>#N/A</v>
      </c>
      <c r="R898" t="e">
        <f>TableMPI[[#This Row],[Avg]]+$U$2*TableMPI[[#This Row],[StdDev]]</f>
        <v>#N/A</v>
      </c>
      <c r="S898" t="e">
        <f>IF(AND(TableMPI[[#This Row],[total_time]]&gt;=TableMPI[[#This Row],[Low]], TableMPI[[#This Row],[total_time]]&lt;=TableMPI[[#This Row],[High]]),1,0)</f>
        <v>#N/A</v>
      </c>
    </row>
    <row r="899" spans="1:19" x14ac:dyDescent="0.25">
      <c r="A899" t="s">
        <v>15</v>
      </c>
      <c r="B899">
        <v>15000</v>
      </c>
      <c r="C899">
        <v>100</v>
      </c>
      <c r="D899">
        <v>100000</v>
      </c>
      <c r="E899">
        <v>48</v>
      </c>
      <c r="F899">
        <v>1</v>
      </c>
      <c r="G899">
        <v>29.14152</v>
      </c>
      <c r="H899">
        <v>12.325456000000001</v>
      </c>
      <c r="I899">
        <v>6.0406810000000002</v>
      </c>
      <c r="J899">
        <v>0.128525</v>
      </c>
      <c r="K899" t="str">
        <f t="shared" si="24"/>
        <v>7</v>
      </c>
      <c r="L899" t="s">
        <v>66</v>
      </c>
      <c r="M899" t="s">
        <v>67</v>
      </c>
      <c r="N89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48</v>
      </c>
      <c r="O899" t="e">
        <f>VLOOKUP(TableMPI[[#This Row],[Label]],TableAvg[],2,FALSE)</f>
        <v>#N/A</v>
      </c>
      <c r="P899" t="e">
        <f>VLOOKUP(TableMPI[[#This Row],[Label]],TableAvg[],3,FALSE)</f>
        <v>#N/A</v>
      </c>
      <c r="Q899" t="e">
        <f>TableMPI[[#This Row],[Avg]]-$U$2*TableMPI[[#This Row],[StdDev]]</f>
        <v>#N/A</v>
      </c>
      <c r="R899" t="e">
        <f>TableMPI[[#This Row],[Avg]]+$U$2*TableMPI[[#This Row],[StdDev]]</f>
        <v>#N/A</v>
      </c>
      <c r="S899" t="e">
        <f>IF(AND(TableMPI[[#This Row],[total_time]]&gt;=TableMPI[[#This Row],[Low]], TableMPI[[#This Row],[total_time]]&lt;=TableMPI[[#This Row],[High]]),1,0)</f>
        <v>#N/A</v>
      </c>
    </row>
    <row r="900" spans="1:19" x14ac:dyDescent="0.25">
      <c r="A900" t="s">
        <v>15</v>
      </c>
      <c r="B900">
        <v>15000</v>
      </c>
      <c r="C900">
        <v>100</v>
      </c>
      <c r="D900">
        <v>100000</v>
      </c>
      <c r="E900">
        <v>47</v>
      </c>
      <c r="F900">
        <v>1</v>
      </c>
      <c r="G900">
        <v>29.052569999999999</v>
      </c>
      <c r="H900">
        <v>11.606197</v>
      </c>
      <c r="I900">
        <v>12.454022</v>
      </c>
      <c r="J900">
        <v>0.27073999999999998</v>
      </c>
      <c r="K900" t="str">
        <f t="shared" si="24"/>
        <v>7</v>
      </c>
      <c r="L900" t="s">
        <v>66</v>
      </c>
      <c r="M900" t="s">
        <v>67</v>
      </c>
      <c r="N90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47</v>
      </c>
      <c r="O900" t="e">
        <f>VLOOKUP(TableMPI[[#This Row],[Label]],TableAvg[],2,FALSE)</f>
        <v>#N/A</v>
      </c>
      <c r="P900" t="e">
        <f>VLOOKUP(TableMPI[[#This Row],[Label]],TableAvg[],3,FALSE)</f>
        <v>#N/A</v>
      </c>
      <c r="Q900" t="e">
        <f>TableMPI[[#This Row],[Avg]]-$U$2*TableMPI[[#This Row],[StdDev]]</f>
        <v>#N/A</v>
      </c>
      <c r="R900" t="e">
        <f>TableMPI[[#This Row],[Avg]]+$U$2*TableMPI[[#This Row],[StdDev]]</f>
        <v>#N/A</v>
      </c>
      <c r="S900" t="e">
        <f>IF(AND(TableMPI[[#This Row],[total_time]]&gt;=TableMPI[[#This Row],[Low]], TableMPI[[#This Row],[total_time]]&lt;=TableMPI[[#This Row],[High]]),1,0)</f>
        <v>#N/A</v>
      </c>
    </row>
    <row r="901" spans="1:19" x14ac:dyDescent="0.25">
      <c r="A901" t="s">
        <v>15</v>
      </c>
      <c r="B901">
        <v>15000</v>
      </c>
      <c r="C901">
        <v>100</v>
      </c>
      <c r="D901">
        <v>100000</v>
      </c>
      <c r="E901">
        <v>46</v>
      </c>
      <c r="F901">
        <v>1</v>
      </c>
      <c r="G901">
        <v>27.798748</v>
      </c>
      <c r="H901">
        <v>10.349183999999999</v>
      </c>
      <c r="I901">
        <v>5.6457199999999998</v>
      </c>
      <c r="J901">
        <v>0.12545999999999999</v>
      </c>
      <c r="K901" t="str">
        <f t="shared" si="24"/>
        <v>7</v>
      </c>
      <c r="L901" t="s">
        <v>66</v>
      </c>
      <c r="M901" t="s">
        <v>67</v>
      </c>
      <c r="N90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46</v>
      </c>
      <c r="O901" t="e">
        <f>VLOOKUP(TableMPI[[#This Row],[Label]],TableAvg[],2,FALSE)</f>
        <v>#N/A</v>
      </c>
      <c r="P901" t="e">
        <f>VLOOKUP(TableMPI[[#This Row],[Label]],TableAvg[],3,FALSE)</f>
        <v>#N/A</v>
      </c>
      <c r="Q901" t="e">
        <f>TableMPI[[#This Row],[Avg]]-$U$2*TableMPI[[#This Row],[StdDev]]</f>
        <v>#N/A</v>
      </c>
      <c r="R901" t="e">
        <f>TableMPI[[#This Row],[Avg]]+$U$2*TableMPI[[#This Row],[StdDev]]</f>
        <v>#N/A</v>
      </c>
      <c r="S901" t="e">
        <f>IF(AND(TableMPI[[#This Row],[total_time]]&gt;=TableMPI[[#This Row],[Low]], TableMPI[[#This Row],[total_time]]&lt;=TableMPI[[#This Row],[High]]),1,0)</f>
        <v>#N/A</v>
      </c>
    </row>
    <row r="902" spans="1:19" x14ac:dyDescent="0.25">
      <c r="A902" t="s">
        <v>15</v>
      </c>
      <c r="B902">
        <v>15000</v>
      </c>
      <c r="C902">
        <v>100</v>
      </c>
      <c r="D902">
        <v>100000</v>
      </c>
      <c r="E902">
        <v>45</v>
      </c>
      <c r="F902">
        <v>1</v>
      </c>
      <c r="G902">
        <v>25.043354999999998</v>
      </c>
      <c r="H902">
        <v>7.2889699999999999</v>
      </c>
      <c r="I902">
        <v>4.6194730000000002</v>
      </c>
      <c r="J902">
        <v>0.104988</v>
      </c>
      <c r="K902" t="str">
        <f t="shared" si="24"/>
        <v>7</v>
      </c>
      <c r="L902" t="s">
        <v>66</v>
      </c>
      <c r="M902" t="s">
        <v>67</v>
      </c>
      <c r="N90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45</v>
      </c>
      <c r="O902" t="e">
        <f>VLOOKUP(TableMPI[[#This Row],[Label]],TableAvg[],2,FALSE)</f>
        <v>#N/A</v>
      </c>
      <c r="P902" t="e">
        <f>VLOOKUP(TableMPI[[#This Row],[Label]],TableAvg[],3,FALSE)</f>
        <v>#N/A</v>
      </c>
      <c r="Q902" t="e">
        <f>TableMPI[[#This Row],[Avg]]-$U$2*TableMPI[[#This Row],[StdDev]]</f>
        <v>#N/A</v>
      </c>
      <c r="R902" t="e">
        <f>TableMPI[[#This Row],[Avg]]+$U$2*TableMPI[[#This Row],[StdDev]]</f>
        <v>#N/A</v>
      </c>
      <c r="S902" t="e">
        <f>IF(AND(TableMPI[[#This Row],[total_time]]&gt;=TableMPI[[#This Row],[Low]], TableMPI[[#This Row],[total_time]]&lt;=TableMPI[[#This Row],[High]]),1,0)</f>
        <v>#N/A</v>
      </c>
    </row>
    <row r="903" spans="1:19" x14ac:dyDescent="0.25">
      <c r="A903" t="s">
        <v>15</v>
      </c>
      <c r="B903">
        <v>15000</v>
      </c>
      <c r="C903">
        <v>100</v>
      </c>
      <c r="D903">
        <v>100000</v>
      </c>
      <c r="E903">
        <v>44</v>
      </c>
      <c r="F903">
        <v>1</v>
      </c>
      <c r="G903">
        <v>25.166501</v>
      </c>
      <c r="H903">
        <v>6.9651189999999996</v>
      </c>
      <c r="I903">
        <v>5.2197519999999997</v>
      </c>
      <c r="J903">
        <v>0.12139</v>
      </c>
      <c r="K903" t="str">
        <f t="shared" si="24"/>
        <v>7</v>
      </c>
      <c r="L903" t="s">
        <v>66</v>
      </c>
      <c r="M903" t="s">
        <v>67</v>
      </c>
      <c r="N90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44</v>
      </c>
      <c r="O903" t="e">
        <f>VLOOKUP(TableMPI[[#This Row],[Label]],TableAvg[],2,FALSE)</f>
        <v>#N/A</v>
      </c>
      <c r="P903" t="e">
        <f>VLOOKUP(TableMPI[[#This Row],[Label]],TableAvg[],3,FALSE)</f>
        <v>#N/A</v>
      </c>
      <c r="Q903" t="e">
        <f>TableMPI[[#This Row],[Avg]]-$U$2*TableMPI[[#This Row],[StdDev]]</f>
        <v>#N/A</v>
      </c>
      <c r="R903" t="e">
        <f>TableMPI[[#This Row],[Avg]]+$U$2*TableMPI[[#This Row],[StdDev]]</f>
        <v>#N/A</v>
      </c>
      <c r="S903" t="e">
        <f>IF(AND(TableMPI[[#This Row],[total_time]]&gt;=TableMPI[[#This Row],[Low]], TableMPI[[#This Row],[total_time]]&lt;=TableMPI[[#This Row],[High]]),1,0)</f>
        <v>#N/A</v>
      </c>
    </row>
    <row r="904" spans="1:19" x14ac:dyDescent="0.25">
      <c r="A904" t="s">
        <v>15</v>
      </c>
      <c r="B904">
        <v>15000</v>
      </c>
      <c r="C904">
        <v>100</v>
      </c>
      <c r="D904">
        <v>100000</v>
      </c>
      <c r="E904">
        <v>43</v>
      </c>
      <c r="F904">
        <v>1</v>
      </c>
      <c r="G904">
        <v>26.085315000000001</v>
      </c>
      <c r="H904">
        <v>7.497179</v>
      </c>
      <c r="I904">
        <v>5.3965969999999999</v>
      </c>
      <c r="J904">
        <v>0.12848999999999999</v>
      </c>
      <c r="K904" t="str">
        <f t="shared" si="24"/>
        <v>7</v>
      </c>
      <c r="L904" t="s">
        <v>66</v>
      </c>
      <c r="M904" t="s">
        <v>67</v>
      </c>
      <c r="N90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43</v>
      </c>
      <c r="O904" t="e">
        <f>VLOOKUP(TableMPI[[#This Row],[Label]],TableAvg[],2,FALSE)</f>
        <v>#N/A</v>
      </c>
      <c r="P904" t="e">
        <f>VLOOKUP(TableMPI[[#This Row],[Label]],TableAvg[],3,FALSE)</f>
        <v>#N/A</v>
      </c>
      <c r="Q904" t="e">
        <f>TableMPI[[#This Row],[Avg]]-$U$2*TableMPI[[#This Row],[StdDev]]</f>
        <v>#N/A</v>
      </c>
      <c r="R904" t="e">
        <f>TableMPI[[#This Row],[Avg]]+$U$2*TableMPI[[#This Row],[StdDev]]</f>
        <v>#N/A</v>
      </c>
      <c r="S904" t="e">
        <f>IF(AND(TableMPI[[#This Row],[total_time]]&gt;=TableMPI[[#This Row],[Low]], TableMPI[[#This Row],[total_time]]&lt;=TableMPI[[#This Row],[High]]),1,0)</f>
        <v>#N/A</v>
      </c>
    </row>
    <row r="905" spans="1:19" x14ac:dyDescent="0.25">
      <c r="A905" t="s">
        <v>15</v>
      </c>
      <c r="B905">
        <v>15000</v>
      </c>
      <c r="C905">
        <v>100</v>
      </c>
      <c r="D905">
        <v>100000</v>
      </c>
      <c r="E905">
        <v>42</v>
      </c>
      <c r="F905">
        <v>1</v>
      </c>
      <c r="G905">
        <v>25.975165000000001</v>
      </c>
      <c r="H905">
        <v>7.0998049999999999</v>
      </c>
      <c r="I905">
        <v>4.8155469999999996</v>
      </c>
      <c r="J905">
        <v>0.117452</v>
      </c>
      <c r="K905" t="str">
        <f t="shared" si="24"/>
        <v>7</v>
      </c>
      <c r="L905" t="s">
        <v>66</v>
      </c>
      <c r="M905" t="s">
        <v>67</v>
      </c>
      <c r="N90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42</v>
      </c>
      <c r="O905" t="e">
        <f>VLOOKUP(TableMPI[[#This Row],[Label]],TableAvg[],2,FALSE)</f>
        <v>#N/A</v>
      </c>
      <c r="P905" t="e">
        <f>VLOOKUP(TableMPI[[#This Row],[Label]],TableAvg[],3,FALSE)</f>
        <v>#N/A</v>
      </c>
      <c r="Q905" t="e">
        <f>TableMPI[[#This Row],[Avg]]-$U$2*TableMPI[[#This Row],[StdDev]]</f>
        <v>#N/A</v>
      </c>
      <c r="R905" t="e">
        <f>TableMPI[[#This Row],[Avg]]+$U$2*TableMPI[[#This Row],[StdDev]]</f>
        <v>#N/A</v>
      </c>
      <c r="S905" t="e">
        <f>IF(AND(TableMPI[[#This Row],[total_time]]&gt;=TableMPI[[#This Row],[Low]], TableMPI[[#This Row],[total_time]]&lt;=TableMPI[[#This Row],[High]]),1,0)</f>
        <v>#N/A</v>
      </c>
    </row>
    <row r="906" spans="1:19" x14ac:dyDescent="0.25">
      <c r="A906" t="s">
        <v>15</v>
      </c>
      <c r="B906">
        <v>15000</v>
      </c>
      <c r="C906">
        <v>100</v>
      </c>
      <c r="D906">
        <v>100000</v>
      </c>
      <c r="E906">
        <v>41</v>
      </c>
      <c r="F906">
        <v>1</v>
      </c>
      <c r="G906">
        <v>26.948685000000001</v>
      </c>
      <c r="H906">
        <v>7.7143030000000001</v>
      </c>
      <c r="I906">
        <v>4.259226</v>
      </c>
      <c r="J906">
        <v>0.10648100000000001</v>
      </c>
      <c r="K906" t="str">
        <f t="shared" si="24"/>
        <v>7</v>
      </c>
      <c r="L906" t="s">
        <v>66</v>
      </c>
      <c r="M906" t="s">
        <v>67</v>
      </c>
      <c r="N90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41</v>
      </c>
      <c r="O906" t="e">
        <f>VLOOKUP(TableMPI[[#This Row],[Label]],TableAvg[],2,FALSE)</f>
        <v>#N/A</v>
      </c>
      <c r="P906" t="e">
        <f>VLOOKUP(TableMPI[[#This Row],[Label]],TableAvg[],3,FALSE)</f>
        <v>#N/A</v>
      </c>
      <c r="Q906" t="e">
        <f>TableMPI[[#This Row],[Avg]]-$U$2*TableMPI[[#This Row],[StdDev]]</f>
        <v>#N/A</v>
      </c>
      <c r="R906" t="e">
        <f>TableMPI[[#This Row],[Avg]]+$U$2*TableMPI[[#This Row],[StdDev]]</f>
        <v>#N/A</v>
      </c>
      <c r="S906" t="e">
        <f>IF(AND(TableMPI[[#This Row],[total_time]]&gt;=TableMPI[[#This Row],[Low]], TableMPI[[#This Row],[total_time]]&lt;=TableMPI[[#This Row],[High]]),1,0)</f>
        <v>#N/A</v>
      </c>
    </row>
    <row r="907" spans="1:19" x14ac:dyDescent="0.25">
      <c r="A907" t="s">
        <v>15</v>
      </c>
      <c r="B907">
        <v>15000</v>
      </c>
      <c r="C907">
        <v>100</v>
      </c>
      <c r="D907">
        <v>100000</v>
      </c>
      <c r="E907">
        <v>40</v>
      </c>
      <c r="F907">
        <v>1</v>
      </c>
      <c r="G907">
        <v>27.381481999999998</v>
      </c>
      <c r="H907">
        <v>7.5022399999999996</v>
      </c>
      <c r="I907">
        <v>5.1364419999999997</v>
      </c>
      <c r="J907">
        <v>0.13170399999999999</v>
      </c>
      <c r="K907" t="str">
        <f t="shared" si="24"/>
        <v>7</v>
      </c>
      <c r="L907" t="s">
        <v>66</v>
      </c>
      <c r="M907" t="s">
        <v>67</v>
      </c>
      <c r="N90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40</v>
      </c>
      <c r="O907" t="e">
        <f>VLOOKUP(TableMPI[[#This Row],[Label]],TableAvg[],2,FALSE)</f>
        <v>#N/A</v>
      </c>
      <c r="P907" t="e">
        <f>VLOOKUP(TableMPI[[#This Row],[Label]],TableAvg[],3,FALSE)</f>
        <v>#N/A</v>
      </c>
      <c r="Q907" t="e">
        <f>TableMPI[[#This Row],[Avg]]-$U$2*TableMPI[[#This Row],[StdDev]]</f>
        <v>#N/A</v>
      </c>
      <c r="R907" t="e">
        <f>TableMPI[[#This Row],[Avg]]+$U$2*TableMPI[[#This Row],[StdDev]]</f>
        <v>#N/A</v>
      </c>
      <c r="S907" t="e">
        <f>IF(AND(TableMPI[[#This Row],[total_time]]&gt;=TableMPI[[#This Row],[Low]], TableMPI[[#This Row],[total_time]]&lt;=TableMPI[[#This Row],[High]]),1,0)</f>
        <v>#N/A</v>
      </c>
    </row>
    <row r="908" spans="1:19" x14ac:dyDescent="0.25">
      <c r="A908" t="s">
        <v>15</v>
      </c>
      <c r="B908">
        <v>15000</v>
      </c>
      <c r="C908">
        <v>100</v>
      </c>
      <c r="D908">
        <v>100000</v>
      </c>
      <c r="E908">
        <v>39</v>
      </c>
      <c r="F908">
        <v>1</v>
      </c>
      <c r="G908">
        <v>27.680668000000001</v>
      </c>
      <c r="H908">
        <v>7.500381</v>
      </c>
      <c r="I908">
        <v>4.2852509999999997</v>
      </c>
      <c r="J908">
        <v>0.11277</v>
      </c>
      <c r="K908" t="str">
        <f t="shared" si="24"/>
        <v>7</v>
      </c>
      <c r="L908" t="s">
        <v>66</v>
      </c>
      <c r="M908" t="s">
        <v>67</v>
      </c>
      <c r="N90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39</v>
      </c>
      <c r="O908" t="e">
        <f>VLOOKUP(TableMPI[[#This Row],[Label]],TableAvg[],2,FALSE)</f>
        <v>#N/A</v>
      </c>
      <c r="P908" t="e">
        <f>VLOOKUP(TableMPI[[#This Row],[Label]],TableAvg[],3,FALSE)</f>
        <v>#N/A</v>
      </c>
      <c r="Q908" t="e">
        <f>TableMPI[[#This Row],[Avg]]-$U$2*TableMPI[[#This Row],[StdDev]]</f>
        <v>#N/A</v>
      </c>
      <c r="R908" t="e">
        <f>TableMPI[[#This Row],[Avg]]+$U$2*TableMPI[[#This Row],[StdDev]]</f>
        <v>#N/A</v>
      </c>
      <c r="S908" t="e">
        <f>IF(AND(TableMPI[[#This Row],[total_time]]&gt;=TableMPI[[#This Row],[Low]], TableMPI[[#This Row],[total_time]]&lt;=TableMPI[[#This Row],[High]]),1,0)</f>
        <v>#N/A</v>
      </c>
    </row>
    <row r="909" spans="1:19" x14ac:dyDescent="0.25">
      <c r="A909" t="s">
        <v>15</v>
      </c>
      <c r="B909">
        <v>15000</v>
      </c>
      <c r="C909">
        <v>100</v>
      </c>
      <c r="D909">
        <v>100000</v>
      </c>
      <c r="E909">
        <v>38</v>
      </c>
      <c r="F909">
        <v>1</v>
      </c>
      <c r="G909">
        <v>26.285305000000001</v>
      </c>
      <c r="H909">
        <v>5.640549</v>
      </c>
      <c r="I909">
        <v>4.1401089999999998</v>
      </c>
      <c r="J909">
        <v>0.11189499999999999</v>
      </c>
      <c r="K909" t="str">
        <f t="shared" si="24"/>
        <v>7</v>
      </c>
      <c r="L909" t="s">
        <v>66</v>
      </c>
      <c r="M909" t="s">
        <v>67</v>
      </c>
      <c r="N90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38</v>
      </c>
      <c r="O909" t="e">
        <f>VLOOKUP(TableMPI[[#This Row],[Label]],TableAvg[],2,FALSE)</f>
        <v>#N/A</v>
      </c>
      <c r="P909" t="e">
        <f>VLOOKUP(TableMPI[[#This Row],[Label]],TableAvg[],3,FALSE)</f>
        <v>#N/A</v>
      </c>
      <c r="Q909" t="e">
        <f>TableMPI[[#This Row],[Avg]]-$U$2*TableMPI[[#This Row],[StdDev]]</f>
        <v>#N/A</v>
      </c>
      <c r="R909" t="e">
        <f>TableMPI[[#This Row],[Avg]]+$U$2*TableMPI[[#This Row],[StdDev]]</f>
        <v>#N/A</v>
      </c>
      <c r="S909" t="e">
        <f>IF(AND(TableMPI[[#This Row],[total_time]]&gt;=TableMPI[[#This Row],[Low]], TableMPI[[#This Row],[total_time]]&lt;=TableMPI[[#This Row],[High]]),1,0)</f>
        <v>#N/A</v>
      </c>
    </row>
    <row r="910" spans="1:19" x14ac:dyDescent="0.25">
      <c r="A910" t="s">
        <v>15</v>
      </c>
      <c r="B910">
        <v>15000</v>
      </c>
      <c r="C910">
        <v>100</v>
      </c>
      <c r="D910">
        <v>100000</v>
      </c>
      <c r="E910">
        <v>37</v>
      </c>
      <c r="F910">
        <v>1</v>
      </c>
      <c r="G910">
        <v>26.370358</v>
      </c>
      <c r="H910">
        <v>5.1510030000000002</v>
      </c>
      <c r="I910">
        <v>4.2966410000000002</v>
      </c>
      <c r="J910">
        <v>0.119351</v>
      </c>
      <c r="K910" t="str">
        <f t="shared" si="24"/>
        <v>7</v>
      </c>
      <c r="L910" t="s">
        <v>66</v>
      </c>
      <c r="M910" t="s">
        <v>67</v>
      </c>
      <c r="N91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37</v>
      </c>
      <c r="O910" t="e">
        <f>VLOOKUP(TableMPI[[#This Row],[Label]],TableAvg[],2,FALSE)</f>
        <v>#N/A</v>
      </c>
      <c r="P910" t="e">
        <f>VLOOKUP(TableMPI[[#This Row],[Label]],TableAvg[],3,FALSE)</f>
        <v>#N/A</v>
      </c>
      <c r="Q910" t="e">
        <f>TableMPI[[#This Row],[Avg]]-$U$2*TableMPI[[#This Row],[StdDev]]</f>
        <v>#N/A</v>
      </c>
      <c r="R910" t="e">
        <f>TableMPI[[#This Row],[Avg]]+$U$2*TableMPI[[#This Row],[StdDev]]</f>
        <v>#N/A</v>
      </c>
      <c r="S910" t="e">
        <f>IF(AND(TableMPI[[#This Row],[total_time]]&gt;=TableMPI[[#This Row],[Low]], TableMPI[[#This Row],[total_time]]&lt;=TableMPI[[#This Row],[High]]),1,0)</f>
        <v>#N/A</v>
      </c>
    </row>
    <row r="911" spans="1:19" x14ac:dyDescent="0.25">
      <c r="A911" t="s">
        <v>15</v>
      </c>
      <c r="B911">
        <v>15000</v>
      </c>
      <c r="C911">
        <v>100</v>
      </c>
      <c r="D911">
        <v>100000</v>
      </c>
      <c r="E911">
        <v>36</v>
      </c>
      <c r="F911">
        <v>1</v>
      </c>
      <c r="G911">
        <v>31.019182000000001</v>
      </c>
      <c r="H911">
        <v>9.298705</v>
      </c>
      <c r="I911">
        <v>6.3521039999999998</v>
      </c>
      <c r="J911">
        <v>0.18148900000000001</v>
      </c>
      <c r="K911" t="str">
        <f t="shared" si="24"/>
        <v>7</v>
      </c>
      <c r="L911" t="s">
        <v>66</v>
      </c>
      <c r="M911" t="s">
        <v>67</v>
      </c>
      <c r="N91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36</v>
      </c>
      <c r="O911" t="e">
        <f>VLOOKUP(TableMPI[[#This Row],[Label]],TableAvg[],2,FALSE)</f>
        <v>#N/A</v>
      </c>
      <c r="P911" t="e">
        <f>VLOOKUP(TableMPI[[#This Row],[Label]],TableAvg[],3,FALSE)</f>
        <v>#N/A</v>
      </c>
      <c r="Q911" t="e">
        <f>TableMPI[[#This Row],[Avg]]-$U$2*TableMPI[[#This Row],[StdDev]]</f>
        <v>#N/A</v>
      </c>
      <c r="R911" t="e">
        <f>TableMPI[[#This Row],[Avg]]+$U$2*TableMPI[[#This Row],[StdDev]]</f>
        <v>#N/A</v>
      </c>
      <c r="S911" t="e">
        <f>IF(AND(TableMPI[[#This Row],[total_time]]&gt;=TableMPI[[#This Row],[Low]], TableMPI[[#This Row],[total_time]]&lt;=TableMPI[[#This Row],[High]]),1,0)</f>
        <v>#N/A</v>
      </c>
    </row>
    <row r="912" spans="1:19" x14ac:dyDescent="0.25">
      <c r="A912" t="s">
        <v>15</v>
      </c>
      <c r="B912">
        <v>15000</v>
      </c>
      <c r="C912">
        <v>100</v>
      </c>
      <c r="D912">
        <v>100000</v>
      </c>
      <c r="E912">
        <v>35</v>
      </c>
      <c r="F912">
        <v>1</v>
      </c>
      <c r="G912">
        <v>29.120982999999999</v>
      </c>
      <c r="H912">
        <v>6.3764609999999999</v>
      </c>
      <c r="I912">
        <v>16.008303999999999</v>
      </c>
      <c r="J912">
        <v>0.47083199999999997</v>
      </c>
      <c r="K912" t="str">
        <f t="shared" si="24"/>
        <v>7</v>
      </c>
      <c r="L912" t="s">
        <v>66</v>
      </c>
      <c r="M912" t="s">
        <v>67</v>
      </c>
      <c r="N91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35</v>
      </c>
      <c r="O912" t="e">
        <f>VLOOKUP(TableMPI[[#This Row],[Label]],TableAvg[],2,FALSE)</f>
        <v>#N/A</v>
      </c>
      <c r="P912" t="e">
        <f>VLOOKUP(TableMPI[[#This Row],[Label]],TableAvg[],3,FALSE)</f>
        <v>#N/A</v>
      </c>
      <c r="Q912" t="e">
        <f>TableMPI[[#This Row],[Avg]]-$U$2*TableMPI[[#This Row],[StdDev]]</f>
        <v>#N/A</v>
      </c>
      <c r="R912" t="e">
        <f>TableMPI[[#This Row],[Avg]]+$U$2*TableMPI[[#This Row],[StdDev]]</f>
        <v>#N/A</v>
      </c>
      <c r="S912" t="e">
        <f>IF(AND(TableMPI[[#This Row],[total_time]]&gt;=TableMPI[[#This Row],[Low]], TableMPI[[#This Row],[total_time]]&lt;=TableMPI[[#This Row],[High]]),1,0)</f>
        <v>#N/A</v>
      </c>
    </row>
    <row r="913" spans="1:19" x14ac:dyDescent="0.25">
      <c r="A913" t="s">
        <v>15</v>
      </c>
      <c r="B913">
        <v>15000</v>
      </c>
      <c r="C913">
        <v>100</v>
      </c>
      <c r="D913">
        <v>100000</v>
      </c>
      <c r="E913">
        <v>34</v>
      </c>
      <c r="F913">
        <v>1</v>
      </c>
      <c r="G913">
        <v>29.069821999999998</v>
      </c>
      <c r="H913">
        <v>5.6677010000000001</v>
      </c>
      <c r="I913">
        <v>9.6852309999999999</v>
      </c>
      <c r="J913">
        <v>0.29349199999999998</v>
      </c>
      <c r="K913" t="str">
        <f t="shared" si="24"/>
        <v>7</v>
      </c>
      <c r="L913" t="s">
        <v>66</v>
      </c>
      <c r="M913" t="s">
        <v>67</v>
      </c>
      <c r="N9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34</v>
      </c>
      <c r="O913" t="e">
        <f>VLOOKUP(TableMPI[[#This Row],[Label]],TableAvg[],2,FALSE)</f>
        <v>#N/A</v>
      </c>
      <c r="P913" t="e">
        <f>VLOOKUP(TableMPI[[#This Row],[Label]],TableAvg[],3,FALSE)</f>
        <v>#N/A</v>
      </c>
      <c r="Q913" t="e">
        <f>TableMPI[[#This Row],[Avg]]-$U$2*TableMPI[[#This Row],[StdDev]]</f>
        <v>#N/A</v>
      </c>
      <c r="R913" t="e">
        <f>TableMPI[[#This Row],[Avg]]+$U$2*TableMPI[[#This Row],[StdDev]]</f>
        <v>#N/A</v>
      </c>
      <c r="S913" t="e">
        <f>IF(AND(TableMPI[[#This Row],[total_time]]&gt;=TableMPI[[#This Row],[Low]], TableMPI[[#This Row],[total_time]]&lt;=TableMPI[[#This Row],[High]]),1,0)</f>
        <v>#N/A</v>
      </c>
    </row>
    <row r="914" spans="1:19" x14ac:dyDescent="0.25">
      <c r="A914" t="s">
        <v>15</v>
      </c>
      <c r="B914">
        <v>15000</v>
      </c>
      <c r="C914">
        <v>100</v>
      </c>
      <c r="D914">
        <v>100000</v>
      </c>
      <c r="E914">
        <v>33</v>
      </c>
      <c r="F914">
        <v>1</v>
      </c>
      <c r="G914">
        <v>29.11468</v>
      </c>
      <c r="H914">
        <v>5.351718</v>
      </c>
      <c r="I914">
        <v>5.7650449999999998</v>
      </c>
      <c r="J914">
        <v>0.18015800000000001</v>
      </c>
      <c r="K914" t="str">
        <f t="shared" si="24"/>
        <v>7</v>
      </c>
      <c r="L914" t="s">
        <v>66</v>
      </c>
      <c r="M914" t="s">
        <v>67</v>
      </c>
      <c r="N91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33</v>
      </c>
      <c r="O914" t="e">
        <f>VLOOKUP(TableMPI[[#This Row],[Label]],TableAvg[],2,FALSE)</f>
        <v>#N/A</v>
      </c>
      <c r="P914" t="e">
        <f>VLOOKUP(TableMPI[[#This Row],[Label]],TableAvg[],3,FALSE)</f>
        <v>#N/A</v>
      </c>
      <c r="Q914" t="e">
        <f>TableMPI[[#This Row],[Avg]]-$U$2*TableMPI[[#This Row],[StdDev]]</f>
        <v>#N/A</v>
      </c>
      <c r="R914" t="e">
        <f>TableMPI[[#This Row],[Avg]]+$U$2*TableMPI[[#This Row],[StdDev]]</f>
        <v>#N/A</v>
      </c>
      <c r="S914" t="e">
        <f>IF(AND(TableMPI[[#This Row],[total_time]]&gt;=TableMPI[[#This Row],[Low]], TableMPI[[#This Row],[total_time]]&lt;=TableMPI[[#This Row],[High]]),1,0)</f>
        <v>#N/A</v>
      </c>
    </row>
    <row r="915" spans="1:19" x14ac:dyDescent="0.25">
      <c r="A915" t="s">
        <v>15</v>
      </c>
      <c r="B915">
        <v>15000</v>
      </c>
      <c r="C915">
        <v>100</v>
      </c>
      <c r="D915">
        <v>100000</v>
      </c>
      <c r="E915">
        <v>32</v>
      </c>
      <c r="F915">
        <v>1</v>
      </c>
      <c r="G915">
        <v>29.860980999999999</v>
      </c>
      <c r="H915">
        <v>5.4411360000000002</v>
      </c>
      <c r="I915">
        <v>3.3369979999999999</v>
      </c>
      <c r="J915">
        <v>0.107645</v>
      </c>
      <c r="K915" t="str">
        <f t="shared" si="24"/>
        <v>7</v>
      </c>
      <c r="L915" t="s">
        <v>66</v>
      </c>
      <c r="M915" t="s">
        <v>67</v>
      </c>
      <c r="N91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32</v>
      </c>
      <c r="O915" t="e">
        <f>VLOOKUP(TableMPI[[#This Row],[Label]],TableAvg[],2,FALSE)</f>
        <v>#N/A</v>
      </c>
      <c r="P915" t="e">
        <f>VLOOKUP(TableMPI[[#This Row],[Label]],TableAvg[],3,FALSE)</f>
        <v>#N/A</v>
      </c>
      <c r="Q915" t="e">
        <f>TableMPI[[#This Row],[Avg]]-$U$2*TableMPI[[#This Row],[StdDev]]</f>
        <v>#N/A</v>
      </c>
      <c r="R915" t="e">
        <f>TableMPI[[#This Row],[Avg]]+$U$2*TableMPI[[#This Row],[StdDev]]</f>
        <v>#N/A</v>
      </c>
      <c r="S915" t="e">
        <f>IF(AND(TableMPI[[#This Row],[total_time]]&gt;=TableMPI[[#This Row],[Low]], TableMPI[[#This Row],[total_time]]&lt;=TableMPI[[#This Row],[High]]),1,0)</f>
        <v>#N/A</v>
      </c>
    </row>
    <row r="916" spans="1:19" x14ac:dyDescent="0.25">
      <c r="A916" t="s">
        <v>15</v>
      </c>
      <c r="B916">
        <v>15000</v>
      </c>
      <c r="C916">
        <v>100</v>
      </c>
      <c r="D916">
        <v>100000</v>
      </c>
      <c r="E916">
        <v>31</v>
      </c>
      <c r="F916">
        <v>1</v>
      </c>
      <c r="G916">
        <v>31.384050999999999</v>
      </c>
      <c r="H916">
        <v>5.9279460000000004</v>
      </c>
      <c r="I916">
        <v>2.9282430000000002</v>
      </c>
      <c r="J916">
        <v>9.7608E-2</v>
      </c>
      <c r="K916" t="str">
        <f t="shared" si="24"/>
        <v>7</v>
      </c>
      <c r="L916" t="s">
        <v>66</v>
      </c>
      <c r="M916" t="s">
        <v>67</v>
      </c>
      <c r="N91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31</v>
      </c>
      <c r="O916" t="e">
        <f>VLOOKUP(TableMPI[[#This Row],[Label]],TableAvg[],2,FALSE)</f>
        <v>#N/A</v>
      </c>
      <c r="P916" t="e">
        <f>VLOOKUP(TableMPI[[#This Row],[Label]],TableAvg[],3,FALSE)</f>
        <v>#N/A</v>
      </c>
      <c r="Q916" t="e">
        <f>TableMPI[[#This Row],[Avg]]-$U$2*TableMPI[[#This Row],[StdDev]]</f>
        <v>#N/A</v>
      </c>
      <c r="R916" t="e">
        <f>TableMPI[[#This Row],[Avg]]+$U$2*TableMPI[[#This Row],[StdDev]]</f>
        <v>#N/A</v>
      </c>
      <c r="S916" t="e">
        <f>IF(AND(TableMPI[[#This Row],[total_time]]&gt;=TableMPI[[#This Row],[Low]], TableMPI[[#This Row],[total_time]]&lt;=TableMPI[[#This Row],[High]]),1,0)</f>
        <v>#N/A</v>
      </c>
    </row>
    <row r="917" spans="1:19" x14ac:dyDescent="0.25">
      <c r="A917" t="s">
        <v>15</v>
      </c>
      <c r="B917">
        <v>15000</v>
      </c>
      <c r="C917">
        <v>100</v>
      </c>
      <c r="D917">
        <v>100000</v>
      </c>
      <c r="E917">
        <v>30</v>
      </c>
      <c r="F917">
        <v>1</v>
      </c>
      <c r="G917">
        <v>29.607524999999999</v>
      </c>
      <c r="H917">
        <v>3.3297400000000001</v>
      </c>
      <c r="I917">
        <v>3.172123</v>
      </c>
      <c r="J917">
        <v>0.109384</v>
      </c>
      <c r="K917" t="str">
        <f t="shared" si="24"/>
        <v>7</v>
      </c>
      <c r="L917" t="s">
        <v>66</v>
      </c>
      <c r="M917" t="s">
        <v>67</v>
      </c>
      <c r="N91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30</v>
      </c>
      <c r="O917" t="e">
        <f>VLOOKUP(TableMPI[[#This Row],[Label]],TableAvg[],2,FALSE)</f>
        <v>#N/A</v>
      </c>
      <c r="P917" t="e">
        <f>VLOOKUP(TableMPI[[#This Row],[Label]],TableAvg[],3,FALSE)</f>
        <v>#N/A</v>
      </c>
      <c r="Q917" t="e">
        <f>TableMPI[[#This Row],[Avg]]-$U$2*TableMPI[[#This Row],[StdDev]]</f>
        <v>#N/A</v>
      </c>
      <c r="R917" t="e">
        <f>TableMPI[[#This Row],[Avg]]+$U$2*TableMPI[[#This Row],[StdDev]]</f>
        <v>#N/A</v>
      </c>
      <c r="S917" t="e">
        <f>IF(AND(TableMPI[[#This Row],[total_time]]&gt;=TableMPI[[#This Row],[Low]], TableMPI[[#This Row],[total_time]]&lt;=TableMPI[[#This Row],[High]]),1,0)</f>
        <v>#N/A</v>
      </c>
    </row>
    <row r="918" spans="1:19" x14ac:dyDescent="0.25">
      <c r="A918" t="s">
        <v>15</v>
      </c>
      <c r="B918">
        <v>15000</v>
      </c>
      <c r="C918">
        <v>100</v>
      </c>
      <c r="D918">
        <v>100000</v>
      </c>
      <c r="E918">
        <v>29</v>
      </c>
      <c r="F918">
        <v>1</v>
      </c>
      <c r="G918">
        <v>30.942909</v>
      </c>
      <c r="H918">
        <v>3.176914</v>
      </c>
      <c r="I918">
        <v>2.9886029999999999</v>
      </c>
      <c r="J918">
        <v>0.106736</v>
      </c>
      <c r="K918" t="str">
        <f t="shared" si="24"/>
        <v>7</v>
      </c>
      <c r="L918" t="s">
        <v>66</v>
      </c>
      <c r="M918" t="s">
        <v>67</v>
      </c>
      <c r="N91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29</v>
      </c>
      <c r="O918" t="e">
        <f>VLOOKUP(TableMPI[[#This Row],[Label]],TableAvg[],2,FALSE)</f>
        <v>#N/A</v>
      </c>
      <c r="P918" t="e">
        <f>VLOOKUP(TableMPI[[#This Row],[Label]],TableAvg[],3,FALSE)</f>
        <v>#N/A</v>
      </c>
      <c r="Q918" t="e">
        <f>TableMPI[[#This Row],[Avg]]-$U$2*TableMPI[[#This Row],[StdDev]]</f>
        <v>#N/A</v>
      </c>
      <c r="R918" t="e">
        <f>TableMPI[[#This Row],[Avg]]+$U$2*TableMPI[[#This Row],[StdDev]]</f>
        <v>#N/A</v>
      </c>
      <c r="S918" t="e">
        <f>IF(AND(TableMPI[[#This Row],[total_time]]&gt;=TableMPI[[#This Row],[Low]], TableMPI[[#This Row],[total_time]]&lt;=TableMPI[[#This Row],[High]]),1,0)</f>
        <v>#N/A</v>
      </c>
    </row>
    <row r="919" spans="1:19" x14ac:dyDescent="0.25">
      <c r="A919" t="s">
        <v>15</v>
      </c>
      <c r="B919">
        <v>15000</v>
      </c>
      <c r="C919">
        <v>100</v>
      </c>
      <c r="D919">
        <v>100000</v>
      </c>
      <c r="E919">
        <v>28</v>
      </c>
      <c r="F919">
        <v>1</v>
      </c>
      <c r="G919">
        <v>30.585251</v>
      </c>
      <c r="H919">
        <v>2.5146359999999999</v>
      </c>
      <c r="I919">
        <v>6.0037010000000004</v>
      </c>
      <c r="J919">
        <v>0.222359</v>
      </c>
      <c r="K919" t="str">
        <f t="shared" si="24"/>
        <v>7</v>
      </c>
      <c r="L919" t="s">
        <v>66</v>
      </c>
      <c r="M919" t="s">
        <v>67</v>
      </c>
      <c r="N91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28</v>
      </c>
      <c r="O919" t="e">
        <f>VLOOKUP(TableMPI[[#This Row],[Label]],TableAvg[],2,FALSE)</f>
        <v>#N/A</v>
      </c>
      <c r="P919" t="e">
        <f>VLOOKUP(TableMPI[[#This Row],[Label]],TableAvg[],3,FALSE)</f>
        <v>#N/A</v>
      </c>
      <c r="Q919" t="e">
        <f>TableMPI[[#This Row],[Avg]]-$U$2*TableMPI[[#This Row],[StdDev]]</f>
        <v>#N/A</v>
      </c>
      <c r="R919" t="e">
        <f>TableMPI[[#This Row],[Avg]]+$U$2*TableMPI[[#This Row],[StdDev]]</f>
        <v>#N/A</v>
      </c>
      <c r="S919" t="e">
        <f>IF(AND(TableMPI[[#This Row],[total_time]]&gt;=TableMPI[[#This Row],[Low]], TableMPI[[#This Row],[total_time]]&lt;=TableMPI[[#This Row],[High]]),1,0)</f>
        <v>#N/A</v>
      </c>
    </row>
    <row r="920" spans="1:19" x14ac:dyDescent="0.25">
      <c r="A920" t="s">
        <v>15</v>
      </c>
      <c r="B920">
        <v>15000</v>
      </c>
      <c r="C920">
        <v>100</v>
      </c>
      <c r="D920">
        <v>100000</v>
      </c>
      <c r="E920">
        <v>27</v>
      </c>
      <c r="F920">
        <v>1</v>
      </c>
      <c r="G920">
        <v>31.414711</v>
      </c>
      <c r="H920">
        <v>2.6914859999999998</v>
      </c>
      <c r="I920">
        <v>4.7949909999999996</v>
      </c>
      <c r="J920">
        <v>0.184423</v>
      </c>
      <c r="K920" t="str">
        <f t="shared" si="24"/>
        <v>7</v>
      </c>
      <c r="L920" t="s">
        <v>66</v>
      </c>
      <c r="M920" t="s">
        <v>67</v>
      </c>
      <c r="N92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27</v>
      </c>
      <c r="O920" t="e">
        <f>VLOOKUP(TableMPI[[#This Row],[Label]],TableAvg[],2,FALSE)</f>
        <v>#N/A</v>
      </c>
      <c r="P920" t="e">
        <f>VLOOKUP(TableMPI[[#This Row],[Label]],TableAvg[],3,FALSE)</f>
        <v>#N/A</v>
      </c>
      <c r="Q920" t="e">
        <f>TableMPI[[#This Row],[Avg]]-$U$2*TableMPI[[#This Row],[StdDev]]</f>
        <v>#N/A</v>
      </c>
      <c r="R920" t="e">
        <f>TableMPI[[#This Row],[Avg]]+$U$2*TableMPI[[#This Row],[StdDev]]</f>
        <v>#N/A</v>
      </c>
      <c r="S920" t="e">
        <f>IF(AND(TableMPI[[#This Row],[total_time]]&gt;=TableMPI[[#This Row],[Low]], TableMPI[[#This Row],[total_time]]&lt;=TableMPI[[#This Row],[High]]),1,0)</f>
        <v>#N/A</v>
      </c>
    </row>
    <row r="921" spans="1:19" x14ac:dyDescent="0.25">
      <c r="A921" t="s">
        <v>15</v>
      </c>
      <c r="B921">
        <v>15000</v>
      </c>
      <c r="C921">
        <v>100</v>
      </c>
      <c r="D921">
        <v>100000</v>
      </c>
      <c r="E921">
        <v>26</v>
      </c>
      <c r="F921">
        <v>1</v>
      </c>
      <c r="G921">
        <v>31.641617</v>
      </c>
      <c r="H921">
        <v>1.4882489999999999</v>
      </c>
      <c r="I921">
        <v>4.6085180000000001</v>
      </c>
      <c r="J921">
        <v>0.184341</v>
      </c>
      <c r="K921" t="str">
        <f t="shared" si="24"/>
        <v>7</v>
      </c>
      <c r="L921" t="s">
        <v>66</v>
      </c>
      <c r="M921" t="s">
        <v>67</v>
      </c>
      <c r="N92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26</v>
      </c>
      <c r="O921" t="e">
        <f>VLOOKUP(TableMPI[[#This Row],[Label]],TableAvg[],2,FALSE)</f>
        <v>#N/A</v>
      </c>
      <c r="P921" t="e">
        <f>VLOOKUP(TableMPI[[#This Row],[Label]],TableAvg[],3,FALSE)</f>
        <v>#N/A</v>
      </c>
      <c r="Q921" t="e">
        <f>TableMPI[[#This Row],[Avg]]-$U$2*TableMPI[[#This Row],[StdDev]]</f>
        <v>#N/A</v>
      </c>
      <c r="R921" t="e">
        <f>TableMPI[[#This Row],[Avg]]+$U$2*TableMPI[[#This Row],[StdDev]]</f>
        <v>#N/A</v>
      </c>
      <c r="S921" t="e">
        <f>IF(AND(TableMPI[[#This Row],[total_time]]&gt;=TableMPI[[#This Row],[Low]], TableMPI[[#This Row],[total_time]]&lt;=TableMPI[[#This Row],[High]]),1,0)</f>
        <v>#N/A</v>
      </c>
    </row>
    <row r="922" spans="1:19" x14ac:dyDescent="0.25">
      <c r="A922" t="s">
        <v>15</v>
      </c>
      <c r="B922">
        <v>15000</v>
      </c>
      <c r="C922">
        <v>100</v>
      </c>
      <c r="D922">
        <v>100000</v>
      </c>
      <c r="E922">
        <v>25</v>
      </c>
      <c r="F922">
        <v>1</v>
      </c>
      <c r="G922">
        <v>32.300491000000001</v>
      </c>
      <c r="H922">
        <v>1.008159</v>
      </c>
      <c r="I922">
        <v>4.621899</v>
      </c>
      <c r="J922">
        <v>0.192579</v>
      </c>
      <c r="K922" t="str">
        <f t="shared" si="24"/>
        <v>7</v>
      </c>
      <c r="L922" t="s">
        <v>66</v>
      </c>
      <c r="M922" t="s">
        <v>67</v>
      </c>
      <c r="N92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25</v>
      </c>
      <c r="O922" t="e">
        <f>VLOOKUP(TableMPI[[#This Row],[Label]],TableAvg[],2,FALSE)</f>
        <v>#N/A</v>
      </c>
      <c r="P922" t="e">
        <f>VLOOKUP(TableMPI[[#This Row],[Label]],TableAvg[],3,FALSE)</f>
        <v>#N/A</v>
      </c>
      <c r="Q922" t="e">
        <f>TableMPI[[#This Row],[Avg]]-$U$2*TableMPI[[#This Row],[StdDev]]</f>
        <v>#N/A</v>
      </c>
      <c r="R922" t="e">
        <f>TableMPI[[#This Row],[Avg]]+$U$2*TableMPI[[#This Row],[StdDev]]</f>
        <v>#N/A</v>
      </c>
      <c r="S922" t="e">
        <f>IF(AND(TableMPI[[#This Row],[total_time]]&gt;=TableMPI[[#This Row],[Low]], TableMPI[[#This Row],[total_time]]&lt;=TableMPI[[#This Row],[High]]),1,0)</f>
        <v>#N/A</v>
      </c>
    </row>
    <row r="923" spans="1:19" x14ac:dyDescent="0.25">
      <c r="A923" t="s">
        <v>15</v>
      </c>
      <c r="B923">
        <v>15000</v>
      </c>
      <c r="C923">
        <v>100</v>
      </c>
      <c r="D923">
        <v>100000</v>
      </c>
      <c r="E923">
        <v>24</v>
      </c>
      <c r="F923">
        <v>1</v>
      </c>
      <c r="G923">
        <v>32.962553999999997</v>
      </c>
      <c r="H923">
        <v>0.79861700000000002</v>
      </c>
      <c r="I923">
        <v>11.176907</v>
      </c>
      <c r="J923">
        <v>0.485952</v>
      </c>
      <c r="K923" t="str">
        <f t="shared" si="24"/>
        <v>7</v>
      </c>
      <c r="L923" t="s">
        <v>66</v>
      </c>
      <c r="M923" t="s">
        <v>67</v>
      </c>
      <c r="N92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24</v>
      </c>
      <c r="O923" t="e">
        <f>VLOOKUP(TableMPI[[#This Row],[Label]],TableAvg[],2,FALSE)</f>
        <v>#N/A</v>
      </c>
      <c r="P923" t="e">
        <f>VLOOKUP(TableMPI[[#This Row],[Label]],TableAvg[],3,FALSE)</f>
        <v>#N/A</v>
      </c>
      <c r="Q923" t="e">
        <f>TableMPI[[#This Row],[Avg]]-$U$2*TableMPI[[#This Row],[StdDev]]</f>
        <v>#N/A</v>
      </c>
      <c r="R923" t="e">
        <f>TableMPI[[#This Row],[Avg]]+$U$2*TableMPI[[#This Row],[StdDev]]</f>
        <v>#N/A</v>
      </c>
      <c r="S923" t="e">
        <f>IF(AND(TableMPI[[#This Row],[total_time]]&gt;=TableMPI[[#This Row],[Low]], TableMPI[[#This Row],[total_time]]&lt;=TableMPI[[#This Row],[High]]),1,0)</f>
        <v>#N/A</v>
      </c>
    </row>
    <row r="924" spans="1:19" x14ac:dyDescent="0.25">
      <c r="A924" t="s">
        <v>15</v>
      </c>
      <c r="B924">
        <v>15000</v>
      </c>
      <c r="C924">
        <v>100</v>
      </c>
      <c r="D924">
        <v>100000</v>
      </c>
      <c r="E924">
        <v>23</v>
      </c>
      <c r="F924">
        <v>1</v>
      </c>
      <c r="G924">
        <v>34.323090000000001</v>
      </c>
      <c r="H924">
        <v>0.79378000000000004</v>
      </c>
      <c r="I924">
        <v>9.8704610000000006</v>
      </c>
      <c r="J924">
        <v>0.44865699999999997</v>
      </c>
      <c r="K924" t="str">
        <f t="shared" si="24"/>
        <v>7</v>
      </c>
      <c r="L924" t="s">
        <v>66</v>
      </c>
      <c r="M924" t="s">
        <v>67</v>
      </c>
      <c r="N92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23</v>
      </c>
      <c r="O924" t="e">
        <f>VLOOKUP(TableMPI[[#This Row],[Label]],TableAvg[],2,FALSE)</f>
        <v>#N/A</v>
      </c>
      <c r="P924" t="e">
        <f>VLOOKUP(TableMPI[[#This Row],[Label]],TableAvg[],3,FALSE)</f>
        <v>#N/A</v>
      </c>
      <c r="Q924" t="e">
        <f>TableMPI[[#This Row],[Avg]]-$U$2*TableMPI[[#This Row],[StdDev]]</f>
        <v>#N/A</v>
      </c>
      <c r="R924" t="e">
        <f>TableMPI[[#This Row],[Avg]]+$U$2*TableMPI[[#This Row],[StdDev]]</f>
        <v>#N/A</v>
      </c>
      <c r="S924" t="e">
        <f>IF(AND(TableMPI[[#This Row],[total_time]]&gt;=TableMPI[[#This Row],[Low]], TableMPI[[#This Row],[total_time]]&lt;=TableMPI[[#This Row],[High]]),1,0)</f>
        <v>#N/A</v>
      </c>
    </row>
    <row r="925" spans="1:19" x14ac:dyDescent="0.25">
      <c r="A925" t="s">
        <v>15</v>
      </c>
      <c r="B925">
        <v>15000</v>
      </c>
      <c r="C925">
        <v>100</v>
      </c>
      <c r="D925">
        <v>100000</v>
      </c>
      <c r="E925">
        <v>22</v>
      </c>
      <c r="F925">
        <v>1</v>
      </c>
      <c r="G925">
        <v>35.548893</v>
      </c>
      <c r="H925">
        <v>0.70257899999999995</v>
      </c>
      <c r="I925">
        <v>8.3831559999999996</v>
      </c>
      <c r="J925">
        <v>0.399198</v>
      </c>
      <c r="K925" t="str">
        <f t="shared" si="24"/>
        <v>7</v>
      </c>
      <c r="L925" t="s">
        <v>66</v>
      </c>
      <c r="M925" t="s">
        <v>67</v>
      </c>
      <c r="N92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22</v>
      </c>
      <c r="O925" t="e">
        <f>VLOOKUP(TableMPI[[#This Row],[Label]],TableAvg[],2,FALSE)</f>
        <v>#N/A</v>
      </c>
      <c r="P925" t="e">
        <f>VLOOKUP(TableMPI[[#This Row],[Label]],TableAvg[],3,FALSE)</f>
        <v>#N/A</v>
      </c>
      <c r="Q925" t="e">
        <f>TableMPI[[#This Row],[Avg]]-$U$2*TableMPI[[#This Row],[StdDev]]</f>
        <v>#N/A</v>
      </c>
      <c r="R925" t="e">
        <f>TableMPI[[#This Row],[Avg]]+$U$2*TableMPI[[#This Row],[StdDev]]</f>
        <v>#N/A</v>
      </c>
      <c r="S925" t="e">
        <f>IF(AND(TableMPI[[#This Row],[total_time]]&gt;=TableMPI[[#This Row],[Low]], TableMPI[[#This Row],[total_time]]&lt;=TableMPI[[#This Row],[High]]),1,0)</f>
        <v>#N/A</v>
      </c>
    </row>
    <row r="926" spans="1:19" x14ac:dyDescent="0.25">
      <c r="A926" t="s">
        <v>15</v>
      </c>
      <c r="B926">
        <v>15000</v>
      </c>
      <c r="C926">
        <v>100</v>
      </c>
      <c r="D926">
        <v>100000</v>
      </c>
      <c r="E926">
        <v>21</v>
      </c>
      <c r="F926">
        <v>1</v>
      </c>
      <c r="G926">
        <v>37.210625999999998</v>
      </c>
      <c r="H926">
        <v>0.76601399999999997</v>
      </c>
      <c r="I926">
        <v>9.1300799999999995</v>
      </c>
      <c r="J926">
        <v>0.45650400000000002</v>
      </c>
      <c r="K926" t="str">
        <f t="shared" si="24"/>
        <v>7</v>
      </c>
      <c r="L926" t="s">
        <v>66</v>
      </c>
      <c r="M926" t="s">
        <v>67</v>
      </c>
      <c r="N92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21</v>
      </c>
      <c r="O926" t="e">
        <f>VLOOKUP(TableMPI[[#This Row],[Label]],TableAvg[],2,FALSE)</f>
        <v>#N/A</v>
      </c>
      <c r="P926" t="e">
        <f>VLOOKUP(TableMPI[[#This Row],[Label]],TableAvg[],3,FALSE)</f>
        <v>#N/A</v>
      </c>
      <c r="Q926" t="e">
        <f>TableMPI[[#This Row],[Avg]]-$U$2*TableMPI[[#This Row],[StdDev]]</f>
        <v>#N/A</v>
      </c>
      <c r="R926" t="e">
        <f>TableMPI[[#This Row],[Avg]]+$U$2*TableMPI[[#This Row],[StdDev]]</f>
        <v>#N/A</v>
      </c>
      <c r="S926" t="e">
        <f>IF(AND(TableMPI[[#This Row],[total_time]]&gt;=TableMPI[[#This Row],[Low]], TableMPI[[#This Row],[total_time]]&lt;=TableMPI[[#This Row],[High]]),1,0)</f>
        <v>#N/A</v>
      </c>
    </row>
    <row r="927" spans="1:19" x14ac:dyDescent="0.25">
      <c r="A927" t="s">
        <v>15</v>
      </c>
      <c r="B927">
        <v>15000</v>
      </c>
      <c r="C927">
        <v>100</v>
      </c>
      <c r="D927">
        <v>100000</v>
      </c>
      <c r="E927">
        <v>20</v>
      </c>
      <c r="F927">
        <v>1</v>
      </c>
      <c r="G927">
        <v>38.965381999999998</v>
      </c>
      <c r="H927">
        <v>0.74286799999999997</v>
      </c>
      <c r="I927">
        <v>8.0445309999999992</v>
      </c>
      <c r="J927">
        <v>0.42339599999999999</v>
      </c>
      <c r="K927" t="str">
        <f t="shared" si="24"/>
        <v>7</v>
      </c>
      <c r="L927" t="s">
        <v>66</v>
      </c>
      <c r="M927" t="s">
        <v>67</v>
      </c>
      <c r="N92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20</v>
      </c>
      <c r="O927" t="e">
        <f>VLOOKUP(TableMPI[[#This Row],[Label]],TableAvg[],2,FALSE)</f>
        <v>#N/A</v>
      </c>
      <c r="P927" t="e">
        <f>VLOOKUP(TableMPI[[#This Row],[Label]],TableAvg[],3,FALSE)</f>
        <v>#N/A</v>
      </c>
      <c r="Q927" t="e">
        <f>TableMPI[[#This Row],[Avg]]-$U$2*TableMPI[[#This Row],[StdDev]]</f>
        <v>#N/A</v>
      </c>
      <c r="R927" t="e">
        <f>TableMPI[[#This Row],[Avg]]+$U$2*TableMPI[[#This Row],[StdDev]]</f>
        <v>#N/A</v>
      </c>
      <c r="S927" t="e">
        <f>IF(AND(TableMPI[[#This Row],[total_time]]&gt;=TableMPI[[#This Row],[Low]], TableMPI[[#This Row],[total_time]]&lt;=TableMPI[[#This Row],[High]]),1,0)</f>
        <v>#N/A</v>
      </c>
    </row>
    <row r="928" spans="1:19" x14ac:dyDescent="0.25">
      <c r="A928" t="s">
        <v>15</v>
      </c>
      <c r="B928">
        <v>15000</v>
      </c>
      <c r="C928">
        <v>100</v>
      </c>
      <c r="D928">
        <v>100000</v>
      </c>
      <c r="E928">
        <v>19</v>
      </c>
      <c r="F928">
        <v>1</v>
      </c>
      <c r="G928">
        <v>40.886192999999999</v>
      </c>
      <c r="H928">
        <v>0.77103699999999997</v>
      </c>
      <c r="I928">
        <v>7.9230200000000002</v>
      </c>
      <c r="J928">
        <v>0.440168</v>
      </c>
      <c r="K928" t="str">
        <f t="shared" si="24"/>
        <v>7</v>
      </c>
      <c r="L928" t="s">
        <v>66</v>
      </c>
      <c r="M928" t="s">
        <v>67</v>
      </c>
      <c r="N92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19</v>
      </c>
      <c r="O928" t="e">
        <f>VLOOKUP(TableMPI[[#This Row],[Label]],TableAvg[],2,FALSE)</f>
        <v>#N/A</v>
      </c>
      <c r="P928" t="e">
        <f>VLOOKUP(TableMPI[[#This Row],[Label]],TableAvg[],3,FALSE)</f>
        <v>#N/A</v>
      </c>
      <c r="Q928" t="e">
        <f>TableMPI[[#This Row],[Avg]]-$U$2*TableMPI[[#This Row],[StdDev]]</f>
        <v>#N/A</v>
      </c>
      <c r="R928" t="e">
        <f>TableMPI[[#This Row],[Avg]]+$U$2*TableMPI[[#This Row],[StdDev]]</f>
        <v>#N/A</v>
      </c>
      <c r="S928" t="e">
        <f>IF(AND(TableMPI[[#This Row],[total_time]]&gt;=TableMPI[[#This Row],[Low]], TableMPI[[#This Row],[total_time]]&lt;=TableMPI[[#This Row],[High]]),1,0)</f>
        <v>#N/A</v>
      </c>
    </row>
    <row r="929" spans="1:19" x14ac:dyDescent="0.25">
      <c r="A929" t="s">
        <v>15</v>
      </c>
      <c r="B929">
        <v>15000</v>
      </c>
      <c r="C929">
        <v>100</v>
      </c>
      <c r="D929">
        <v>100000</v>
      </c>
      <c r="E929">
        <v>18</v>
      </c>
      <c r="F929">
        <v>1</v>
      </c>
      <c r="G929">
        <v>43.011538999999999</v>
      </c>
      <c r="H929">
        <v>0.73907400000000001</v>
      </c>
      <c r="I929">
        <v>7.298432</v>
      </c>
      <c r="J929">
        <v>0.42931999999999998</v>
      </c>
      <c r="K929" t="str">
        <f t="shared" si="24"/>
        <v>7</v>
      </c>
      <c r="L929" t="s">
        <v>66</v>
      </c>
      <c r="M929" t="s">
        <v>67</v>
      </c>
      <c r="N92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18</v>
      </c>
      <c r="O929" t="e">
        <f>VLOOKUP(TableMPI[[#This Row],[Label]],TableAvg[],2,FALSE)</f>
        <v>#N/A</v>
      </c>
      <c r="P929" t="e">
        <f>VLOOKUP(TableMPI[[#This Row],[Label]],TableAvg[],3,FALSE)</f>
        <v>#N/A</v>
      </c>
      <c r="Q929" t="e">
        <f>TableMPI[[#This Row],[Avg]]-$U$2*TableMPI[[#This Row],[StdDev]]</f>
        <v>#N/A</v>
      </c>
      <c r="R929" t="e">
        <f>TableMPI[[#This Row],[Avg]]+$U$2*TableMPI[[#This Row],[StdDev]]</f>
        <v>#N/A</v>
      </c>
      <c r="S929" t="e">
        <f>IF(AND(TableMPI[[#This Row],[total_time]]&gt;=TableMPI[[#This Row],[Low]], TableMPI[[#This Row],[total_time]]&lt;=TableMPI[[#This Row],[High]]),1,0)</f>
        <v>#N/A</v>
      </c>
    </row>
    <row r="930" spans="1:19" x14ac:dyDescent="0.25">
      <c r="A930" t="s">
        <v>15</v>
      </c>
      <c r="B930">
        <v>15000</v>
      </c>
      <c r="C930">
        <v>100</v>
      </c>
      <c r="D930">
        <v>100000</v>
      </c>
      <c r="E930">
        <v>17</v>
      </c>
      <c r="F930">
        <v>1</v>
      </c>
      <c r="G930">
        <v>45.415992000000003</v>
      </c>
      <c r="H930">
        <v>0.79411500000000002</v>
      </c>
      <c r="I930">
        <v>7.6861459999999999</v>
      </c>
      <c r="J930">
        <v>0.48038399999999998</v>
      </c>
      <c r="K930" t="str">
        <f t="shared" si="24"/>
        <v>7</v>
      </c>
      <c r="L930" t="s">
        <v>66</v>
      </c>
      <c r="M930" t="s">
        <v>67</v>
      </c>
      <c r="N93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17</v>
      </c>
      <c r="O930" t="e">
        <f>VLOOKUP(TableMPI[[#This Row],[Label]],TableAvg[],2,FALSE)</f>
        <v>#N/A</v>
      </c>
      <c r="P930" t="e">
        <f>VLOOKUP(TableMPI[[#This Row],[Label]],TableAvg[],3,FALSE)</f>
        <v>#N/A</v>
      </c>
      <c r="Q930" t="e">
        <f>TableMPI[[#This Row],[Avg]]-$U$2*TableMPI[[#This Row],[StdDev]]</f>
        <v>#N/A</v>
      </c>
      <c r="R930" t="e">
        <f>TableMPI[[#This Row],[Avg]]+$U$2*TableMPI[[#This Row],[StdDev]]</f>
        <v>#N/A</v>
      </c>
      <c r="S930" t="e">
        <f>IF(AND(TableMPI[[#This Row],[total_time]]&gt;=TableMPI[[#This Row],[Low]], TableMPI[[#This Row],[total_time]]&lt;=TableMPI[[#This Row],[High]]),1,0)</f>
        <v>#N/A</v>
      </c>
    </row>
    <row r="931" spans="1:19" x14ac:dyDescent="0.25">
      <c r="A931" t="s">
        <v>15</v>
      </c>
      <c r="B931">
        <v>15000</v>
      </c>
      <c r="C931">
        <v>100</v>
      </c>
      <c r="D931">
        <v>100000</v>
      </c>
      <c r="E931">
        <v>16</v>
      </c>
      <c r="F931">
        <v>1</v>
      </c>
      <c r="G931">
        <v>48.130701999999999</v>
      </c>
      <c r="H931">
        <v>0.76375400000000004</v>
      </c>
      <c r="I931">
        <v>6.6449819999999997</v>
      </c>
      <c r="J931">
        <v>0.44299899999999998</v>
      </c>
      <c r="K931" t="str">
        <f t="shared" si="24"/>
        <v>7</v>
      </c>
      <c r="L931" t="s">
        <v>66</v>
      </c>
      <c r="M931" t="s">
        <v>67</v>
      </c>
      <c r="N93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16</v>
      </c>
      <c r="O931" t="e">
        <f>VLOOKUP(TableMPI[[#This Row],[Label]],TableAvg[],2,FALSE)</f>
        <v>#N/A</v>
      </c>
      <c r="P931" t="e">
        <f>VLOOKUP(TableMPI[[#This Row],[Label]],TableAvg[],3,FALSE)</f>
        <v>#N/A</v>
      </c>
      <c r="Q931" t="e">
        <f>TableMPI[[#This Row],[Avg]]-$U$2*TableMPI[[#This Row],[StdDev]]</f>
        <v>#N/A</v>
      </c>
      <c r="R931" t="e">
        <f>TableMPI[[#This Row],[Avg]]+$U$2*TableMPI[[#This Row],[StdDev]]</f>
        <v>#N/A</v>
      </c>
      <c r="S931" t="e">
        <f>IF(AND(TableMPI[[#This Row],[total_time]]&gt;=TableMPI[[#This Row],[Low]], TableMPI[[#This Row],[total_time]]&lt;=TableMPI[[#This Row],[High]]),1,0)</f>
        <v>#N/A</v>
      </c>
    </row>
    <row r="932" spans="1:19" x14ac:dyDescent="0.25">
      <c r="A932" t="s">
        <v>15</v>
      </c>
      <c r="B932">
        <v>15000</v>
      </c>
      <c r="C932">
        <v>100</v>
      </c>
      <c r="D932">
        <v>100000</v>
      </c>
      <c r="E932">
        <v>15</v>
      </c>
      <c r="F932">
        <v>1</v>
      </c>
      <c r="G932">
        <v>51.132174999999997</v>
      </c>
      <c r="H932">
        <v>0.70039200000000001</v>
      </c>
      <c r="I932">
        <v>5.3966940000000001</v>
      </c>
      <c r="J932">
        <v>0.38547799999999999</v>
      </c>
      <c r="K932" t="str">
        <f t="shared" si="24"/>
        <v>7</v>
      </c>
      <c r="L932" t="s">
        <v>66</v>
      </c>
      <c r="M932" t="s">
        <v>67</v>
      </c>
      <c r="N93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15</v>
      </c>
      <c r="O932" t="e">
        <f>VLOOKUP(TableMPI[[#This Row],[Label]],TableAvg[],2,FALSE)</f>
        <v>#N/A</v>
      </c>
      <c r="P932" t="e">
        <f>VLOOKUP(TableMPI[[#This Row],[Label]],TableAvg[],3,FALSE)</f>
        <v>#N/A</v>
      </c>
      <c r="Q932" t="e">
        <f>TableMPI[[#This Row],[Avg]]-$U$2*TableMPI[[#This Row],[StdDev]]</f>
        <v>#N/A</v>
      </c>
      <c r="R932" t="e">
        <f>TableMPI[[#This Row],[Avg]]+$U$2*TableMPI[[#This Row],[StdDev]]</f>
        <v>#N/A</v>
      </c>
      <c r="S932" t="e">
        <f>IF(AND(TableMPI[[#This Row],[total_time]]&gt;=TableMPI[[#This Row],[Low]], TableMPI[[#This Row],[total_time]]&lt;=TableMPI[[#This Row],[High]]),1,0)</f>
        <v>#N/A</v>
      </c>
    </row>
    <row r="933" spans="1:19" x14ac:dyDescent="0.25">
      <c r="A933" t="s">
        <v>15</v>
      </c>
      <c r="B933">
        <v>15000</v>
      </c>
      <c r="C933">
        <v>100</v>
      </c>
      <c r="D933">
        <v>100000</v>
      </c>
      <c r="E933">
        <v>14</v>
      </c>
      <c r="F933">
        <v>1</v>
      </c>
      <c r="G933">
        <v>54.584387</v>
      </c>
      <c r="H933">
        <v>0.68174100000000004</v>
      </c>
      <c r="I933">
        <v>4.795979</v>
      </c>
      <c r="J933">
        <v>0.368921</v>
      </c>
      <c r="K933" t="str">
        <f t="shared" si="24"/>
        <v>7</v>
      </c>
      <c r="L933" t="s">
        <v>66</v>
      </c>
      <c r="M933" t="s">
        <v>67</v>
      </c>
      <c r="N93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14</v>
      </c>
      <c r="O933" t="e">
        <f>VLOOKUP(TableMPI[[#This Row],[Label]],TableAvg[],2,FALSE)</f>
        <v>#N/A</v>
      </c>
      <c r="P933" t="e">
        <f>VLOOKUP(TableMPI[[#This Row],[Label]],TableAvg[],3,FALSE)</f>
        <v>#N/A</v>
      </c>
      <c r="Q933" t="e">
        <f>TableMPI[[#This Row],[Avg]]-$U$2*TableMPI[[#This Row],[StdDev]]</f>
        <v>#N/A</v>
      </c>
      <c r="R933" t="e">
        <f>TableMPI[[#This Row],[Avg]]+$U$2*TableMPI[[#This Row],[StdDev]]</f>
        <v>#N/A</v>
      </c>
      <c r="S933" t="e">
        <f>IF(AND(TableMPI[[#This Row],[total_time]]&gt;=TableMPI[[#This Row],[Low]], TableMPI[[#This Row],[total_time]]&lt;=TableMPI[[#This Row],[High]]),1,0)</f>
        <v>#N/A</v>
      </c>
    </row>
    <row r="934" spans="1:19" x14ac:dyDescent="0.25">
      <c r="A934" t="s">
        <v>15</v>
      </c>
      <c r="B934">
        <v>15000</v>
      </c>
      <c r="C934">
        <v>100</v>
      </c>
      <c r="D934">
        <v>100000</v>
      </c>
      <c r="E934">
        <v>13</v>
      </c>
      <c r="F934">
        <v>1</v>
      </c>
      <c r="G934">
        <v>59.171846000000002</v>
      </c>
      <c r="H934">
        <v>0.74512299999999998</v>
      </c>
      <c r="I934">
        <v>5.216208</v>
      </c>
      <c r="J934">
        <v>0.43468400000000001</v>
      </c>
      <c r="K934" t="str">
        <f t="shared" si="24"/>
        <v>7</v>
      </c>
      <c r="L934" t="s">
        <v>66</v>
      </c>
      <c r="M934" t="s">
        <v>67</v>
      </c>
      <c r="N93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13</v>
      </c>
      <c r="O934" t="e">
        <f>VLOOKUP(TableMPI[[#This Row],[Label]],TableAvg[],2,FALSE)</f>
        <v>#N/A</v>
      </c>
      <c r="P934" t="e">
        <f>VLOOKUP(TableMPI[[#This Row],[Label]],TableAvg[],3,FALSE)</f>
        <v>#N/A</v>
      </c>
      <c r="Q934" t="e">
        <f>TableMPI[[#This Row],[Avg]]-$U$2*TableMPI[[#This Row],[StdDev]]</f>
        <v>#N/A</v>
      </c>
      <c r="R934" t="e">
        <f>TableMPI[[#This Row],[Avg]]+$U$2*TableMPI[[#This Row],[StdDev]]</f>
        <v>#N/A</v>
      </c>
      <c r="S934" t="e">
        <f>IF(AND(TableMPI[[#This Row],[total_time]]&gt;=TableMPI[[#This Row],[Low]], TableMPI[[#This Row],[total_time]]&lt;=TableMPI[[#This Row],[High]]),1,0)</f>
        <v>#N/A</v>
      </c>
    </row>
    <row r="935" spans="1:19" x14ac:dyDescent="0.25">
      <c r="A935" t="s">
        <v>15</v>
      </c>
      <c r="B935">
        <v>15000</v>
      </c>
      <c r="C935">
        <v>100</v>
      </c>
      <c r="D935">
        <v>100000</v>
      </c>
      <c r="E935">
        <v>72</v>
      </c>
      <c r="F935">
        <v>1</v>
      </c>
      <c r="G935">
        <v>22.582294000000001</v>
      </c>
      <c r="H935">
        <v>10.920546</v>
      </c>
      <c r="I935">
        <v>31.352629</v>
      </c>
      <c r="J935">
        <v>0.44158599999999998</v>
      </c>
      <c r="K935" t="str">
        <f t="shared" si="24"/>
        <v>7</v>
      </c>
      <c r="L935" t="s">
        <v>66</v>
      </c>
      <c r="M935" t="s">
        <v>67</v>
      </c>
      <c r="N93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72</v>
      </c>
      <c r="O935" t="e">
        <f>VLOOKUP(TableMPI[[#This Row],[Label]],TableAvg[],2,FALSE)</f>
        <v>#N/A</v>
      </c>
      <c r="P935" t="e">
        <f>VLOOKUP(TableMPI[[#This Row],[Label]],TableAvg[],3,FALSE)</f>
        <v>#N/A</v>
      </c>
      <c r="Q935" t="e">
        <f>TableMPI[[#This Row],[Avg]]-$U$2*TableMPI[[#This Row],[StdDev]]</f>
        <v>#N/A</v>
      </c>
      <c r="R935" t="e">
        <f>TableMPI[[#This Row],[Avg]]+$U$2*TableMPI[[#This Row],[StdDev]]</f>
        <v>#N/A</v>
      </c>
      <c r="S935" t="e">
        <f>IF(AND(TableMPI[[#This Row],[total_time]]&gt;=TableMPI[[#This Row],[Low]], TableMPI[[#This Row],[total_time]]&lt;=TableMPI[[#This Row],[High]]),1,0)</f>
        <v>#N/A</v>
      </c>
    </row>
    <row r="936" spans="1:19" x14ac:dyDescent="0.25">
      <c r="A936" t="s">
        <v>15</v>
      </c>
      <c r="B936">
        <v>15000</v>
      </c>
      <c r="C936">
        <v>100</v>
      </c>
      <c r="D936">
        <v>100000</v>
      </c>
      <c r="E936">
        <v>71</v>
      </c>
      <c r="F936">
        <v>1</v>
      </c>
      <c r="G936">
        <v>43.103368000000003</v>
      </c>
      <c r="H936">
        <v>31.378364000000001</v>
      </c>
      <c r="I936">
        <v>10.257324000000001</v>
      </c>
      <c r="J936">
        <v>0.146533</v>
      </c>
      <c r="K936" t="str">
        <f t="shared" si="24"/>
        <v>7</v>
      </c>
      <c r="L936" t="s">
        <v>66</v>
      </c>
      <c r="M936" t="s">
        <v>67</v>
      </c>
      <c r="N93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71</v>
      </c>
      <c r="O936" t="e">
        <f>VLOOKUP(TableMPI[[#This Row],[Label]],TableAvg[],2,FALSE)</f>
        <v>#N/A</v>
      </c>
      <c r="P936" t="e">
        <f>VLOOKUP(TableMPI[[#This Row],[Label]],TableAvg[],3,FALSE)</f>
        <v>#N/A</v>
      </c>
      <c r="Q936" t="e">
        <f>TableMPI[[#This Row],[Avg]]-$U$2*TableMPI[[#This Row],[StdDev]]</f>
        <v>#N/A</v>
      </c>
      <c r="R936" t="e">
        <f>TableMPI[[#This Row],[Avg]]+$U$2*TableMPI[[#This Row],[StdDev]]</f>
        <v>#N/A</v>
      </c>
      <c r="S936" t="e">
        <f>IF(AND(TableMPI[[#This Row],[total_time]]&gt;=TableMPI[[#This Row],[Low]], TableMPI[[#This Row],[total_time]]&lt;=TableMPI[[#This Row],[High]]),1,0)</f>
        <v>#N/A</v>
      </c>
    </row>
    <row r="937" spans="1:19" x14ac:dyDescent="0.25">
      <c r="A937" t="s">
        <v>15</v>
      </c>
      <c r="B937">
        <v>15000</v>
      </c>
      <c r="C937">
        <v>100</v>
      </c>
      <c r="D937">
        <v>100000</v>
      </c>
      <c r="E937">
        <v>70</v>
      </c>
      <c r="F937">
        <v>1</v>
      </c>
      <c r="G937">
        <v>37.683030000000002</v>
      </c>
      <c r="H937">
        <v>25.940653999999999</v>
      </c>
      <c r="I937">
        <v>35.142090000000003</v>
      </c>
      <c r="J937">
        <v>0.50930600000000004</v>
      </c>
      <c r="K937" t="str">
        <f t="shared" si="24"/>
        <v>7</v>
      </c>
      <c r="L937" t="s">
        <v>66</v>
      </c>
      <c r="M937" t="s">
        <v>67</v>
      </c>
      <c r="N93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70</v>
      </c>
      <c r="O937" t="e">
        <f>VLOOKUP(TableMPI[[#This Row],[Label]],TableAvg[],2,FALSE)</f>
        <v>#N/A</v>
      </c>
      <c r="P937" t="e">
        <f>VLOOKUP(TableMPI[[#This Row],[Label]],TableAvg[],3,FALSE)</f>
        <v>#N/A</v>
      </c>
      <c r="Q937" t="e">
        <f>TableMPI[[#This Row],[Avg]]-$U$2*TableMPI[[#This Row],[StdDev]]</f>
        <v>#N/A</v>
      </c>
      <c r="R937" t="e">
        <f>TableMPI[[#This Row],[Avg]]+$U$2*TableMPI[[#This Row],[StdDev]]</f>
        <v>#N/A</v>
      </c>
      <c r="S937" t="e">
        <f>IF(AND(TableMPI[[#This Row],[total_time]]&gt;=TableMPI[[#This Row],[Low]], TableMPI[[#This Row],[total_time]]&lt;=TableMPI[[#This Row],[High]]),1,0)</f>
        <v>#N/A</v>
      </c>
    </row>
    <row r="938" spans="1:19" x14ac:dyDescent="0.25">
      <c r="A938" t="s">
        <v>15</v>
      </c>
      <c r="B938">
        <v>15000</v>
      </c>
      <c r="C938">
        <v>100</v>
      </c>
      <c r="D938">
        <v>100000</v>
      </c>
      <c r="E938">
        <v>69</v>
      </c>
      <c r="F938">
        <v>1</v>
      </c>
      <c r="G938">
        <v>27.395533</v>
      </c>
      <c r="H938">
        <v>15.494766</v>
      </c>
      <c r="I938">
        <v>18.891366000000001</v>
      </c>
      <c r="J938">
        <v>0.27781400000000001</v>
      </c>
      <c r="K938" t="str">
        <f t="shared" si="24"/>
        <v>7</v>
      </c>
      <c r="L938" t="s">
        <v>66</v>
      </c>
      <c r="M938" t="s">
        <v>67</v>
      </c>
      <c r="N93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69</v>
      </c>
      <c r="O938" t="e">
        <f>VLOOKUP(TableMPI[[#This Row],[Label]],TableAvg[],2,FALSE)</f>
        <v>#N/A</v>
      </c>
      <c r="P938" t="e">
        <f>VLOOKUP(TableMPI[[#This Row],[Label]],TableAvg[],3,FALSE)</f>
        <v>#N/A</v>
      </c>
      <c r="Q938" t="e">
        <f>TableMPI[[#This Row],[Avg]]-$U$2*TableMPI[[#This Row],[StdDev]]</f>
        <v>#N/A</v>
      </c>
      <c r="R938" t="e">
        <f>TableMPI[[#This Row],[Avg]]+$U$2*TableMPI[[#This Row],[StdDev]]</f>
        <v>#N/A</v>
      </c>
      <c r="S938" t="e">
        <f>IF(AND(TableMPI[[#This Row],[total_time]]&gt;=TableMPI[[#This Row],[Low]], TableMPI[[#This Row],[total_time]]&lt;=TableMPI[[#This Row],[High]]),1,0)</f>
        <v>#N/A</v>
      </c>
    </row>
    <row r="939" spans="1:19" x14ac:dyDescent="0.25">
      <c r="A939" t="s">
        <v>15</v>
      </c>
      <c r="B939">
        <v>15000</v>
      </c>
      <c r="C939">
        <v>100</v>
      </c>
      <c r="D939">
        <v>100000</v>
      </c>
      <c r="E939">
        <v>68</v>
      </c>
      <c r="F939">
        <v>1</v>
      </c>
      <c r="G939">
        <v>29.414358</v>
      </c>
      <c r="H939">
        <v>17.340128</v>
      </c>
      <c r="I939">
        <v>16.072088999999998</v>
      </c>
      <c r="J939">
        <v>0.23988200000000001</v>
      </c>
      <c r="K939" t="str">
        <f t="shared" si="24"/>
        <v>7</v>
      </c>
      <c r="L939" t="s">
        <v>66</v>
      </c>
      <c r="M939" t="s">
        <v>67</v>
      </c>
      <c r="N93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68</v>
      </c>
      <c r="O939" t="e">
        <f>VLOOKUP(TableMPI[[#This Row],[Label]],TableAvg[],2,FALSE)</f>
        <v>#N/A</v>
      </c>
      <c r="P939" t="e">
        <f>VLOOKUP(TableMPI[[#This Row],[Label]],TableAvg[],3,FALSE)</f>
        <v>#N/A</v>
      </c>
      <c r="Q939" t="e">
        <f>TableMPI[[#This Row],[Avg]]-$U$2*TableMPI[[#This Row],[StdDev]]</f>
        <v>#N/A</v>
      </c>
      <c r="R939" t="e">
        <f>TableMPI[[#This Row],[Avg]]+$U$2*TableMPI[[#This Row],[StdDev]]</f>
        <v>#N/A</v>
      </c>
      <c r="S939" t="e">
        <f>IF(AND(TableMPI[[#This Row],[total_time]]&gt;=TableMPI[[#This Row],[Low]], TableMPI[[#This Row],[total_time]]&lt;=TableMPI[[#This Row],[High]]),1,0)</f>
        <v>#N/A</v>
      </c>
    </row>
    <row r="940" spans="1:19" x14ac:dyDescent="0.25">
      <c r="A940" t="s">
        <v>15</v>
      </c>
      <c r="B940">
        <v>15000</v>
      </c>
      <c r="C940">
        <v>100</v>
      </c>
      <c r="D940">
        <v>100000</v>
      </c>
      <c r="E940">
        <v>67</v>
      </c>
      <c r="F940">
        <v>1</v>
      </c>
      <c r="G940">
        <v>44.335002000000003</v>
      </c>
      <c r="H940">
        <v>32.142136000000001</v>
      </c>
      <c r="I940">
        <v>5.2743729999999998</v>
      </c>
      <c r="J940">
        <v>7.9915E-2</v>
      </c>
      <c r="K940" t="str">
        <f t="shared" si="24"/>
        <v>7</v>
      </c>
      <c r="L940" t="s">
        <v>66</v>
      </c>
      <c r="M940" t="s">
        <v>67</v>
      </c>
      <c r="N94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67</v>
      </c>
      <c r="O940" t="e">
        <f>VLOOKUP(TableMPI[[#This Row],[Label]],TableAvg[],2,FALSE)</f>
        <v>#N/A</v>
      </c>
      <c r="P940" t="e">
        <f>VLOOKUP(TableMPI[[#This Row],[Label]],TableAvg[],3,FALSE)</f>
        <v>#N/A</v>
      </c>
      <c r="Q940" t="e">
        <f>TableMPI[[#This Row],[Avg]]-$U$2*TableMPI[[#This Row],[StdDev]]</f>
        <v>#N/A</v>
      </c>
      <c r="R940" t="e">
        <f>TableMPI[[#This Row],[Avg]]+$U$2*TableMPI[[#This Row],[StdDev]]</f>
        <v>#N/A</v>
      </c>
      <c r="S940" t="e">
        <f>IF(AND(TableMPI[[#This Row],[total_time]]&gt;=TableMPI[[#This Row],[Low]], TableMPI[[#This Row],[total_time]]&lt;=TableMPI[[#This Row],[High]]),1,0)</f>
        <v>#N/A</v>
      </c>
    </row>
    <row r="941" spans="1:19" x14ac:dyDescent="0.25">
      <c r="A941" t="s">
        <v>15</v>
      </c>
      <c r="B941">
        <v>15000</v>
      </c>
      <c r="C941">
        <v>100</v>
      </c>
      <c r="D941">
        <v>100000</v>
      </c>
      <c r="E941">
        <v>66</v>
      </c>
      <c r="F941">
        <v>1</v>
      </c>
      <c r="G941">
        <v>24.871829999999999</v>
      </c>
      <c r="H941">
        <v>12.468398000000001</v>
      </c>
      <c r="I941">
        <v>15.981316</v>
      </c>
      <c r="J941">
        <v>0.245866</v>
      </c>
      <c r="K941" t="str">
        <f t="shared" si="24"/>
        <v>7</v>
      </c>
      <c r="L941" t="s">
        <v>66</v>
      </c>
      <c r="M941" t="s">
        <v>67</v>
      </c>
      <c r="N94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66</v>
      </c>
      <c r="O941" t="e">
        <f>VLOOKUP(TableMPI[[#This Row],[Label]],TableAvg[],2,FALSE)</f>
        <v>#N/A</v>
      </c>
      <c r="P941" t="e">
        <f>VLOOKUP(TableMPI[[#This Row],[Label]],TableAvg[],3,FALSE)</f>
        <v>#N/A</v>
      </c>
      <c r="Q941" t="e">
        <f>TableMPI[[#This Row],[Avg]]-$U$2*TableMPI[[#This Row],[StdDev]]</f>
        <v>#N/A</v>
      </c>
      <c r="R941" t="e">
        <f>TableMPI[[#This Row],[Avg]]+$U$2*TableMPI[[#This Row],[StdDev]]</f>
        <v>#N/A</v>
      </c>
      <c r="S941" t="e">
        <f>IF(AND(TableMPI[[#This Row],[total_time]]&gt;=TableMPI[[#This Row],[Low]], TableMPI[[#This Row],[total_time]]&lt;=TableMPI[[#This Row],[High]]),1,0)</f>
        <v>#N/A</v>
      </c>
    </row>
    <row r="942" spans="1:19" x14ac:dyDescent="0.25">
      <c r="A942" t="s">
        <v>15</v>
      </c>
      <c r="B942">
        <v>15000</v>
      </c>
      <c r="C942">
        <v>100</v>
      </c>
      <c r="D942">
        <v>100000</v>
      </c>
      <c r="E942">
        <v>65</v>
      </c>
      <c r="F942">
        <v>1</v>
      </c>
      <c r="G942">
        <v>35.150672999999998</v>
      </c>
      <c r="H942">
        <v>22.535525</v>
      </c>
      <c r="I942">
        <v>7.1884160000000001</v>
      </c>
      <c r="J942">
        <v>0.112319</v>
      </c>
      <c r="K942" t="str">
        <f t="shared" si="24"/>
        <v>7</v>
      </c>
      <c r="L942" t="s">
        <v>66</v>
      </c>
      <c r="M942" t="s">
        <v>67</v>
      </c>
      <c r="N94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65</v>
      </c>
      <c r="O942" t="e">
        <f>VLOOKUP(TableMPI[[#This Row],[Label]],TableAvg[],2,FALSE)</f>
        <v>#N/A</v>
      </c>
      <c r="P942" t="e">
        <f>VLOOKUP(TableMPI[[#This Row],[Label]],TableAvg[],3,FALSE)</f>
        <v>#N/A</v>
      </c>
      <c r="Q942" t="e">
        <f>TableMPI[[#This Row],[Avg]]-$U$2*TableMPI[[#This Row],[StdDev]]</f>
        <v>#N/A</v>
      </c>
      <c r="R942" t="e">
        <f>TableMPI[[#This Row],[Avg]]+$U$2*TableMPI[[#This Row],[StdDev]]</f>
        <v>#N/A</v>
      </c>
      <c r="S942" t="e">
        <f>IF(AND(TableMPI[[#This Row],[total_time]]&gt;=TableMPI[[#This Row],[Low]], TableMPI[[#This Row],[total_time]]&lt;=TableMPI[[#This Row],[High]]),1,0)</f>
        <v>#N/A</v>
      </c>
    </row>
    <row r="943" spans="1:19" x14ac:dyDescent="0.25">
      <c r="A943" t="s">
        <v>15</v>
      </c>
      <c r="B943">
        <v>15000</v>
      </c>
      <c r="C943">
        <v>100</v>
      </c>
      <c r="D943">
        <v>100000</v>
      </c>
      <c r="E943">
        <v>64</v>
      </c>
      <c r="F943">
        <v>1</v>
      </c>
      <c r="G943">
        <v>27.973495</v>
      </c>
      <c r="H943">
        <v>15.274981</v>
      </c>
      <c r="I943">
        <v>29.312270000000002</v>
      </c>
      <c r="J943">
        <v>0.46527400000000002</v>
      </c>
      <c r="K943" t="str">
        <f t="shared" si="24"/>
        <v>7</v>
      </c>
      <c r="L943" t="s">
        <v>66</v>
      </c>
      <c r="M943" t="s">
        <v>67</v>
      </c>
      <c r="N94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64</v>
      </c>
      <c r="O943" t="e">
        <f>VLOOKUP(TableMPI[[#This Row],[Label]],TableAvg[],2,FALSE)</f>
        <v>#N/A</v>
      </c>
      <c r="P943" t="e">
        <f>VLOOKUP(TableMPI[[#This Row],[Label]],TableAvg[],3,FALSE)</f>
        <v>#N/A</v>
      </c>
      <c r="Q943" t="e">
        <f>TableMPI[[#This Row],[Avg]]-$U$2*TableMPI[[#This Row],[StdDev]]</f>
        <v>#N/A</v>
      </c>
      <c r="R943" t="e">
        <f>TableMPI[[#This Row],[Avg]]+$U$2*TableMPI[[#This Row],[StdDev]]</f>
        <v>#N/A</v>
      </c>
      <c r="S943" t="e">
        <f>IF(AND(TableMPI[[#This Row],[total_time]]&gt;=TableMPI[[#This Row],[Low]], TableMPI[[#This Row],[total_time]]&lt;=TableMPI[[#This Row],[High]]),1,0)</f>
        <v>#N/A</v>
      </c>
    </row>
    <row r="944" spans="1:19" x14ac:dyDescent="0.25">
      <c r="A944" t="s">
        <v>15</v>
      </c>
      <c r="B944">
        <v>15000</v>
      </c>
      <c r="C944">
        <v>100</v>
      </c>
      <c r="D944">
        <v>100000</v>
      </c>
      <c r="E944">
        <v>63</v>
      </c>
      <c r="F944">
        <v>1</v>
      </c>
      <c r="G944">
        <v>24.888494999999999</v>
      </c>
      <c r="H944">
        <v>11.893886999999999</v>
      </c>
      <c r="I944">
        <v>9.4271340000000006</v>
      </c>
      <c r="J944">
        <v>0.15205099999999999</v>
      </c>
      <c r="K944" t="str">
        <f t="shared" ref="K944:K1007" si="25">MID(M944,22,1)</f>
        <v>7</v>
      </c>
      <c r="L944" t="s">
        <v>66</v>
      </c>
      <c r="M944" t="s">
        <v>67</v>
      </c>
      <c r="N94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63</v>
      </c>
      <c r="O944" t="e">
        <f>VLOOKUP(TableMPI[[#This Row],[Label]],TableAvg[],2,FALSE)</f>
        <v>#N/A</v>
      </c>
      <c r="P944" t="e">
        <f>VLOOKUP(TableMPI[[#This Row],[Label]],TableAvg[],3,FALSE)</f>
        <v>#N/A</v>
      </c>
      <c r="Q944" t="e">
        <f>TableMPI[[#This Row],[Avg]]-$U$2*TableMPI[[#This Row],[StdDev]]</f>
        <v>#N/A</v>
      </c>
      <c r="R944" t="e">
        <f>TableMPI[[#This Row],[Avg]]+$U$2*TableMPI[[#This Row],[StdDev]]</f>
        <v>#N/A</v>
      </c>
      <c r="S944" t="e">
        <f>IF(AND(TableMPI[[#This Row],[total_time]]&gt;=TableMPI[[#This Row],[Low]], TableMPI[[#This Row],[total_time]]&lt;=TableMPI[[#This Row],[High]]),1,0)</f>
        <v>#N/A</v>
      </c>
    </row>
    <row r="945" spans="1:19" x14ac:dyDescent="0.25">
      <c r="A945" t="s">
        <v>15</v>
      </c>
      <c r="B945">
        <v>15000</v>
      </c>
      <c r="C945">
        <v>100</v>
      </c>
      <c r="D945">
        <v>100000</v>
      </c>
      <c r="E945">
        <v>62</v>
      </c>
      <c r="F945">
        <v>1</v>
      </c>
      <c r="G945">
        <v>32.462024</v>
      </c>
      <c r="H945">
        <v>19.208939999999998</v>
      </c>
      <c r="I945">
        <v>4.7781060000000002</v>
      </c>
      <c r="J945">
        <v>7.8329999999999997E-2</v>
      </c>
      <c r="K945" t="str">
        <f t="shared" si="25"/>
        <v>7</v>
      </c>
      <c r="L945" t="s">
        <v>66</v>
      </c>
      <c r="M945" t="s">
        <v>67</v>
      </c>
      <c r="N94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62</v>
      </c>
      <c r="O945" t="e">
        <f>VLOOKUP(TableMPI[[#This Row],[Label]],TableAvg[],2,FALSE)</f>
        <v>#N/A</v>
      </c>
      <c r="P945" t="e">
        <f>VLOOKUP(TableMPI[[#This Row],[Label]],TableAvg[],3,FALSE)</f>
        <v>#N/A</v>
      </c>
      <c r="Q945" t="e">
        <f>TableMPI[[#This Row],[Avg]]-$U$2*TableMPI[[#This Row],[StdDev]]</f>
        <v>#N/A</v>
      </c>
      <c r="R945" t="e">
        <f>TableMPI[[#This Row],[Avg]]+$U$2*TableMPI[[#This Row],[StdDev]]</f>
        <v>#N/A</v>
      </c>
      <c r="S945" t="e">
        <f>IF(AND(TableMPI[[#This Row],[total_time]]&gt;=TableMPI[[#This Row],[Low]], TableMPI[[#This Row],[total_time]]&lt;=TableMPI[[#This Row],[High]]),1,0)</f>
        <v>#N/A</v>
      </c>
    </row>
    <row r="946" spans="1:19" x14ac:dyDescent="0.25">
      <c r="A946" t="s">
        <v>15</v>
      </c>
      <c r="B946">
        <v>15000</v>
      </c>
      <c r="C946">
        <v>100</v>
      </c>
      <c r="D946">
        <v>100000</v>
      </c>
      <c r="E946">
        <v>61</v>
      </c>
      <c r="F946">
        <v>1</v>
      </c>
      <c r="G946">
        <v>26.504538</v>
      </c>
      <c r="H946">
        <v>13.087774</v>
      </c>
      <c r="I946">
        <v>20.625796000000001</v>
      </c>
      <c r="J946">
        <v>0.34376299999999999</v>
      </c>
      <c r="K946" t="str">
        <f t="shared" si="25"/>
        <v>7</v>
      </c>
      <c r="L946" t="s">
        <v>66</v>
      </c>
      <c r="M946" t="s">
        <v>67</v>
      </c>
      <c r="N94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61</v>
      </c>
      <c r="O946" t="e">
        <f>VLOOKUP(TableMPI[[#This Row],[Label]],TableAvg[],2,FALSE)</f>
        <v>#N/A</v>
      </c>
      <c r="P946" t="e">
        <f>VLOOKUP(TableMPI[[#This Row],[Label]],TableAvg[],3,FALSE)</f>
        <v>#N/A</v>
      </c>
      <c r="Q946" t="e">
        <f>TableMPI[[#This Row],[Avg]]-$U$2*TableMPI[[#This Row],[StdDev]]</f>
        <v>#N/A</v>
      </c>
      <c r="R946" t="e">
        <f>TableMPI[[#This Row],[Avg]]+$U$2*TableMPI[[#This Row],[StdDev]]</f>
        <v>#N/A</v>
      </c>
      <c r="S946" t="e">
        <f>IF(AND(TableMPI[[#This Row],[total_time]]&gt;=TableMPI[[#This Row],[Low]], TableMPI[[#This Row],[total_time]]&lt;=TableMPI[[#This Row],[High]]),1,0)</f>
        <v>#N/A</v>
      </c>
    </row>
    <row r="947" spans="1:19" x14ac:dyDescent="0.25">
      <c r="A947" t="s">
        <v>15</v>
      </c>
      <c r="B947">
        <v>15000</v>
      </c>
      <c r="C947">
        <v>100</v>
      </c>
      <c r="D947">
        <v>100000</v>
      </c>
      <c r="E947">
        <v>60</v>
      </c>
      <c r="F947">
        <v>1</v>
      </c>
      <c r="G947">
        <v>39.219416000000002</v>
      </c>
      <c r="H947">
        <v>25.602232000000001</v>
      </c>
      <c r="I947">
        <v>6.2526799999999998</v>
      </c>
      <c r="J947">
        <v>0.105978</v>
      </c>
      <c r="K947" t="str">
        <f t="shared" si="25"/>
        <v>7</v>
      </c>
      <c r="L947" t="s">
        <v>66</v>
      </c>
      <c r="M947" t="s">
        <v>67</v>
      </c>
      <c r="N94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60</v>
      </c>
      <c r="O947" t="e">
        <f>VLOOKUP(TableMPI[[#This Row],[Label]],TableAvg[],2,FALSE)</f>
        <v>#N/A</v>
      </c>
      <c r="P947" t="e">
        <f>VLOOKUP(TableMPI[[#This Row],[Label]],TableAvg[],3,FALSE)</f>
        <v>#N/A</v>
      </c>
      <c r="Q947" t="e">
        <f>TableMPI[[#This Row],[Avg]]-$U$2*TableMPI[[#This Row],[StdDev]]</f>
        <v>#N/A</v>
      </c>
      <c r="R947" t="e">
        <f>TableMPI[[#This Row],[Avg]]+$U$2*TableMPI[[#This Row],[StdDev]]</f>
        <v>#N/A</v>
      </c>
      <c r="S947" t="e">
        <f>IF(AND(TableMPI[[#This Row],[total_time]]&gt;=TableMPI[[#This Row],[Low]], TableMPI[[#This Row],[total_time]]&lt;=TableMPI[[#This Row],[High]]),1,0)</f>
        <v>#N/A</v>
      </c>
    </row>
    <row r="948" spans="1:19" x14ac:dyDescent="0.25">
      <c r="A948" t="s">
        <v>15</v>
      </c>
      <c r="B948">
        <v>15000</v>
      </c>
      <c r="C948">
        <v>100</v>
      </c>
      <c r="D948">
        <v>100000</v>
      </c>
      <c r="E948">
        <v>59</v>
      </c>
      <c r="F948">
        <v>1</v>
      </c>
      <c r="G948">
        <v>32.910936</v>
      </c>
      <c r="H948">
        <v>18.956184</v>
      </c>
      <c r="I948">
        <v>50.225574000000002</v>
      </c>
      <c r="J948">
        <v>0.86595800000000001</v>
      </c>
      <c r="K948" t="str">
        <f t="shared" si="25"/>
        <v>7</v>
      </c>
      <c r="L948" t="s">
        <v>66</v>
      </c>
      <c r="M948" t="s">
        <v>67</v>
      </c>
      <c r="N94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59</v>
      </c>
      <c r="O948" t="e">
        <f>VLOOKUP(TableMPI[[#This Row],[Label]],TableAvg[],2,FALSE)</f>
        <v>#N/A</v>
      </c>
      <c r="P948" t="e">
        <f>VLOOKUP(TableMPI[[#This Row],[Label]],TableAvg[],3,FALSE)</f>
        <v>#N/A</v>
      </c>
      <c r="Q948" t="e">
        <f>TableMPI[[#This Row],[Avg]]-$U$2*TableMPI[[#This Row],[StdDev]]</f>
        <v>#N/A</v>
      </c>
      <c r="R948" t="e">
        <f>TableMPI[[#This Row],[Avg]]+$U$2*TableMPI[[#This Row],[StdDev]]</f>
        <v>#N/A</v>
      </c>
      <c r="S948" t="e">
        <f>IF(AND(TableMPI[[#This Row],[total_time]]&gt;=TableMPI[[#This Row],[Low]], TableMPI[[#This Row],[total_time]]&lt;=TableMPI[[#This Row],[High]]),1,0)</f>
        <v>#N/A</v>
      </c>
    </row>
    <row r="949" spans="1:19" x14ac:dyDescent="0.25">
      <c r="A949" t="s">
        <v>15</v>
      </c>
      <c r="B949">
        <v>15000</v>
      </c>
      <c r="C949">
        <v>100</v>
      </c>
      <c r="D949">
        <v>100000</v>
      </c>
      <c r="E949">
        <v>58</v>
      </c>
      <c r="F949">
        <v>1</v>
      </c>
      <c r="G949">
        <v>25.450809</v>
      </c>
      <c r="H949">
        <v>11.288288</v>
      </c>
      <c r="I949">
        <v>17.397034999999999</v>
      </c>
      <c r="J949">
        <v>0.30521100000000001</v>
      </c>
      <c r="K949" t="str">
        <f t="shared" si="25"/>
        <v>7</v>
      </c>
      <c r="L949" t="s">
        <v>66</v>
      </c>
      <c r="M949" t="s">
        <v>67</v>
      </c>
      <c r="N94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58</v>
      </c>
      <c r="O949" t="e">
        <f>VLOOKUP(TableMPI[[#This Row],[Label]],TableAvg[],2,FALSE)</f>
        <v>#N/A</v>
      </c>
      <c r="P949" t="e">
        <f>VLOOKUP(TableMPI[[#This Row],[Label]],TableAvg[],3,FALSE)</f>
        <v>#N/A</v>
      </c>
      <c r="Q949" t="e">
        <f>TableMPI[[#This Row],[Avg]]-$U$2*TableMPI[[#This Row],[StdDev]]</f>
        <v>#N/A</v>
      </c>
      <c r="R949" t="e">
        <f>TableMPI[[#This Row],[Avg]]+$U$2*TableMPI[[#This Row],[StdDev]]</f>
        <v>#N/A</v>
      </c>
      <c r="S949" t="e">
        <f>IF(AND(TableMPI[[#This Row],[total_time]]&gt;=TableMPI[[#This Row],[Low]], TableMPI[[#This Row],[total_time]]&lt;=TableMPI[[#This Row],[High]]),1,0)</f>
        <v>#N/A</v>
      </c>
    </row>
    <row r="950" spans="1:19" x14ac:dyDescent="0.25">
      <c r="A950" t="s">
        <v>15</v>
      </c>
      <c r="B950">
        <v>15000</v>
      </c>
      <c r="C950">
        <v>100</v>
      </c>
      <c r="D950">
        <v>100000</v>
      </c>
      <c r="E950">
        <v>57</v>
      </c>
      <c r="F950">
        <v>1</v>
      </c>
      <c r="G950">
        <v>23.832429999999999</v>
      </c>
      <c r="H950">
        <v>9.2837429999999994</v>
      </c>
      <c r="I950">
        <v>10.836387999999999</v>
      </c>
      <c r="J950">
        <v>0.19350700000000001</v>
      </c>
      <c r="K950" t="str">
        <f t="shared" si="25"/>
        <v>7</v>
      </c>
      <c r="L950" t="s">
        <v>66</v>
      </c>
      <c r="M950" t="s">
        <v>67</v>
      </c>
      <c r="N95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57</v>
      </c>
      <c r="O950" t="e">
        <f>VLOOKUP(TableMPI[[#This Row],[Label]],TableAvg[],2,FALSE)</f>
        <v>#N/A</v>
      </c>
      <c r="P950" t="e">
        <f>VLOOKUP(TableMPI[[#This Row],[Label]],TableAvg[],3,FALSE)</f>
        <v>#N/A</v>
      </c>
      <c r="Q950" t="e">
        <f>TableMPI[[#This Row],[Avg]]-$U$2*TableMPI[[#This Row],[StdDev]]</f>
        <v>#N/A</v>
      </c>
      <c r="R950" t="e">
        <f>TableMPI[[#This Row],[Avg]]+$U$2*TableMPI[[#This Row],[StdDev]]</f>
        <v>#N/A</v>
      </c>
      <c r="S950" t="e">
        <f>IF(AND(TableMPI[[#This Row],[total_time]]&gt;=TableMPI[[#This Row],[Low]], TableMPI[[#This Row],[total_time]]&lt;=TableMPI[[#This Row],[High]]),1,0)</f>
        <v>#N/A</v>
      </c>
    </row>
    <row r="951" spans="1:19" x14ac:dyDescent="0.25">
      <c r="A951" t="s">
        <v>15</v>
      </c>
      <c r="B951">
        <v>15000</v>
      </c>
      <c r="C951">
        <v>100</v>
      </c>
      <c r="D951">
        <v>100000</v>
      </c>
      <c r="E951">
        <v>56</v>
      </c>
      <c r="F951">
        <v>1</v>
      </c>
      <c r="G951">
        <v>25.691616</v>
      </c>
      <c r="H951">
        <v>10.925525</v>
      </c>
      <c r="I951">
        <v>6.2976489999999998</v>
      </c>
      <c r="J951">
        <v>0.11450299999999999</v>
      </c>
      <c r="K951" t="str">
        <f t="shared" si="25"/>
        <v>7</v>
      </c>
      <c r="L951" t="s">
        <v>66</v>
      </c>
      <c r="M951" t="s">
        <v>67</v>
      </c>
      <c r="N95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56</v>
      </c>
      <c r="O951" t="e">
        <f>VLOOKUP(TableMPI[[#This Row],[Label]],TableAvg[],2,FALSE)</f>
        <v>#N/A</v>
      </c>
      <c r="P951" t="e">
        <f>VLOOKUP(TableMPI[[#This Row],[Label]],TableAvg[],3,FALSE)</f>
        <v>#N/A</v>
      </c>
      <c r="Q951" t="e">
        <f>TableMPI[[#This Row],[Avg]]-$U$2*TableMPI[[#This Row],[StdDev]]</f>
        <v>#N/A</v>
      </c>
      <c r="R951" t="e">
        <f>TableMPI[[#This Row],[Avg]]+$U$2*TableMPI[[#This Row],[StdDev]]</f>
        <v>#N/A</v>
      </c>
      <c r="S951" t="e">
        <f>IF(AND(TableMPI[[#This Row],[total_time]]&gt;=TableMPI[[#This Row],[Low]], TableMPI[[#This Row],[total_time]]&lt;=TableMPI[[#This Row],[High]]),1,0)</f>
        <v>#N/A</v>
      </c>
    </row>
    <row r="952" spans="1:19" x14ac:dyDescent="0.25">
      <c r="A952" t="s">
        <v>15</v>
      </c>
      <c r="B952">
        <v>15000</v>
      </c>
      <c r="C952">
        <v>100</v>
      </c>
      <c r="D952">
        <v>100000</v>
      </c>
      <c r="E952">
        <v>55</v>
      </c>
      <c r="F952">
        <v>1</v>
      </c>
      <c r="G952">
        <v>26.990697000000001</v>
      </c>
      <c r="H952">
        <v>12.074279000000001</v>
      </c>
      <c r="I952">
        <v>14.784685</v>
      </c>
      <c r="J952">
        <v>0.27378999999999998</v>
      </c>
      <c r="K952" t="str">
        <f t="shared" si="25"/>
        <v>7</v>
      </c>
      <c r="L952" t="s">
        <v>66</v>
      </c>
      <c r="M952" t="s">
        <v>67</v>
      </c>
      <c r="N95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55</v>
      </c>
      <c r="O952" t="e">
        <f>VLOOKUP(TableMPI[[#This Row],[Label]],TableAvg[],2,FALSE)</f>
        <v>#N/A</v>
      </c>
      <c r="P952" t="e">
        <f>VLOOKUP(TableMPI[[#This Row],[Label]],TableAvg[],3,FALSE)</f>
        <v>#N/A</v>
      </c>
      <c r="Q952" t="e">
        <f>TableMPI[[#This Row],[Avg]]-$U$2*TableMPI[[#This Row],[StdDev]]</f>
        <v>#N/A</v>
      </c>
      <c r="R952" t="e">
        <f>TableMPI[[#This Row],[Avg]]+$U$2*TableMPI[[#This Row],[StdDev]]</f>
        <v>#N/A</v>
      </c>
      <c r="S952" t="e">
        <f>IF(AND(TableMPI[[#This Row],[total_time]]&gt;=TableMPI[[#This Row],[Low]], TableMPI[[#This Row],[total_time]]&lt;=TableMPI[[#This Row],[High]]),1,0)</f>
        <v>#N/A</v>
      </c>
    </row>
    <row r="953" spans="1:19" x14ac:dyDescent="0.25">
      <c r="A953" t="s">
        <v>15</v>
      </c>
      <c r="B953">
        <v>15000</v>
      </c>
      <c r="C953">
        <v>100</v>
      </c>
      <c r="D953">
        <v>100000</v>
      </c>
      <c r="E953">
        <v>54</v>
      </c>
      <c r="F953">
        <v>1</v>
      </c>
      <c r="G953">
        <v>27.983789999999999</v>
      </c>
      <c r="H953">
        <v>12.856923</v>
      </c>
      <c r="I953">
        <v>5.804227</v>
      </c>
      <c r="J953">
        <v>0.109514</v>
      </c>
      <c r="K953" t="str">
        <f t="shared" si="25"/>
        <v>7</v>
      </c>
      <c r="L953" t="s">
        <v>66</v>
      </c>
      <c r="M953" t="s">
        <v>67</v>
      </c>
      <c r="N95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54</v>
      </c>
      <c r="O953" t="e">
        <f>VLOOKUP(TableMPI[[#This Row],[Label]],TableAvg[],2,FALSE)</f>
        <v>#N/A</v>
      </c>
      <c r="P953" t="e">
        <f>VLOOKUP(TableMPI[[#This Row],[Label]],TableAvg[],3,FALSE)</f>
        <v>#N/A</v>
      </c>
      <c r="Q953" t="e">
        <f>TableMPI[[#This Row],[Avg]]-$U$2*TableMPI[[#This Row],[StdDev]]</f>
        <v>#N/A</v>
      </c>
      <c r="R953" t="e">
        <f>TableMPI[[#This Row],[Avg]]+$U$2*TableMPI[[#This Row],[StdDev]]</f>
        <v>#N/A</v>
      </c>
      <c r="S953" t="e">
        <f>IF(AND(TableMPI[[#This Row],[total_time]]&gt;=TableMPI[[#This Row],[Low]], TableMPI[[#This Row],[total_time]]&lt;=TableMPI[[#This Row],[High]]),1,0)</f>
        <v>#N/A</v>
      </c>
    </row>
    <row r="954" spans="1:19" x14ac:dyDescent="0.25">
      <c r="A954" t="s">
        <v>15</v>
      </c>
      <c r="B954">
        <v>15000</v>
      </c>
      <c r="C954">
        <v>100</v>
      </c>
      <c r="D954">
        <v>100000</v>
      </c>
      <c r="E954">
        <v>53</v>
      </c>
      <c r="F954">
        <v>1</v>
      </c>
      <c r="G954">
        <v>32.051943999999999</v>
      </c>
      <c r="H954">
        <v>16.845109000000001</v>
      </c>
      <c r="I954">
        <v>6.8022879999999999</v>
      </c>
      <c r="J954">
        <v>0.13081300000000001</v>
      </c>
      <c r="K954" t="str">
        <f t="shared" si="25"/>
        <v>7</v>
      </c>
      <c r="L954" t="s">
        <v>66</v>
      </c>
      <c r="M954" t="s">
        <v>67</v>
      </c>
      <c r="N95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53</v>
      </c>
      <c r="O954" t="e">
        <f>VLOOKUP(TableMPI[[#This Row],[Label]],TableAvg[],2,FALSE)</f>
        <v>#N/A</v>
      </c>
      <c r="P954" t="e">
        <f>VLOOKUP(TableMPI[[#This Row],[Label]],TableAvg[],3,FALSE)</f>
        <v>#N/A</v>
      </c>
      <c r="Q954" t="e">
        <f>TableMPI[[#This Row],[Avg]]-$U$2*TableMPI[[#This Row],[StdDev]]</f>
        <v>#N/A</v>
      </c>
      <c r="R954" t="e">
        <f>TableMPI[[#This Row],[Avg]]+$U$2*TableMPI[[#This Row],[StdDev]]</f>
        <v>#N/A</v>
      </c>
      <c r="S954" t="e">
        <f>IF(AND(TableMPI[[#This Row],[total_time]]&gt;=TableMPI[[#This Row],[Low]], TableMPI[[#This Row],[total_time]]&lt;=TableMPI[[#This Row],[High]]),1,0)</f>
        <v>#N/A</v>
      </c>
    </row>
    <row r="955" spans="1:19" x14ac:dyDescent="0.25">
      <c r="A955" t="s">
        <v>15</v>
      </c>
      <c r="B955">
        <v>15000</v>
      </c>
      <c r="C955">
        <v>100</v>
      </c>
      <c r="D955">
        <v>100000</v>
      </c>
      <c r="E955">
        <v>52</v>
      </c>
      <c r="F955">
        <v>1</v>
      </c>
      <c r="G955">
        <v>27.151451000000002</v>
      </c>
      <c r="H955">
        <v>11.502431</v>
      </c>
      <c r="I955">
        <v>23.559517</v>
      </c>
      <c r="J955">
        <v>0.461951</v>
      </c>
      <c r="K955" t="str">
        <f t="shared" si="25"/>
        <v>7</v>
      </c>
      <c r="L955" t="s">
        <v>66</v>
      </c>
      <c r="M955" t="s">
        <v>67</v>
      </c>
      <c r="N95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52</v>
      </c>
      <c r="O955" t="e">
        <f>VLOOKUP(TableMPI[[#This Row],[Label]],TableAvg[],2,FALSE)</f>
        <v>#N/A</v>
      </c>
      <c r="P955" t="e">
        <f>VLOOKUP(TableMPI[[#This Row],[Label]],TableAvg[],3,FALSE)</f>
        <v>#N/A</v>
      </c>
      <c r="Q955" t="e">
        <f>TableMPI[[#This Row],[Avg]]-$U$2*TableMPI[[#This Row],[StdDev]]</f>
        <v>#N/A</v>
      </c>
      <c r="R955" t="e">
        <f>TableMPI[[#This Row],[Avg]]+$U$2*TableMPI[[#This Row],[StdDev]]</f>
        <v>#N/A</v>
      </c>
      <c r="S955" t="e">
        <f>IF(AND(TableMPI[[#This Row],[total_time]]&gt;=TableMPI[[#This Row],[Low]], TableMPI[[#This Row],[total_time]]&lt;=TableMPI[[#This Row],[High]]),1,0)</f>
        <v>#N/A</v>
      </c>
    </row>
    <row r="956" spans="1:19" x14ac:dyDescent="0.25">
      <c r="A956" t="s">
        <v>15</v>
      </c>
      <c r="B956">
        <v>15000</v>
      </c>
      <c r="C956">
        <v>100</v>
      </c>
      <c r="D956">
        <v>100000</v>
      </c>
      <c r="E956">
        <v>51</v>
      </c>
      <c r="F956">
        <v>1</v>
      </c>
      <c r="G956">
        <v>30.338816000000001</v>
      </c>
      <c r="H956">
        <v>14.359723000000001</v>
      </c>
      <c r="I956">
        <v>10.214269</v>
      </c>
      <c r="J956">
        <v>0.20428499999999999</v>
      </c>
      <c r="K956" t="str">
        <f t="shared" si="25"/>
        <v>7</v>
      </c>
      <c r="L956" t="s">
        <v>66</v>
      </c>
      <c r="M956" t="s">
        <v>67</v>
      </c>
      <c r="N95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51</v>
      </c>
      <c r="O956" t="e">
        <f>VLOOKUP(TableMPI[[#This Row],[Label]],TableAvg[],2,FALSE)</f>
        <v>#N/A</v>
      </c>
      <c r="P956" t="e">
        <f>VLOOKUP(TableMPI[[#This Row],[Label]],TableAvg[],3,FALSE)</f>
        <v>#N/A</v>
      </c>
      <c r="Q956" t="e">
        <f>TableMPI[[#This Row],[Avg]]-$U$2*TableMPI[[#This Row],[StdDev]]</f>
        <v>#N/A</v>
      </c>
      <c r="R956" t="e">
        <f>TableMPI[[#This Row],[Avg]]+$U$2*TableMPI[[#This Row],[StdDev]]</f>
        <v>#N/A</v>
      </c>
      <c r="S956" t="e">
        <f>IF(AND(TableMPI[[#This Row],[total_time]]&gt;=TableMPI[[#This Row],[Low]], TableMPI[[#This Row],[total_time]]&lt;=TableMPI[[#This Row],[High]]),1,0)</f>
        <v>#N/A</v>
      </c>
    </row>
    <row r="957" spans="1:19" x14ac:dyDescent="0.25">
      <c r="A957" t="s">
        <v>15</v>
      </c>
      <c r="B957">
        <v>15000</v>
      </c>
      <c r="C957">
        <v>100</v>
      </c>
      <c r="D957">
        <v>100000</v>
      </c>
      <c r="E957">
        <v>50</v>
      </c>
      <c r="F957">
        <v>1</v>
      </c>
      <c r="G957">
        <v>29.916520999999999</v>
      </c>
      <c r="H957">
        <v>13.62433</v>
      </c>
      <c r="I957">
        <v>9.1213510000000007</v>
      </c>
      <c r="J957">
        <v>0.18615000000000001</v>
      </c>
      <c r="K957" t="str">
        <f t="shared" si="25"/>
        <v>7</v>
      </c>
      <c r="L957" t="s">
        <v>66</v>
      </c>
      <c r="M957" t="s">
        <v>67</v>
      </c>
      <c r="N95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50</v>
      </c>
      <c r="O957" t="e">
        <f>VLOOKUP(TableMPI[[#This Row],[Label]],TableAvg[],2,FALSE)</f>
        <v>#N/A</v>
      </c>
      <c r="P957" t="e">
        <f>VLOOKUP(TableMPI[[#This Row],[Label]],TableAvg[],3,FALSE)</f>
        <v>#N/A</v>
      </c>
      <c r="Q957" t="e">
        <f>TableMPI[[#This Row],[Avg]]-$U$2*TableMPI[[#This Row],[StdDev]]</f>
        <v>#N/A</v>
      </c>
      <c r="R957" t="e">
        <f>TableMPI[[#This Row],[Avg]]+$U$2*TableMPI[[#This Row],[StdDev]]</f>
        <v>#N/A</v>
      </c>
      <c r="S957" t="e">
        <f>IF(AND(TableMPI[[#This Row],[total_time]]&gt;=TableMPI[[#This Row],[Low]], TableMPI[[#This Row],[total_time]]&lt;=TableMPI[[#This Row],[High]]),1,0)</f>
        <v>#N/A</v>
      </c>
    </row>
    <row r="958" spans="1:19" x14ac:dyDescent="0.25">
      <c r="A958" t="s">
        <v>15</v>
      </c>
      <c r="B958">
        <v>15000</v>
      </c>
      <c r="C958">
        <v>100</v>
      </c>
      <c r="D958">
        <v>100000</v>
      </c>
      <c r="E958">
        <v>49</v>
      </c>
      <c r="F958">
        <v>1</v>
      </c>
      <c r="G958">
        <v>30.506048</v>
      </c>
      <c r="H958">
        <v>13.781136</v>
      </c>
      <c r="I958">
        <v>15.307721000000001</v>
      </c>
      <c r="J958">
        <v>0.318911</v>
      </c>
      <c r="K958" t="str">
        <f t="shared" si="25"/>
        <v>7</v>
      </c>
      <c r="L958" t="s">
        <v>66</v>
      </c>
      <c r="M958" t="s">
        <v>67</v>
      </c>
      <c r="N95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49</v>
      </c>
      <c r="O958" t="e">
        <f>VLOOKUP(TableMPI[[#This Row],[Label]],TableAvg[],2,FALSE)</f>
        <v>#N/A</v>
      </c>
      <c r="P958" t="e">
        <f>VLOOKUP(TableMPI[[#This Row],[Label]],TableAvg[],3,FALSE)</f>
        <v>#N/A</v>
      </c>
      <c r="Q958" t="e">
        <f>TableMPI[[#This Row],[Avg]]-$U$2*TableMPI[[#This Row],[StdDev]]</f>
        <v>#N/A</v>
      </c>
      <c r="R958" t="e">
        <f>TableMPI[[#This Row],[Avg]]+$U$2*TableMPI[[#This Row],[StdDev]]</f>
        <v>#N/A</v>
      </c>
      <c r="S958" t="e">
        <f>IF(AND(TableMPI[[#This Row],[total_time]]&gt;=TableMPI[[#This Row],[Low]], TableMPI[[#This Row],[total_time]]&lt;=TableMPI[[#This Row],[High]]),1,0)</f>
        <v>#N/A</v>
      </c>
    </row>
    <row r="959" spans="1:19" x14ac:dyDescent="0.25">
      <c r="A959" t="s">
        <v>15</v>
      </c>
      <c r="B959">
        <v>15000</v>
      </c>
      <c r="C959">
        <v>100</v>
      </c>
      <c r="D959">
        <v>100000</v>
      </c>
      <c r="E959">
        <v>48</v>
      </c>
      <c r="F959">
        <v>1</v>
      </c>
      <c r="G959">
        <v>36.629637000000002</v>
      </c>
      <c r="H959">
        <v>19.582813999999999</v>
      </c>
      <c r="I959">
        <v>13.439245</v>
      </c>
      <c r="J959">
        <v>0.285941</v>
      </c>
      <c r="K959" t="str">
        <f t="shared" si="25"/>
        <v>7</v>
      </c>
      <c r="L959" t="s">
        <v>66</v>
      </c>
      <c r="M959" t="s">
        <v>67</v>
      </c>
      <c r="N95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48</v>
      </c>
      <c r="O959" t="e">
        <f>VLOOKUP(TableMPI[[#This Row],[Label]],TableAvg[],2,FALSE)</f>
        <v>#N/A</v>
      </c>
      <c r="P959" t="e">
        <f>VLOOKUP(TableMPI[[#This Row],[Label]],TableAvg[],3,FALSE)</f>
        <v>#N/A</v>
      </c>
      <c r="Q959" t="e">
        <f>TableMPI[[#This Row],[Avg]]-$U$2*TableMPI[[#This Row],[StdDev]]</f>
        <v>#N/A</v>
      </c>
      <c r="R959" t="e">
        <f>TableMPI[[#This Row],[Avg]]+$U$2*TableMPI[[#This Row],[StdDev]]</f>
        <v>#N/A</v>
      </c>
      <c r="S959" t="e">
        <f>IF(AND(TableMPI[[#This Row],[total_time]]&gt;=TableMPI[[#This Row],[Low]], TableMPI[[#This Row],[total_time]]&lt;=TableMPI[[#This Row],[High]]),1,0)</f>
        <v>#N/A</v>
      </c>
    </row>
    <row r="960" spans="1:19" x14ac:dyDescent="0.25">
      <c r="A960" t="s">
        <v>15</v>
      </c>
      <c r="B960">
        <v>15000</v>
      </c>
      <c r="C960">
        <v>100</v>
      </c>
      <c r="D960">
        <v>100000</v>
      </c>
      <c r="E960">
        <v>47</v>
      </c>
      <c r="F960">
        <v>1</v>
      </c>
      <c r="G960">
        <v>37.145876000000001</v>
      </c>
      <c r="H960">
        <v>19.851610000000001</v>
      </c>
      <c r="I960">
        <v>14.312498</v>
      </c>
      <c r="J960">
        <v>0.311141</v>
      </c>
      <c r="K960" t="str">
        <f t="shared" si="25"/>
        <v>7</v>
      </c>
      <c r="L960" t="s">
        <v>66</v>
      </c>
      <c r="M960" t="s">
        <v>67</v>
      </c>
      <c r="N96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47</v>
      </c>
      <c r="O960" t="e">
        <f>VLOOKUP(TableMPI[[#This Row],[Label]],TableAvg[],2,FALSE)</f>
        <v>#N/A</v>
      </c>
      <c r="P960" t="e">
        <f>VLOOKUP(TableMPI[[#This Row],[Label]],TableAvg[],3,FALSE)</f>
        <v>#N/A</v>
      </c>
      <c r="Q960" t="e">
        <f>TableMPI[[#This Row],[Avg]]-$U$2*TableMPI[[#This Row],[StdDev]]</f>
        <v>#N/A</v>
      </c>
      <c r="R960" t="e">
        <f>TableMPI[[#This Row],[Avg]]+$U$2*TableMPI[[#This Row],[StdDev]]</f>
        <v>#N/A</v>
      </c>
      <c r="S960" t="e">
        <f>IF(AND(TableMPI[[#This Row],[total_time]]&gt;=TableMPI[[#This Row],[Low]], TableMPI[[#This Row],[total_time]]&lt;=TableMPI[[#This Row],[High]]),1,0)</f>
        <v>#N/A</v>
      </c>
    </row>
    <row r="961" spans="1:19" x14ac:dyDescent="0.25">
      <c r="A961" t="s">
        <v>15</v>
      </c>
      <c r="B961">
        <v>15000</v>
      </c>
      <c r="C961">
        <v>100</v>
      </c>
      <c r="D961">
        <v>100000</v>
      </c>
      <c r="E961">
        <v>46</v>
      </c>
      <c r="F961">
        <v>1</v>
      </c>
      <c r="G961">
        <v>26.842476999999999</v>
      </c>
      <c r="H961">
        <v>9.2121560000000002</v>
      </c>
      <c r="I961">
        <v>11.748139</v>
      </c>
      <c r="J961">
        <v>0.26107000000000002</v>
      </c>
      <c r="K961" t="str">
        <f t="shared" si="25"/>
        <v>7</v>
      </c>
      <c r="L961" t="s">
        <v>66</v>
      </c>
      <c r="M961" t="s">
        <v>67</v>
      </c>
      <c r="N96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46</v>
      </c>
      <c r="O961" t="e">
        <f>VLOOKUP(TableMPI[[#This Row],[Label]],TableAvg[],2,FALSE)</f>
        <v>#N/A</v>
      </c>
      <c r="P961" t="e">
        <f>VLOOKUP(TableMPI[[#This Row],[Label]],TableAvg[],3,FALSE)</f>
        <v>#N/A</v>
      </c>
      <c r="Q961" t="e">
        <f>TableMPI[[#This Row],[Avg]]-$U$2*TableMPI[[#This Row],[StdDev]]</f>
        <v>#N/A</v>
      </c>
      <c r="R961" t="e">
        <f>TableMPI[[#This Row],[Avg]]+$U$2*TableMPI[[#This Row],[StdDev]]</f>
        <v>#N/A</v>
      </c>
      <c r="S961" t="e">
        <f>IF(AND(TableMPI[[#This Row],[total_time]]&gt;=TableMPI[[#This Row],[Low]], TableMPI[[#This Row],[total_time]]&lt;=TableMPI[[#This Row],[High]]),1,0)</f>
        <v>#N/A</v>
      </c>
    </row>
    <row r="962" spans="1:19" x14ac:dyDescent="0.25">
      <c r="A962" t="s">
        <v>15</v>
      </c>
      <c r="B962">
        <v>15000</v>
      </c>
      <c r="C962">
        <v>100</v>
      </c>
      <c r="D962">
        <v>100000</v>
      </c>
      <c r="E962">
        <v>45</v>
      </c>
      <c r="F962">
        <v>1</v>
      </c>
      <c r="G962">
        <v>24.800426999999999</v>
      </c>
      <c r="H962">
        <v>6.9750139999999998</v>
      </c>
      <c r="I962">
        <v>5.5854889999999999</v>
      </c>
      <c r="J962">
        <v>0.126943</v>
      </c>
      <c r="K962" t="str">
        <f t="shared" si="25"/>
        <v>7</v>
      </c>
      <c r="L962" t="s">
        <v>66</v>
      </c>
      <c r="M962" t="s">
        <v>67</v>
      </c>
      <c r="N96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45</v>
      </c>
      <c r="O962" t="e">
        <f>VLOOKUP(TableMPI[[#This Row],[Label]],TableAvg[],2,FALSE)</f>
        <v>#N/A</v>
      </c>
      <c r="P962" t="e">
        <f>VLOOKUP(TableMPI[[#This Row],[Label]],TableAvg[],3,FALSE)</f>
        <v>#N/A</v>
      </c>
      <c r="Q962" t="e">
        <f>TableMPI[[#This Row],[Avg]]-$U$2*TableMPI[[#This Row],[StdDev]]</f>
        <v>#N/A</v>
      </c>
      <c r="R962" t="e">
        <f>TableMPI[[#This Row],[Avg]]+$U$2*TableMPI[[#This Row],[StdDev]]</f>
        <v>#N/A</v>
      </c>
      <c r="S962" t="e">
        <f>IF(AND(TableMPI[[#This Row],[total_time]]&gt;=TableMPI[[#This Row],[Low]], TableMPI[[#This Row],[total_time]]&lt;=TableMPI[[#This Row],[High]]),1,0)</f>
        <v>#N/A</v>
      </c>
    </row>
    <row r="963" spans="1:19" x14ac:dyDescent="0.25">
      <c r="A963" t="s">
        <v>15</v>
      </c>
      <c r="B963">
        <v>15000</v>
      </c>
      <c r="C963">
        <v>100</v>
      </c>
      <c r="D963">
        <v>100000</v>
      </c>
      <c r="E963">
        <v>44</v>
      </c>
      <c r="F963">
        <v>1</v>
      </c>
      <c r="G963">
        <v>29.733747999999999</v>
      </c>
      <c r="H963">
        <v>11.365307</v>
      </c>
      <c r="I963">
        <v>14.080830000000001</v>
      </c>
      <c r="J963">
        <v>0.327461</v>
      </c>
      <c r="K963" t="str">
        <f t="shared" si="25"/>
        <v>7</v>
      </c>
      <c r="L963" t="s">
        <v>66</v>
      </c>
      <c r="M963" t="s">
        <v>67</v>
      </c>
      <c r="N96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44</v>
      </c>
      <c r="O963" t="e">
        <f>VLOOKUP(TableMPI[[#This Row],[Label]],TableAvg[],2,FALSE)</f>
        <v>#N/A</v>
      </c>
      <c r="P963" t="e">
        <f>VLOOKUP(TableMPI[[#This Row],[Label]],TableAvg[],3,FALSE)</f>
        <v>#N/A</v>
      </c>
      <c r="Q963" t="e">
        <f>TableMPI[[#This Row],[Avg]]-$U$2*TableMPI[[#This Row],[StdDev]]</f>
        <v>#N/A</v>
      </c>
      <c r="R963" t="e">
        <f>TableMPI[[#This Row],[Avg]]+$U$2*TableMPI[[#This Row],[StdDev]]</f>
        <v>#N/A</v>
      </c>
      <c r="S963" t="e">
        <f>IF(AND(TableMPI[[#This Row],[total_time]]&gt;=TableMPI[[#This Row],[Low]], TableMPI[[#This Row],[total_time]]&lt;=TableMPI[[#This Row],[High]]),1,0)</f>
        <v>#N/A</v>
      </c>
    </row>
    <row r="964" spans="1:19" x14ac:dyDescent="0.25">
      <c r="A964" t="s">
        <v>15</v>
      </c>
      <c r="B964">
        <v>15000</v>
      </c>
      <c r="C964">
        <v>100</v>
      </c>
      <c r="D964">
        <v>100000</v>
      </c>
      <c r="E964">
        <v>43</v>
      </c>
      <c r="F964">
        <v>1</v>
      </c>
      <c r="G964">
        <v>29.342514000000001</v>
      </c>
      <c r="H964">
        <v>10.570838</v>
      </c>
      <c r="I964">
        <v>5.3673209999999996</v>
      </c>
      <c r="J964">
        <v>0.12779299999999999</v>
      </c>
      <c r="K964" t="str">
        <f t="shared" si="25"/>
        <v>7</v>
      </c>
      <c r="L964" t="s">
        <v>66</v>
      </c>
      <c r="M964" t="s">
        <v>67</v>
      </c>
      <c r="N96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43</v>
      </c>
      <c r="O964" t="e">
        <f>VLOOKUP(TableMPI[[#This Row],[Label]],TableAvg[],2,FALSE)</f>
        <v>#N/A</v>
      </c>
      <c r="P964" t="e">
        <f>VLOOKUP(TableMPI[[#This Row],[Label]],TableAvg[],3,FALSE)</f>
        <v>#N/A</v>
      </c>
      <c r="Q964" t="e">
        <f>TableMPI[[#This Row],[Avg]]-$U$2*TableMPI[[#This Row],[StdDev]]</f>
        <v>#N/A</v>
      </c>
      <c r="R964" t="e">
        <f>TableMPI[[#This Row],[Avg]]+$U$2*TableMPI[[#This Row],[StdDev]]</f>
        <v>#N/A</v>
      </c>
      <c r="S964" t="e">
        <f>IF(AND(TableMPI[[#This Row],[total_time]]&gt;=TableMPI[[#This Row],[Low]], TableMPI[[#This Row],[total_time]]&lt;=TableMPI[[#This Row],[High]]),1,0)</f>
        <v>#N/A</v>
      </c>
    </row>
    <row r="965" spans="1:19" x14ac:dyDescent="0.25">
      <c r="A965" t="s">
        <v>15</v>
      </c>
      <c r="B965">
        <v>15000</v>
      </c>
      <c r="C965">
        <v>100</v>
      </c>
      <c r="D965">
        <v>100000</v>
      </c>
      <c r="E965">
        <v>42</v>
      </c>
      <c r="F965">
        <v>1</v>
      </c>
      <c r="G965">
        <v>43.648632999999997</v>
      </c>
      <c r="H965">
        <v>24.424168999999999</v>
      </c>
      <c r="I965">
        <v>4.1821640000000002</v>
      </c>
      <c r="J965">
        <v>0.102004</v>
      </c>
      <c r="K965" t="str">
        <f t="shared" si="25"/>
        <v>7</v>
      </c>
      <c r="L965" t="s">
        <v>66</v>
      </c>
      <c r="M965" t="s">
        <v>67</v>
      </c>
      <c r="N96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42</v>
      </c>
      <c r="O965" t="e">
        <f>VLOOKUP(TableMPI[[#This Row],[Label]],TableAvg[],2,FALSE)</f>
        <v>#N/A</v>
      </c>
      <c r="P965" t="e">
        <f>VLOOKUP(TableMPI[[#This Row],[Label]],TableAvg[],3,FALSE)</f>
        <v>#N/A</v>
      </c>
      <c r="Q965" t="e">
        <f>TableMPI[[#This Row],[Avg]]-$U$2*TableMPI[[#This Row],[StdDev]]</f>
        <v>#N/A</v>
      </c>
      <c r="R965" t="e">
        <f>TableMPI[[#This Row],[Avg]]+$U$2*TableMPI[[#This Row],[StdDev]]</f>
        <v>#N/A</v>
      </c>
      <c r="S965" t="e">
        <f>IF(AND(TableMPI[[#This Row],[total_time]]&gt;=TableMPI[[#This Row],[Low]], TableMPI[[#This Row],[total_time]]&lt;=TableMPI[[#This Row],[High]]),1,0)</f>
        <v>#N/A</v>
      </c>
    </row>
    <row r="966" spans="1:19" x14ac:dyDescent="0.25">
      <c r="A966" t="s">
        <v>15</v>
      </c>
      <c r="B966">
        <v>15000</v>
      </c>
      <c r="C966">
        <v>100</v>
      </c>
      <c r="D966">
        <v>100000</v>
      </c>
      <c r="E966">
        <v>41</v>
      </c>
      <c r="F966">
        <v>1</v>
      </c>
      <c r="G966">
        <v>37.349043999999999</v>
      </c>
      <c r="H966">
        <v>17.739304000000001</v>
      </c>
      <c r="I966">
        <v>21.112314999999999</v>
      </c>
      <c r="J966">
        <v>0.52780800000000005</v>
      </c>
      <c r="K966" t="str">
        <f t="shared" si="25"/>
        <v>7</v>
      </c>
      <c r="L966" t="s">
        <v>66</v>
      </c>
      <c r="M966" t="s">
        <v>67</v>
      </c>
      <c r="N96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41</v>
      </c>
      <c r="O966" t="e">
        <f>VLOOKUP(TableMPI[[#This Row],[Label]],TableAvg[],2,FALSE)</f>
        <v>#N/A</v>
      </c>
      <c r="P966" t="e">
        <f>VLOOKUP(TableMPI[[#This Row],[Label]],TableAvg[],3,FALSE)</f>
        <v>#N/A</v>
      </c>
      <c r="Q966" t="e">
        <f>TableMPI[[#This Row],[Avg]]-$U$2*TableMPI[[#This Row],[StdDev]]</f>
        <v>#N/A</v>
      </c>
      <c r="R966" t="e">
        <f>TableMPI[[#This Row],[Avg]]+$U$2*TableMPI[[#This Row],[StdDev]]</f>
        <v>#N/A</v>
      </c>
      <c r="S966" t="e">
        <f>IF(AND(TableMPI[[#This Row],[total_time]]&gt;=TableMPI[[#This Row],[Low]], TableMPI[[#This Row],[total_time]]&lt;=TableMPI[[#This Row],[High]]),1,0)</f>
        <v>#N/A</v>
      </c>
    </row>
    <row r="967" spans="1:19" x14ac:dyDescent="0.25">
      <c r="A967" t="s">
        <v>15</v>
      </c>
      <c r="B967">
        <v>15000</v>
      </c>
      <c r="C967">
        <v>100</v>
      </c>
      <c r="D967">
        <v>100000</v>
      </c>
      <c r="E967">
        <v>40</v>
      </c>
      <c r="F967">
        <v>1</v>
      </c>
      <c r="G967">
        <v>36.299585999999998</v>
      </c>
      <c r="H967">
        <v>16.273679000000001</v>
      </c>
      <c r="I967">
        <v>10.415402</v>
      </c>
      <c r="J967">
        <v>0.26706200000000002</v>
      </c>
      <c r="K967" t="str">
        <f t="shared" si="25"/>
        <v>7</v>
      </c>
      <c r="L967" t="s">
        <v>66</v>
      </c>
      <c r="M967" t="s">
        <v>67</v>
      </c>
      <c r="N96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40</v>
      </c>
      <c r="O967" t="e">
        <f>VLOOKUP(TableMPI[[#This Row],[Label]],TableAvg[],2,FALSE)</f>
        <v>#N/A</v>
      </c>
      <c r="P967" t="e">
        <f>VLOOKUP(TableMPI[[#This Row],[Label]],TableAvg[],3,FALSE)</f>
        <v>#N/A</v>
      </c>
      <c r="Q967" t="e">
        <f>TableMPI[[#This Row],[Avg]]-$U$2*TableMPI[[#This Row],[StdDev]]</f>
        <v>#N/A</v>
      </c>
      <c r="R967" t="e">
        <f>TableMPI[[#This Row],[Avg]]+$U$2*TableMPI[[#This Row],[StdDev]]</f>
        <v>#N/A</v>
      </c>
      <c r="S967" t="e">
        <f>IF(AND(TableMPI[[#This Row],[total_time]]&gt;=TableMPI[[#This Row],[Low]], TableMPI[[#This Row],[total_time]]&lt;=TableMPI[[#This Row],[High]]),1,0)</f>
        <v>#N/A</v>
      </c>
    </row>
    <row r="968" spans="1:19" x14ac:dyDescent="0.25">
      <c r="A968" t="s">
        <v>15</v>
      </c>
      <c r="B968">
        <v>15000</v>
      </c>
      <c r="C968">
        <v>100</v>
      </c>
      <c r="D968">
        <v>100000</v>
      </c>
      <c r="E968">
        <v>39</v>
      </c>
      <c r="F968">
        <v>1</v>
      </c>
      <c r="G968">
        <v>32.698090000000001</v>
      </c>
      <c r="H968">
        <v>12.319455</v>
      </c>
      <c r="I968">
        <v>8.9289740000000002</v>
      </c>
      <c r="J968">
        <v>0.23497299999999999</v>
      </c>
      <c r="K968" t="str">
        <f t="shared" si="25"/>
        <v>7</v>
      </c>
      <c r="L968" t="s">
        <v>66</v>
      </c>
      <c r="M968" t="s">
        <v>67</v>
      </c>
      <c r="N96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39</v>
      </c>
      <c r="O968" t="e">
        <f>VLOOKUP(TableMPI[[#This Row],[Label]],TableAvg[],2,FALSE)</f>
        <v>#N/A</v>
      </c>
      <c r="P968" t="e">
        <f>VLOOKUP(TableMPI[[#This Row],[Label]],TableAvg[],3,FALSE)</f>
        <v>#N/A</v>
      </c>
      <c r="Q968" t="e">
        <f>TableMPI[[#This Row],[Avg]]-$U$2*TableMPI[[#This Row],[StdDev]]</f>
        <v>#N/A</v>
      </c>
      <c r="R968" t="e">
        <f>TableMPI[[#This Row],[Avg]]+$U$2*TableMPI[[#This Row],[StdDev]]</f>
        <v>#N/A</v>
      </c>
      <c r="S968" t="e">
        <f>IF(AND(TableMPI[[#This Row],[total_time]]&gt;=TableMPI[[#This Row],[Low]], TableMPI[[#This Row],[total_time]]&lt;=TableMPI[[#This Row],[High]]),1,0)</f>
        <v>#N/A</v>
      </c>
    </row>
    <row r="969" spans="1:19" x14ac:dyDescent="0.25">
      <c r="A969" t="s">
        <v>15</v>
      </c>
      <c r="B969">
        <v>15000</v>
      </c>
      <c r="C969">
        <v>100</v>
      </c>
      <c r="D969">
        <v>100000</v>
      </c>
      <c r="E969">
        <v>38</v>
      </c>
      <c r="F969">
        <v>1</v>
      </c>
      <c r="G969">
        <v>30.857938000000001</v>
      </c>
      <c r="H969">
        <v>9.7900270000000003</v>
      </c>
      <c r="I969">
        <v>26.956624000000001</v>
      </c>
      <c r="J969">
        <v>0.72855700000000001</v>
      </c>
      <c r="K969" t="str">
        <f t="shared" si="25"/>
        <v>7</v>
      </c>
      <c r="L969" t="s">
        <v>66</v>
      </c>
      <c r="M969" t="s">
        <v>67</v>
      </c>
      <c r="N96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38</v>
      </c>
      <c r="O969" t="e">
        <f>VLOOKUP(TableMPI[[#This Row],[Label]],TableAvg[],2,FALSE)</f>
        <v>#N/A</v>
      </c>
      <c r="P969" t="e">
        <f>VLOOKUP(TableMPI[[#This Row],[Label]],TableAvg[],3,FALSE)</f>
        <v>#N/A</v>
      </c>
      <c r="Q969" t="e">
        <f>TableMPI[[#This Row],[Avg]]-$U$2*TableMPI[[#This Row],[StdDev]]</f>
        <v>#N/A</v>
      </c>
      <c r="R969" t="e">
        <f>TableMPI[[#This Row],[Avg]]+$U$2*TableMPI[[#This Row],[StdDev]]</f>
        <v>#N/A</v>
      </c>
      <c r="S969" t="e">
        <f>IF(AND(TableMPI[[#This Row],[total_time]]&gt;=TableMPI[[#This Row],[Low]], TableMPI[[#This Row],[total_time]]&lt;=TableMPI[[#This Row],[High]]),1,0)</f>
        <v>#N/A</v>
      </c>
    </row>
    <row r="970" spans="1:19" x14ac:dyDescent="0.25">
      <c r="A970" t="s">
        <v>15</v>
      </c>
      <c r="B970">
        <v>15000</v>
      </c>
      <c r="C970">
        <v>100</v>
      </c>
      <c r="D970">
        <v>100000</v>
      </c>
      <c r="E970">
        <v>37</v>
      </c>
      <c r="F970">
        <v>1</v>
      </c>
      <c r="G970">
        <v>27.640571999999999</v>
      </c>
      <c r="H970">
        <v>6.2135660000000001</v>
      </c>
      <c r="I970">
        <v>9.3203589999999998</v>
      </c>
      <c r="J970">
        <v>0.25889899999999999</v>
      </c>
      <c r="K970" t="str">
        <f t="shared" si="25"/>
        <v>7</v>
      </c>
      <c r="L970" t="s">
        <v>66</v>
      </c>
      <c r="M970" t="s">
        <v>67</v>
      </c>
      <c r="N97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37</v>
      </c>
      <c r="O970" t="e">
        <f>VLOOKUP(TableMPI[[#This Row],[Label]],TableAvg[],2,FALSE)</f>
        <v>#N/A</v>
      </c>
      <c r="P970" t="e">
        <f>VLOOKUP(TableMPI[[#This Row],[Label]],TableAvg[],3,FALSE)</f>
        <v>#N/A</v>
      </c>
      <c r="Q970" t="e">
        <f>TableMPI[[#This Row],[Avg]]-$U$2*TableMPI[[#This Row],[StdDev]]</f>
        <v>#N/A</v>
      </c>
      <c r="R970" t="e">
        <f>TableMPI[[#This Row],[Avg]]+$U$2*TableMPI[[#This Row],[StdDev]]</f>
        <v>#N/A</v>
      </c>
      <c r="S970" t="e">
        <f>IF(AND(TableMPI[[#This Row],[total_time]]&gt;=TableMPI[[#This Row],[Low]], TableMPI[[#This Row],[total_time]]&lt;=TableMPI[[#This Row],[High]]),1,0)</f>
        <v>#N/A</v>
      </c>
    </row>
    <row r="971" spans="1:19" x14ac:dyDescent="0.25">
      <c r="A971" t="s">
        <v>15</v>
      </c>
      <c r="B971">
        <v>15000</v>
      </c>
      <c r="C971">
        <v>100</v>
      </c>
      <c r="D971">
        <v>100000</v>
      </c>
      <c r="E971">
        <v>36</v>
      </c>
      <c r="F971">
        <v>1</v>
      </c>
      <c r="G971">
        <v>29.585688999999999</v>
      </c>
      <c r="H971">
        <v>7.4584080000000004</v>
      </c>
      <c r="I971">
        <v>4.6247340000000001</v>
      </c>
      <c r="J971">
        <v>0.132135</v>
      </c>
      <c r="K971" t="str">
        <f t="shared" si="25"/>
        <v>7</v>
      </c>
      <c r="L971" t="s">
        <v>66</v>
      </c>
      <c r="M971" t="s">
        <v>67</v>
      </c>
      <c r="N97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36</v>
      </c>
      <c r="O971" t="e">
        <f>VLOOKUP(TableMPI[[#This Row],[Label]],TableAvg[],2,FALSE)</f>
        <v>#N/A</v>
      </c>
      <c r="P971" t="e">
        <f>VLOOKUP(TableMPI[[#This Row],[Label]],TableAvg[],3,FALSE)</f>
        <v>#N/A</v>
      </c>
      <c r="Q971" t="e">
        <f>TableMPI[[#This Row],[Avg]]-$U$2*TableMPI[[#This Row],[StdDev]]</f>
        <v>#N/A</v>
      </c>
      <c r="R971" t="e">
        <f>TableMPI[[#This Row],[Avg]]+$U$2*TableMPI[[#This Row],[StdDev]]</f>
        <v>#N/A</v>
      </c>
      <c r="S971" t="e">
        <f>IF(AND(TableMPI[[#This Row],[total_time]]&gt;=TableMPI[[#This Row],[Low]], TableMPI[[#This Row],[total_time]]&lt;=TableMPI[[#This Row],[High]]),1,0)</f>
        <v>#N/A</v>
      </c>
    </row>
    <row r="972" spans="1:19" x14ac:dyDescent="0.25">
      <c r="A972" t="s">
        <v>15</v>
      </c>
      <c r="B972">
        <v>15000</v>
      </c>
      <c r="C972">
        <v>100</v>
      </c>
      <c r="D972">
        <v>100000</v>
      </c>
      <c r="E972">
        <v>35</v>
      </c>
      <c r="F972">
        <v>1</v>
      </c>
      <c r="G972">
        <v>31.675834999999999</v>
      </c>
      <c r="H972">
        <v>8.9404190000000003</v>
      </c>
      <c r="I972">
        <v>24.540547</v>
      </c>
      <c r="J972">
        <v>0.72178100000000001</v>
      </c>
      <c r="K972" t="str">
        <f t="shared" si="25"/>
        <v>7</v>
      </c>
      <c r="L972" t="s">
        <v>66</v>
      </c>
      <c r="M972" t="s">
        <v>67</v>
      </c>
      <c r="N97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35</v>
      </c>
      <c r="O972" t="e">
        <f>VLOOKUP(TableMPI[[#This Row],[Label]],TableAvg[],2,FALSE)</f>
        <v>#N/A</v>
      </c>
      <c r="P972" t="e">
        <f>VLOOKUP(TableMPI[[#This Row],[Label]],TableAvg[],3,FALSE)</f>
        <v>#N/A</v>
      </c>
      <c r="Q972" t="e">
        <f>TableMPI[[#This Row],[Avg]]-$U$2*TableMPI[[#This Row],[StdDev]]</f>
        <v>#N/A</v>
      </c>
      <c r="R972" t="e">
        <f>TableMPI[[#This Row],[Avg]]+$U$2*TableMPI[[#This Row],[StdDev]]</f>
        <v>#N/A</v>
      </c>
      <c r="S972" t="e">
        <f>IF(AND(TableMPI[[#This Row],[total_time]]&gt;=TableMPI[[#This Row],[Low]], TableMPI[[#This Row],[total_time]]&lt;=TableMPI[[#This Row],[High]]),1,0)</f>
        <v>#N/A</v>
      </c>
    </row>
    <row r="973" spans="1:19" x14ac:dyDescent="0.25">
      <c r="A973" t="s">
        <v>15</v>
      </c>
      <c r="B973">
        <v>15000</v>
      </c>
      <c r="C973">
        <v>100</v>
      </c>
      <c r="D973">
        <v>100000</v>
      </c>
      <c r="E973">
        <v>34</v>
      </c>
      <c r="F973">
        <v>1</v>
      </c>
      <c r="G973">
        <v>28.341994</v>
      </c>
      <c r="H973">
        <v>5.0183369999999998</v>
      </c>
      <c r="I973">
        <v>7.6791720000000003</v>
      </c>
      <c r="J973">
        <v>0.23270199999999999</v>
      </c>
      <c r="K973" t="str">
        <f t="shared" si="25"/>
        <v>7</v>
      </c>
      <c r="L973" t="s">
        <v>66</v>
      </c>
      <c r="M973" t="s">
        <v>67</v>
      </c>
      <c r="N97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34</v>
      </c>
      <c r="O973" t="e">
        <f>VLOOKUP(TableMPI[[#This Row],[Label]],TableAvg[],2,FALSE)</f>
        <v>#N/A</v>
      </c>
      <c r="P973" t="e">
        <f>VLOOKUP(TableMPI[[#This Row],[Label]],TableAvg[],3,FALSE)</f>
        <v>#N/A</v>
      </c>
      <c r="Q973" t="e">
        <f>TableMPI[[#This Row],[Avg]]-$U$2*TableMPI[[#This Row],[StdDev]]</f>
        <v>#N/A</v>
      </c>
      <c r="R973" t="e">
        <f>TableMPI[[#This Row],[Avg]]+$U$2*TableMPI[[#This Row],[StdDev]]</f>
        <v>#N/A</v>
      </c>
      <c r="S973" t="e">
        <f>IF(AND(TableMPI[[#This Row],[total_time]]&gt;=TableMPI[[#This Row],[Low]], TableMPI[[#This Row],[total_time]]&lt;=TableMPI[[#This Row],[High]]),1,0)</f>
        <v>#N/A</v>
      </c>
    </row>
    <row r="974" spans="1:19" x14ac:dyDescent="0.25">
      <c r="A974" t="s">
        <v>15</v>
      </c>
      <c r="B974">
        <v>15000</v>
      </c>
      <c r="C974">
        <v>100</v>
      </c>
      <c r="D974">
        <v>100000</v>
      </c>
      <c r="E974">
        <v>33</v>
      </c>
      <c r="F974">
        <v>1</v>
      </c>
      <c r="G974">
        <v>32.036422000000002</v>
      </c>
      <c r="H974">
        <v>8.4768640000000008</v>
      </c>
      <c r="I974">
        <v>5.7195720000000003</v>
      </c>
      <c r="J974">
        <v>0.17873700000000001</v>
      </c>
      <c r="K974" t="str">
        <f t="shared" si="25"/>
        <v>7</v>
      </c>
      <c r="L974" t="s">
        <v>66</v>
      </c>
      <c r="M974" t="s">
        <v>67</v>
      </c>
      <c r="N97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33</v>
      </c>
      <c r="O974" t="e">
        <f>VLOOKUP(TableMPI[[#This Row],[Label]],TableAvg[],2,FALSE)</f>
        <v>#N/A</v>
      </c>
      <c r="P974" t="e">
        <f>VLOOKUP(TableMPI[[#This Row],[Label]],TableAvg[],3,FALSE)</f>
        <v>#N/A</v>
      </c>
      <c r="Q974" t="e">
        <f>TableMPI[[#This Row],[Avg]]-$U$2*TableMPI[[#This Row],[StdDev]]</f>
        <v>#N/A</v>
      </c>
      <c r="R974" t="e">
        <f>TableMPI[[#This Row],[Avg]]+$U$2*TableMPI[[#This Row],[StdDev]]</f>
        <v>#N/A</v>
      </c>
      <c r="S974" t="e">
        <f>IF(AND(TableMPI[[#This Row],[total_time]]&gt;=TableMPI[[#This Row],[Low]], TableMPI[[#This Row],[total_time]]&lt;=TableMPI[[#This Row],[High]]),1,0)</f>
        <v>#N/A</v>
      </c>
    </row>
    <row r="975" spans="1:19" x14ac:dyDescent="0.25">
      <c r="A975" t="s">
        <v>15</v>
      </c>
      <c r="B975">
        <v>15000</v>
      </c>
      <c r="C975">
        <v>100</v>
      </c>
      <c r="D975">
        <v>100000</v>
      </c>
      <c r="E975">
        <v>32</v>
      </c>
      <c r="F975">
        <v>1</v>
      </c>
      <c r="G975">
        <v>30.293396999999999</v>
      </c>
      <c r="H975">
        <v>5.5781020000000003</v>
      </c>
      <c r="I975">
        <v>3.0740400000000001</v>
      </c>
      <c r="J975">
        <v>9.9163000000000001E-2</v>
      </c>
      <c r="K975" t="str">
        <f t="shared" si="25"/>
        <v>7</v>
      </c>
      <c r="L975" t="s">
        <v>66</v>
      </c>
      <c r="M975" t="s">
        <v>67</v>
      </c>
      <c r="N97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32</v>
      </c>
      <c r="O975" t="e">
        <f>VLOOKUP(TableMPI[[#This Row],[Label]],TableAvg[],2,FALSE)</f>
        <v>#N/A</v>
      </c>
      <c r="P975" t="e">
        <f>VLOOKUP(TableMPI[[#This Row],[Label]],TableAvg[],3,FALSE)</f>
        <v>#N/A</v>
      </c>
      <c r="Q975" t="e">
        <f>TableMPI[[#This Row],[Avg]]-$U$2*TableMPI[[#This Row],[StdDev]]</f>
        <v>#N/A</v>
      </c>
      <c r="R975" t="e">
        <f>TableMPI[[#This Row],[Avg]]+$U$2*TableMPI[[#This Row],[StdDev]]</f>
        <v>#N/A</v>
      </c>
      <c r="S975" t="e">
        <f>IF(AND(TableMPI[[#This Row],[total_time]]&gt;=TableMPI[[#This Row],[Low]], TableMPI[[#This Row],[total_time]]&lt;=TableMPI[[#This Row],[High]]),1,0)</f>
        <v>#N/A</v>
      </c>
    </row>
    <row r="976" spans="1:19" x14ac:dyDescent="0.25">
      <c r="A976" t="s">
        <v>15</v>
      </c>
      <c r="B976">
        <v>15000</v>
      </c>
      <c r="C976">
        <v>100</v>
      </c>
      <c r="D976">
        <v>100000</v>
      </c>
      <c r="E976">
        <v>31</v>
      </c>
      <c r="F976">
        <v>1</v>
      </c>
      <c r="G976">
        <v>30.656357</v>
      </c>
      <c r="H976">
        <v>5.0486339999999998</v>
      </c>
      <c r="I976">
        <v>3.808001</v>
      </c>
      <c r="J976">
        <v>0.12693299999999999</v>
      </c>
      <c r="K976" t="str">
        <f t="shared" si="25"/>
        <v>7</v>
      </c>
      <c r="L976" t="s">
        <v>66</v>
      </c>
      <c r="M976" t="s">
        <v>67</v>
      </c>
      <c r="N97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31</v>
      </c>
      <c r="O976" t="e">
        <f>VLOOKUP(TableMPI[[#This Row],[Label]],TableAvg[],2,FALSE)</f>
        <v>#N/A</v>
      </c>
      <c r="P976" t="e">
        <f>VLOOKUP(TableMPI[[#This Row],[Label]],TableAvg[],3,FALSE)</f>
        <v>#N/A</v>
      </c>
      <c r="Q976" t="e">
        <f>TableMPI[[#This Row],[Avg]]-$U$2*TableMPI[[#This Row],[StdDev]]</f>
        <v>#N/A</v>
      </c>
      <c r="R976" t="e">
        <f>TableMPI[[#This Row],[Avg]]+$U$2*TableMPI[[#This Row],[StdDev]]</f>
        <v>#N/A</v>
      </c>
      <c r="S976" t="e">
        <f>IF(AND(TableMPI[[#This Row],[total_time]]&gt;=TableMPI[[#This Row],[Low]], TableMPI[[#This Row],[total_time]]&lt;=TableMPI[[#This Row],[High]]),1,0)</f>
        <v>#N/A</v>
      </c>
    </row>
    <row r="977" spans="1:19" x14ac:dyDescent="0.25">
      <c r="A977" t="s">
        <v>15</v>
      </c>
      <c r="B977">
        <v>15000</v>
      </c>
      <c r="C977">
        <v>100</v>
      </c>
      <c r="D977">
        <v>100000</v>
      </c>
      <c r="E977">
        <v>30</v>
      </c>
      <c r="F977">
        <v>1</v>
      </c>
      <c r="G977">
        <v>29.978424</v>
      </c>
      <c r="H977">
        <v>3.7713930000000002</v>
      </c>
      <c r="I977">
        <v>2.9043030000000001</v>
      </c>
      <c r="J977">
        <v>0.100148</v>
      </c>
      <c r="K977" t="str">
        <f t="shared" si="25"/>
        <v>7</v>
      </c>
      <c r="L977" t="s">
        <v>66</v>
      </c>
      <c r="M977" t="s">
        <v>67</v>
      </c>
      <c r="N97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30</v>
      </c>
      <c r="O977" t="e">
        <f>VLOOKUP(TableMPI[[#This Row],[Label]],TableAvg[],2,FALSE)</f>
        <v>#N/A</v>
      </c>
      <c r="P977" t="e">
        <f>VLOOKUP(TableMPI[[#This Row],[Label]],TableAvg[],3,FALSE)</f>
        <v>#N/A</v>
      </c>
      <c r="Q977" t="e">
        <f>TableMPI[[#This Row],[Avg]]-$U$2*TableMPI[[#This Row],[StdDev]]</f>
        <v>#N/A</v>
      </c>
      <c r="R977" t="e">
        <f>TableMPI[[#This Row],[Avg]]+$U$2*TableMPI[[#This Row],[StdDev]]</f>
        <v>#N/A</v>
      </c>
      <c r="S977" t="e">
        <f>IF(AND(TableMPI[[#This Row],[total_time]]&gt;=TableMPI[[#This Row],[Low]], TableMPI[[#This Row],[total_time]]&lt;=TableMPI[[#This Row],[High]]),1,0)</f>
        <v>#N/A</v>
      </c>
    </row>
    <row r="978" spans="1:19" x14ac:dyDescent="0.25">
      <c r="A978" t="s">
        <v>15</v>
      </c>
      <c r="B978">
        <v>15000</v>
      </c>
      <c r="C978">
        <v>100</v>
      </c>
      <c r="D978">
        <v>100000</v>
      </c>
      <c r="E978">
        <v>29</v>
      </c>
      <c r="F978">
        <v>1</v>
      </c>
      <c r="G978">
        <v>31.066403000000001</v>
      </c>
      <c r="H978">
        <v>3.8128280000000001</v>
      </c>
      <c r="I978">
        <v>13.327457000000001</v>
      </c>
      <c r="J978">
        <v>0.47598099999999999</v>
      </c>
      <c r="K978" t="str">
        <f t="shared" si="25"/>
        <v>7</v>
      </c>
      <c r="L978" t="s">
        <v>66</v>
      </c>
      <c r="M978" t="s">
        <v>67</v>
      </c>
      <c r="N97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29</v>
      </c>
      <c r="O978" t="e">
        <f>VLOOKUP(TableMPI[[#This Row],[Label]],TableAvg[],2,FALSE)</f>
        <v>#N/A</v>
      </c>
      <c r="P978" t="e">
        <f>VLOOKUP(TableMPI[[#This Row],[Label]],TableAvg[],3,FALSE)</f>
        <v>#N/A</v>
      </c>
      <c r="Q978" t="e">
        <f>TableMPI[[#This Row],[Avg]]-$U$2*TableMPI[[#This Row],[StdDev]]</f>
        <v>#N/A</v>
      </c>
      <c r="R978" t="e">
        <f>TableMPI[[#This Row],[Avg]]+$U$2*TableMPI[[#This Row],[StdDev]]</f>
        <v>#N/A</v>
      </c>
      <c r="S978" t="e">
        <f>IF(AND(TableMPI[[#This Row],[total_time]]&gt;=TableMPI[[#This Row],[Low]], TableMPI[[#This Row],[total_time]]&lt;=TableMPI[[#This Row],[High]]),1,0)</f>
        <v>#N/A</v>
      </c>
    </row>
    <row r="979" spans="1:19" x14ac:dyDescent="0.25">
      <c r="A979" t="s">
        <v>15</v>
      </c>
      <c r="B979">
        <v>15000</v>
      </c>
      <c r="C979">
        <v>100</v>
      </c>
      <c r="D979">
        <v>100000</v>
      </c>
      <c r="E979">
        <v>28</v>
      </c>
      <c r="F979">
        <v>1</v>
      </c>
      <c r="G979">
        <v>32.076264000000002</v>
      </c>
      <c r="H979">
        <v>4.3167759999999999</v>
      </c>
      <c r="I979">
        <v>33.047980000000003</v>
      </c>
      <c r="J979">
        <v>1.2239990000000001</v>
      </c>
      <c r="K979" t="str">
        <f t="shared" si="25"/>
        <v>7</v>
      </c>
      <c r="L979" t="s">
        <v>66</v>
      </c>
      <c r="M979" t="s">
        <v>67</v>
      </c>
      <c r="N97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28</v>
      </c>
      <c r="O979" t="e">
        <f>VLOOKUP(TableMPI[[#This Row],[Label]],TableAvg[],2,FALSE)</f>
        <v>#N/A</v>
      </c>
      <c r="P979" t="e">
        <f>VLOOKUP(TableMPI[[#This Row],[Label]],TableAvg[],3,FALSE)</f>
        <v>#N/A</v>
      </c>
      <c r="Q979" t="e">
        <f>TableMPI[[#This Row],[Avg]]-$U$2*TableMPI[[#This Row],[StdDev]]</f>
        <v>#N/A</v>
      </c>
      <c r="R979" t="e">
        <f>TableMPI[[#This Row],[Avg]]+$U$2*TableMPI[[#This Row],[StdDev]]</f>
        <v>#N/A</v>
      </c>
      <c r="S979" t="e">
        <f>IF(AND(TableMPI[[#This Row],[total_time]]&gt;=TableMPI[[#This Row],[Low]], TableMPI[[#This Row],[total_time]]&lt;=TableMPI[[#This Row],[High]]),1,0)</f>
        <v>#N/A</v>
      </c>
    </row>
    <row r="980" spans="1:19" x14ac:dyDescent="0.25">
      <c r="A980" t="s">
        <v>15</v>
      </c>
      <c r="B980">
        <v>15000</v>
      </c>
      <c r="C980">
        <v>100</v>
      </c>
      <c r="D980">
        <v>100000</v>
      </c>
      <c r="E980">
        <v>27</v>
      </c>
      <c r="F980">
        <v>1</v>
      </c>
      <c r="G980">
        <v>31.351403000000001</v>
      </c>
      <c r="H980">
        <v>2.5416379999999998</v>
      </c>
      <c r="I980">
        <v>7.4911260000000004</v>
      </c>
      <c r="J980">
        <v>0.28811999999999999</v>
      </c>
      <c r="K980" t="str">
        <f t="shared" si="25"/>
        <v>7</v>
      </c>
      <c r="L980" t="s">
        <v>66</v>
      </c>
      <c r="M980" t="s">
        <v>67</v>
      </c>
      <c r="N98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27</v>
      </c>
      <c r="O980" t="e">
        <f>VLOOKUP(TableMPI[[#This Row],[Label]],TableAvg[],2,FALSE)</f>
        <v>#N/A</v>
      </c>
      <c r="P980" t="e">
        <f>VLOOKUP(TableMPI[[#This Row],[Label]],TableAvg[],3,FALSE)</f>
        <v>#N/A</v>
      </c>
      <c r="Q980" t="e">
        <f>TableMPI[[#This Row],[Avg]]-$U$2*TableMPI[[#This Row],[StdDev]]</f>
        <v>#N/A</v>
      </c>
      <c r="R980" t="e">
        <f>TableMPI[[#This Row],[Avg]]+$U$2*TableMPI[[#This Row],[StdDev]]</f>
        <v>#N/A</v>
      </c>
      <c r="S980" t="e">
        <f>IF(AND(TableMPI[[#This Row],[total_time]]&gt;=TableMPI[[#This Row],[Low]], TableMPI[[#This Row],[total_time]]&lt;=TableMPI[[#This Row],[High]]),1,0)</f>
        <v>#N/A</v>
      </c>
    </row>
    <row r="981" spans="1:19" x14ac:dyDescent="0.25">
      <c r="A981" t="s">
        <v>15</v>
      </c>
      <c r="B981">
        <v>15000</v>
      </c>
      <c r="C981">
        <v>100</v>
      </c>
      <c r="D981">
        <v>100000</v>
      </c>
      <c r="E981">
        <v>26</v>
      </c>
      <c r="F981">
        <v>1</v>
      </c>
      <c r="G981">
        <v>32.847684999999998</v>
      </c>
      <c r="H981">
        <v>2.6869610000000002</v>
      </c>
      <c r="I981">
        <v>2.5542009999999999</v>
      </c>
      <c r="J981">
        <v>0.10216799999999999</v>
      </c>
      <c r="K981" t="str">
        <f t="shared" si="25"/>
        <v>7</v>
      </c>
      <c r="L981" t="s">
        <v>66</v>
      </c>
      <c r="M981" t="s">
        <v>67</v>
      </c>
      <c r="N98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26</v>
      </c>
      <c r="O981" t="e">
        <f>VLOOKUP(TableMPI[[#This Row],[Label]],TableAvg[],2,FALSE)</f>
        <v>#N/A</v>
      </c>
      <c r="P981" t="e">
        <f>VLOOKUP(TableMPI[[#This Row],[Label]],TableAvg[],3,FALSE)</f>
        <v>#N/A</v>
      </c>
      <c r="Q981" t="e">
        <f>TableMPI[[#This Row],[Avg]]-$U$2*TableMPI[[#This Row],[StdDev]]</f>
        <v>#N/A</v>
      </c>
      <c r="R981" t="e">
        <f>TableMPI[[#This Row],[Avg]]+$U$2*TableMPI[[#This Row],[StdDev]]</f>
        <v>#N/A</v>
      </c>
      <c r="S981" t="e">
        <f>IF(AND(TableMPI[[#This Row],[total_time]]&gt;=TableMPI[[#This Row],[Low]], TableMPI[[#This Row],[total_time]]&lt;=TableMPI[[#This Row],[High]]),1,0)</f>
        <v>#N/A</v>
      </c>
    </row>
    <row r="982" spans="1:19" x14ac:dyDescent="0.25">
      <c r="A982" t="s">
        <v>15</v>
      </c>
      <c r="B982">
        <v>15000</v>
      </c>
      <c r="C982">
        <v>100</v>
      </c>
      <c r="D982">
        <v>100000</v>
      </c>
      <c r="E982">
        <v>25</v>
      </c>
      <c r="F982">
        <v>1</v>
      </c>
      <c r="G982">
        <v>33.416718000000003</v>
      </c>
      <c r="H982">
        <v>2.1006399999999998</v>
      </c>
      <c r="I982">
        <v>2.1449980000000002</v>
      </c>
      <c r="J982">
        <v>8.9374999999999996E-2</v>
      </c>
      <c r="K982" t="str">
        <f t="shared" si="25"/>
        <v>7</v>
      </c>
      <c r="L982" t="s">
        <v>66</v>
      </c>
      <c r="M982" t="s">
        <v>67</v>
      </c>
      <c r="N98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25</v>
      </c>
      <c r="O982" t="e">
        <f>VLOOKUP(TableMPI[[#This Row],[Label]],TableAvg[],2,FALSE)</f>
        <v>#N/A</v>
      </c>
      <c r="P982" t="e">
        <f>VLOOKUP(TableMPI[[#This Row],[Label]],TableAvg[],3,FALSE)</f>
        <v>#N/A</v>
      </c>
      <c r="Q982" t="e">
        <f>TableMPI[[#This Row],[Avg]]-$U$2*TableMPI[[#This Row],[StdDev]]</f>
        <v>#N/A</v>
      </c>
      <c r="R982" t="e">
        <f>TableMPI[[#This Row],[Avg]]+$U$2*TableMPI[[#This Row],[StdDev]]</f>
        <v>#N/A</v>
      </c>
      <c r="S982" t="e">
        <f>IF(AND(TableMPI[[#This Row],[total_time]]&gt;=TableMPI[[#This Row],[Low]], TableMPI[[#This Row],[total_time]]&lt;=TableMPI[[#This Row],[High]]),1,0)</f>
        <v>#N/A</v>
      </c>
    </row>
    <row r="983" spans="1:19" x14ac:dyDescent="0.25">
      <c r="A983" t="s">
        <v>15</v>
      </c>
      <c r="B983">
        <v>15000</v>
      </c>
      <c r="C983">
        <v>100</v>
      </c>
      <c r="D983">
        <v>100000</v>
      </c>
      <c r="E983">
        <v>24</v>
      </c>
      <c r="F983">
        <v>1</v>
      </c>
      <c r="G983">
        <v>33.417752999999998</v>
      </c>
      <c r="H983">
        <v>1.192442</v>
      </c>
      <c r="I983">
        <v>19.807217999999999</v>
      </c>
      <c r="J983">
        <v>0.86118300000000003</v>
      </c>
      <c r="K983" t="str">
        <f t="shared" si="25"/>
        <v>7</v>
      </c>
      <c r="L983" t="s">
        <v>66</v>
      </c>
      <c r="M983" t="s">
        <v>67</v>
      </c>
      <c r="N98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24</v>
      </c>
      <c r="O983" t="e">
        <f>VLOOKUP(TableMPI[[#This Row],[Label]],TableAvg[],2,FALSE)</f>
        <v>#N/A</v>
      </c>
      <c r="P983" t="e">
        <f>VLOOKUP(TableMPI[[#This Row],[Label]],TableAvg[],3,FALSE)</f>
        <v>#N/A</v>
      </c>
      <c r="Q983" t="e">
        <f>TableMPI[[#This Row],[Avg]]-$U$2*TableMPI[[#This Row],[StdDev]]</f>
        <v>#N/A</v>
      </c>
      <c r="R983" t="e">
        <f>TableMPI[[#This Row],[Avg]]+$U$2*TableMPI[[#This Row],[StdDev]]</f>
        <v>#N/A</v>
      </c>
      <c r="S983" t="e">
        <f>IF(AND(TableMPI[[#This Row],[total_time]]&gt;=TableMPI[[#This Row],[Low]], TableMPI[[#This Row],[total_time]]&lt;=TableMPI[[#This Row],[High]]),1,0)</f>
        <v>#N/A</v>
      </c>
    </row>
    <row r="984" spans="1:19" x14ac:dyDescent="0.25">
      <c r="A984" t="s">
        <v>15</v>
      </c>
      <c r="B984">
        <v>15000</v>
      </c>
      <c r="C984">
        <v>100</v>
      </c>
      <c r="D984">
        <v>100000</v>
      </c>
      <c r="E984">
        <v>23</v>
      </c>
      <c r="F984">
        <v>1</v>
      </c>
      <c r="G984">
        <v>34.235737</v>
      </c>
      <c r="H984">
        <v>0.74273</v>
      </c>
      <c r="I984">
        <v>9.6371380000000002</v>
      </c>
      <c r="J984">
        <v>0.438052</v>
      </c>
      <c r="K984" t="str">
        <f t="shared" si="25"/>
        <v>7</v>
      </c>
      <c r="L984" t="s">
        <v>66</v>
      </c>
      <c r="M984" t="s">
        <v>67</v>
      </c>
      <c r="N98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23</v>
      </c>
      <c r="O984" t="e">
        <f>VLOOKUP(TableMPI[[#This Row],[Label]],TableAvg[],2,FALSE)</f>
        <v>#N/A</v>
      </c>
      <c r="P984" t="e">
        <f>VLOOKUP(TableMPI[[#This Row],[Label]],TableAvg[],3,FALSE)</f>
        <v>#N/A</v>
      </c>
      <c r="Q984" t="e">
        <f>TableMPI[[#This Row],[Avg]]-$U$2*TableMPI[[#This Row],[StdDev]]</f>
        <v>#N/A</v>
      </c>
      <c r="R984" t="e">
        <f>TableMPI[[#This Row],[Avg]]+$U$2*TableMPI[[#This Row],[StdDev]]</f>
        <v>#N/A</v>
      </c>
      <c r="S984" t="e">
        <f>IF(AND(TableMPI[[#This Row],[total_time]]&gt;=TableMPI[[#This Row],[Low]], TableMPI[[#This Row],[total_time]]&lt;=TableMPI[[#This Row],[High]]),1,0)</f>
        <v>#N/A</v>
      </c>
    </row>
    <row r="985" spans="1:19" x14ac:dyDescent="0.25">
      <c r="A985" t="s">
        <v>15</v>
      </c>
      <c r="B985">
        <v>15000</v>
      </c>
      <c r="C985">
        <v>100</v>
      </c>
      <c r="D985">
        <v>100000</v>
      </c>
      <c r="E985">
        <v>22</v>
      </c>
      <c r="F985">
        <v>1</v>
      </c>
      <c r="G985">
        <v>35.712156</v>
      </c>
      <c r="H985">
        <v>0.83141299999999996</v>
      </c>
      <c r="I985">
        <v>10.621314</v>
      </c>
      <c r="J985">
        <v>0.50577700000000003</v>
      </c>
      <c r="K985" t="str">
        <f t="shared" si="25"/>
        <v>7</v>
      </c>
      <c r="L985" t="s">
        <v>66</v>
      </c>
      <c r="M985" t="s">
        <v>67</v>
      </c>
      <c r="N98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22</v>
      </c>
      <c r="O985" t="e">
        <f>VLOOKUP(TableMPI[[#This Row],[Label]],TableAvg[],2,FALSE)</f>
        <v>#N/A</v>
      </c>
      <c r="P985" t="e">
        <f>VLOOKUP(TableMPI[[#This Row],[Label]],TableAvg[],3,FALSE)</f>
        <v>#N/A</v>
      </c>
      <c r="Q985" t="e">
        <f>TableMPI[[#This Row],[Avg]]-$U$2*TableMPI[[#This Row],[StdDev]]</f>
        <v>#N/A</v>
      </c>
      <c r="R985" t="e">
        <f>TableMPI[[#This Row],[Avg]]+$U$2*TableMPI[[#This Row],[StdDev]]</f>
        <v>#N/A</v>
      </c>
      <c r="S985" t="e">
        <f>IF(AND(TableMPI[[#This Row],[total_time]]&gt;=TableMPI[[#This Row],[Low]], TableMPI[[#This Row],[total_time]]&lt;=TableMPI[[#This Row],[High]]),1,0)</f>
        <v>#N/A</v>
      </c>
    </row>
    <row r="986" spans="1:19" x14ac:dyDescent="0.25">
      <c r="A986" t="s">
        <v>15</v>
      </c>
      <c r="B986">
        <v>15000</v>
      </c>
      <c r="C986">
        <v>100</v>
      </c>
      <c r="D986">
        <v>100000</v>
      </c>
      <c r="E986">
        <v>21</v>
      </c>
      <c r="F986">
        <v>1</v>
      </c>
      <c r="G986">
        <v>37.306516999999999</v>
      </c>
      <c r="H986">
        <v>0.78731700000000004</v>
      </c>
      <c r="I986">
        <v>9.5539450000000006</v>
      </c>
      <c r="J986">
        <v>0.47769699999999998</v>
      </c>
      <c r="K986" t="str">
        <f t="shared" si="25"/>
        <v>7</v>
      </c>
      <c r="L986" t="s">
        <v>66</v>
      </c>
      <c r="M986" t="s">
        <v>67</v>
      </c>
      <c r="N98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21</v>
      </c>
      <c r="O986" t="e">
        <f>VLOOKUP(TableMPI[[#This Row],[Label]],TableAvg[],2,FALSE)</f>
        <v>#N/A</v>
      </c>
      <c r="P986" t="e">
        <f>VLOOKUP(TableMPI[[#This Row],[Label]],TableAvg[],3,FALSE)</f>
        <v>#N/A</v>
      </c>
      <c r="Q986" t="e">
        <f>TableMPI[[#This Row],[Avg]]-$U$2*TableMPI[[#This Row],[StdDev]]</f>
        <v>#N/A</v>
      </c>
      <c r="R986" t="e">
        <f>TableMPI[[#This Row],[Avg]]+$U$2*TableMPI[[#This Row],[StdDev]]</f>
        <v>#N/A</v>
      </c>
      <c r="S986" t="e">
        <f>IF(AND(TableMPI[[#This Row],[total_time]]&gt;=TableMPI[[#This Row],[Low]], TableMPI[[#This Row],[total_time]]&lt;=TableMPI[[#This Row],[High]]),1,0)</f>
        <v>#N/A</v>
      </c>
    </row>
    <row r="987" spans="1:19" x14ac:dyDescent="0.25">
      <c r="A987" t="s">
        <v>15</v>
      </c>
      <c r="B987">
        <v>15000</v>
      </c>
      <c r="C987">
        <v>100</v>
      </c>
      <c r="D987">
        <v>100000</v>
      </c>
      <c r="E987">
        <v>20</v>
      </c>
      <c r="F987">
        <v>1</v>
      </c>
      <c r="G987">
        <v>38.934778999999999</v>
      </c>
      <c r="H987">
        <v>0.71595600000000004</v>
      </c>
      <c r="I987">
        <v>7.617515</v>
      </c>
      <c r="J987">
        <v>0.400922</v>
      </c>
      <c r="K987" t="str">
        <f t="shared" si="25"/>
        <v>7</v>
      </c>
      <c r="L987" t="s">
        <v>66</v>
      </c>
      <c r="M987" t="s">
        <v>67</v>
      </c>
      <c r="N98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20</v>
      </c>
      <c r="O987" t="e">
        <f>VLOOKUP(TableMPI[[#This Row],[Label]],TableAvg[],2,FALSE)</f>
        <v>#N/A</v>
      </c>
      <c r="P987" t="e">
        <f>VLOOKUP(TableMPI[[#This Row],[Label]],TableAvg[],3,FALSE)</f>
        <v>#N/A</v>
      </c>
      <c r="Q987" t="e">
        <f>TableMPI[[#This Row],[Avg]]-$U$2*TableMPI[[#This Row],[StdDev]]</f>
        <v>#N/A</v>
      </c>
      <c r="R987" t="e">
        <f>TableMPI[[#This Row],[Avg]]+$U$2*TableMPI[[#This Row],[StdDev]]</f>
        <v>#N/A</v>
      </c>
      <c r="S987" t="e">
        <f>IF(AND(TableMPI[[#This Row],[total_time]]&gt;=TableMPI[[#This Row],[Low]], TableMPI[[#This Row],[total_time]]&lt;=TableMPI[[#This Row],[High]]),1,0)</f>
        <v>#N/A</v>
      </c>
    </row>
    <row r="988" spans="1:19" x14ac:dyDescent="0.25">
      <c r="A988" t="s">
        <v>15</v>
      </c>
      <c r="B988">
        <v>15000</v>
      </c>
      <c r="C988">
        <v>100</v>
      </c>
      <c r="D988">
        <v>100000</v>
      </c>
      <c r="E988">
        <v>19</v>
      </c>
      <c r="F988">
        <v>1</v>
      </c>
      <c r="G988">
        <v>40.890495000000001</v>
      </c>
      <c r="H988">
        <v>0.75680599999999998</v>
      </c>
      <c r="I988">
        <v>8.1228060000000006</v>
      </c>
      <c r="J988">
        <v>0.45126699999999997</v>
      </c>
      <c r="K988" t="str">
        <f t="shared" si="25"/>
        <v>7</v>
      </c>
      <c r="L988" t="s">
        <v>66</v>
      </c>
      <c r="M988" t="s">
        <v>67</v>
      </c>
      <c r="N98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19</v>
      </c>
      <c r="O988" t="e">
        <f>VLOOKUP(TableMPI[[#This Row],[Label]],TableAvg[],2,FALSE)</f>
        <v>#N/A</v>
      </c>
      <c r="P988" t="e">
        <f>VLOOKUP(TableMPI[[#This Row],[Label]],TableAvg[],3,FALSE)</f>
        <v>#N/A</v>
      </c>
      <c r="Q988" t="e">
        <f>TableMPI[[#This Row],[Avg]]-$U$2*TableMPI[[#This Row],[StdDev]]</f>
        <v>#N/A</v>
      </c>
      <c r="R988" t="e">
        <f>TableMPI[[#This Row],[Avg]]+$U$2*TableMPI[[#This Row],[StdDev]]</f>
        <v>#N/A</v>
      </c>
      <c r="S988" t="e">
        <f>IF(AND(TableMPI[[#This Row],[total_time]]&gt;=TableMPI[[#This Row],[Low]], TableMPI[[#This Row],[total_time]]&lt;=TableMPI[[#This Row],[High]]),1,0)</f>
        <v>#N/A</v>
      </c>
    </row>
    <row r="989" spans="1:19" x14ac:dyDescent="0.25">
      <c r="A989" t="s">
        <v>15</v>
      </c>
      <c r="B989">
        <v>15000</v>
      </c>
      <c r="C989">
        <v>100</v>
      </c>
      <c r="D989">
        <v>100000</v>
      </c>
      <c r="E989">
        <v>18</v>
      </c>
      <c r="F989">
        <v>1</v>
      </c>
      <c r="G989">
        <v>43.058264999999999</v>
      </c>
      <c r="H989">
        <v>0.73868999999999996</v>
      </c>
      <c r="I989">
        <v>7.2277139999999997</v>
      </c>
      <c r="J989">
        <v>0.42515999999999998</v>
      </c>
      <c r="K989" t="str">
        <f t="shared" si="25"/>
        <v>7</v>
      </c>
      <c r="L989" t="s">
        <v>66</v>
      </c>
      <c r="M989" t="s">
        <v>67</v>
      </c>
      <c r="N98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18</v>
      </c>
      <c r="O989" t="e">
        <f>VLOOKUP(TableMPI[[#This Row],[Label]],TableAvg[],2,FALSE)</f>
        <v>#N/A</v>
      </c>
      <c r="P989" t="e">
        <f>VLOOKUP(TableMPI[[#This Row],[Label]],TableAvg[],3,FALSE)</f>
        <v>#N/A</v>
      </c>
      <c r="Q989" t="e">
        <f>TableMPI[[#This Row],[Avg]]-$U$2*TableMPI[[#This Row],[StdDev]]</f>
        <v>#N/A</v>
      </c>
      <c r="R989" t="e">
        <f>TableMPI[[#This Row],[Avg]]+$U$2*TableMPI[[#This Row],[StdDev]]</f>
        <v>#N/A</v>
      </c>
      <c r="S989" t="e">
        <f>IF(AND(TableMPI[[#This Row],[total_time]]&gt;=TableMPI[[#This Row],[Low]], TableMPI[[#This Row],[total_time]]&lt;=TableMPI[[#This Row],[High]]),1,0)</f>
        <v>#N/A</v>
      </c>
    </row>
    <row r="990" spans="1:19" x14ac:dyDescent="0.25">
      <c r="A990" t="s">
        <v>15</v>
      </c>
      <c r="B990">
        <v>15000</v>
      </c>
      <c r="C990">
        <v>100</v>
      </c>
      <c r="D990">
        <v>100000</v>
      </c>
      <c r="E990">
        <v>17</v>
      </c>
      <c r="F990">
        <v>1</v>
      </c>
      <c r="G990">
        <v>45.291381000000001</v>
      </c>
      <c r="H990">
        <v>0.66344599999999998</v>
      </c>
      <c r="I990">
        <v>5.6204919999999996</v>
      </c>
      <c r="J990">
        <v>0.35128100000000001</v>
      </c>
      <c r="K990" t="str">
        <f t="shared" si="25"/>
        <v>7</v>
      </c>
      <c r="L990" t="s">
        <v>66</v>
      </c>
      <c r="M990" t="s">
        <v>67</v>
      </c>
      <c r="N99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17</v>
      </c>
      <c r="O990" t="e">
        <f>VLOOKUP(TableMPI[[#This Row],[Label]],TableAvg[],2,FALSE)</f>
        <v>#N/A</v>
      </c>
      <c r="P990" t="e">
        <f>VLOOKUP(TableMPI[[#This Row],[Label]],TableAvg[],3,FALSE)</f>
        <v>#N/A</v>
      </c>
      <c r="Q990" t="e">
        <f>TableMPI[[#This Row],[Avg]]-$U$2*TableMPI[[#This Row],[StdDev]]</f>
        <v>#N/A</v>
      </c>
      <c r="R990" t="e">
        <f>TableMPI[[#This Row],[Avg]]+$U$2*TableMPI[[#This Row],[StdDev]]</f>
        <v>#N/A</v>
      </c>
      <c r="S990" t="e">
        <f>IF(AND(TableMPI[[#This Row],[total_time]]&gt;=TableMPI[[#This Row],[Low]], TableMPI[[#This Row],[total_time]]&lt;=TableMPI[[#This Row],[High]]),1,0)</f>
        <v>#N/A</v>
      </c>
    </row>
    <row r="991" spans="1:19" x14ac:dyDescent="0.25">
      <c r="A991" t="s">
        <v>15</v>
      </c>
      <c r="B991">
        <v>15000</v>
      </c>
      <c r="C991">
        <v>100</v>
      </c>
      <c r="D991">
        <v>100000</v>
      </c>
      <c r="E991">
        <v>16</v>
      </c>
      <c r="F991">
        <v>1</v>
      </c>
      <c r="G991">
        <v>48.438642000000002</v>
      </c>
      <c r="H991">
        <v>1.0276670000000001</v>
      </c>
      <c r="I991">
        <v>9.9550870000000007</v>
      </c>
      <c r="J991">
        <v>0.66367200000000004</v>
      </c>
      <c r="K991" t="str">
        <f t="shared" si="25"/>
        <v>7</v>
      </c>
      <c r="L991" t="s">
        <v>66</v>
      </c>
      <c r="M991" t="s">
        <v>67</v>
      </c>
      <c r="N99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16</v>
      </c>
      <c r="O991" t="e">
        <f>VLOOKUP(TableMPI[[#This Row],[Label]],TableAvg[],2,FALSE)</f>
        <v>#N/A</v>
      </c>
      <c r="P991" t="e">
        <f>VLOOKUP(TableMPI[[#This Row],[Label]],TableAvg[],3,FALSE)</f>
        <v>#N/A</v>
      </c>
      <c r="Q991" t="e">
        <f>TableMPI[[#This Row],[Avg]]-$U$2*TableMPI[[#This Row],[StdDev]]</f>
        <v>#N/A</v>
      </c>
      <c r="R991" t="e">
        <f>TableMPI[[#This Row],[Avg]]+$U$2*TableMPI[[#This Row],[StdDev]]</f>
        <v>#N/A</v>
      </c>
      <c r="S991" t="e">
        <f>IF(AND(TableMPI[[#This Row],[total_time]]&gt;=TableMPI[[#This Row],[Low]], TableMPI[[#This Row],[total_time]]&lt;=TableMPI[[#This Row],[High]]),1,0)</f>
        <v>#N/A</v>
      </c>
    </row>
    <row r="992" spans="1:19" x14ac:dyDescent="0.25">
      <c r="A992" t="s">
        <v>15</v>
      </c>
      <c r="B992">
        <v>15000</v>
      </c>
      <c r="C992">
        <v>100</v>
      </c>
      <c r="D992">
        <v>100000</v>
      </c>
      <c r="E992">
        <v>15</v>
      </c>
      <c r="F992">
        <v>1</v>
      </c>
      <c r="G992">
        <v>51.044539</v>
      </c>
      <c r="H992">
        <v>0.65703699999999998</v>
      </c>
      <c r="I992">
        <v>4.8802560000000001</v>
      </c>
      <c r="J992">
        <v>0.34859000000000001</v>
      </c>
      <c r="K992" t="str">
        <f t="shared" si="25"/>
        <v>7</v>
      </c>
      <c r="L992" t="s">
        <v>66</v>
      </c>
      <c r="M992" t="s">
        <v>67</v>
      </c>
      <c r="N99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15</v>
      </c>
      <c r="O992" t="e">
        <f>VLOOKUP(TableMPI[[#This Row],[Label]],TableAvg[],2,FALSE)</f>
        <v>#N/A</v>
      </c>
      <c r="P992" t="e">
        <f>VLOOKUP(TableMPI[[#This Row],[Label]],TableAvg[],3,FALSE)</f>
        <v>#N/A</v>
      </c>
      <c r="Q992" t="e">
        <f>TableMPI[[#This Row],[Avg]]-$U$2*TableMPI[[#This Row],[StdDev]]</f>
        <v>#N/A</v>
      </c>
      <c r="R992" t="e">
        <f>TableMPI[[#This Row],[Avg]]+$U$2*TableMPI[[#This Row],[StdDev]]</f>
        <v>#N/A</v>
      </c>
      <c r="S992" t="e">
        <f>IF(AND(TableMPI[[#This Row],[total_time]]&gt;=TableMPI[[#This Row],[Low]], TableMPI[[#This Row],[total_time]]&lt;=TableMPI[[#This Row],[High]]),1,0)</f>
        <v>#N/A</v>
      </c>
    </row>
    <row r="993" spans="1:19" x14ac:dyDescent="0.25">
      <c r="A993" t="s">
        <v>15</v>
      </c>
      <c r="B993">
        <v>15000</v>
      </c>
      <c r="C993">
        <v>100</v>
      </c>
      <c r="D993">
        <v>100000</v>
      </c>
      <c r="E993">
        <v>14</v>
      </c>
      <c r="F993">
        <v>1</v>
      </c>
      <c r="G993">
        <v>54.623078</v>
      </c>
      <c r="H993">
        <v>0.69774899999999995</v>
      </c>
      <c r="I993">
        <v>5.0079330000000004</v>
      </c>
      <c r="J993">
        <v>0.38522600000000001</v>
      </c>
      <c r="K993" t="str">
        <f t="shared" si="25"/>
        <v>7</v>
      </c>
      <c r="L993" t="s">
        <v>66</v>
      </c>
      <c r="M993" t="s">
        <v>67</v>
      </c>
      <c r="N99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14</v>
      </c>
      <c r="O993" t="e">
        <f>VLOOKUP(TableMPI[[#This Row],[Label]],TableAvg[],2,FALSE)</f>
        <v>#N/A</v>
      </c>
      <c r="P993" t="e">
        <f>VLOOKUP(TableMPI[[#This Row],[Label]],TableAvg[],3,FALSE)</f>
        <v>#N/A</v>
      </c>
      <c r="Q993" t="e">
        <f>TableMPI[[#This Row],[Avg]]-$U$2*TableMPI[[#This Row],[StdDev]]</f>
        <v>#N/A</v>
      </c>
      <c r="R993" t="e">
        <f>TableMPI[[#This Row],[Avg]]+$U$2*TableMPI[[#This Row],[StdDev]]</f>
        <v>#N/A</v>
      </c>
      <c r="S993" t="e">
        <f>IF(AND(TableMPI[[#This Row],[total_time]]&gt;=TableMPI[[#This Row],[Low]], TableMPI[[#This Row],[total_time]]&lt;=TableMPI[[#This Row],[High]]),1,0)</f>
        <v>#N/A</v>
      </c>
    </row>
    <row r="994" spans="1:19" x14ac:dyDescent="0.25">
      <c r="A994" t="s">
        <v>15</v>
      </c>
      <c r="B994">
        <v>15000</v>
      </c>
      <c r="C994">
        <v>100</v>
      </c>
      <c r="D994">
        <v>100000</v>
      </c>
      <c r="E994">
        <v>13</v>
      </c>
      <c r="F994">
        <v>1</v>
      </c>
      <c r="G994">
        <v>59.121296000000001</v>
      </c>
      <c r="H994">
        <v>0.719862</v>
      </c>
      <c r="I994">
        <v>4.7588949999999999</v>
      </c>
      <c r="J994">
        <v>0.39657500000000001</v>
      </c>
      <c r="K994" t="str">
        <f t="shared" si="25"/>
        <v>7</v>
      </c>
      <c r="L994" t="s">
        <v>66</v>
      </c>
      <c r="M994" t="s">
        <v>67</v>
      </c>
      <c r="N99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13</v>
      </c>
      <c r="O994" t="e">
        <f>VLOOKUP(TableMPI[[#This Row],[Label]],TableAvg[],2,FALSE)</f>
        <v>#N/A</v>
      </c>
      <c r="P994" t="e">
        <f>VLOOKUP(TableMPI[[#This Row],[Label]],TableAvg[],3,FALSE)</f>
        <v>#N/A</v>
      </c>
      <c r="Q994" t="e">
        <f>TableMPI[[#This Row],[Avg]]-$U$2*TableMPI[[#This Row],[StdDev]]</f>
        <v>#N/A</v>
      </c>
      <c r="R994" t="e">
        <f>TableMPI[[#This Row],[Avg]]+$U$2*TableMPI[[#This Row],[StdDev]]</f>
        <v>#N/A</v>
      </c>
      <c r="S994" t="e">
        <f>IF(AND(TableMPI[[#This Row],[total_time]]&gt;=TableMPI[[#This Row],[Low]], TableMPI[[#This Row],[total_time]]&lt;=TableMPI[[#This Row],[High]]),1,0)</f>
        <v>#N/A</v>
      </c>
    </row>
    <row r="995" spans="1:19" x14ac:dyDescent="0.25">
      <c r="A995" t="s">
        <v>15</v>
      </c>
      <c r="B995">
        <v>15000</v>
      </c>
      <c r="C995">
        <v>100</v>
      </c>
      <c r="D995">
        <v>100000</v>
      </c>
      <c r="E995">
        <v>72</v>
      </c>
      <c r="F995">
        <v>1</v>
      </c>
      <c r="G995">
        <v>22.892291</v>
      </c>
      <c r="H995">
        <v>11.334987</v>
      </c>
      <c r="I995">
        <v>28.322537000000001</v>
      </c>
      <c r="J995">
        <v>0.39890900000000001</v>
      </c>
      <c r="K995" t="str">
        <f t="shared" si="25"/>
        <v>7</v>
      </c>
      <c r="L995" t="s">
        <v>66</v>
      </c>
      <c r="M995" t="s">
        <v>67</v>
      </c>
      <c r="N99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72</v>
      </c>
      <c r="O995" t="e">
        <f>VLOOKUP(TableMPI[[#This Row],[Label]],TableAvg[],2,FALSE)</f>
        <v>#N/A</v>
      </c>
      <c r="P995" t="e">
        <f>VLOOKUP(TableMPI[[#This Row],[Label]],TableAvg[],3,FALSE)</f>
        <v>#N/A</v>
      </c>
      <c r="Q995" t="e">
        <f>TableMPI[[#This Row],[Avg]]-$U$2*TableMPI[[#This Row],[StdDev]]</f>
        <v>#N/A</v>
      </c>
      <c r="R995" t="e">
        <f>TableMPI[[#This Row],[Avg]]+$U$2*TableMPI[[#This Row],[StdDev]]</f>
        <v>#N/A</v>
      </c>
      <c r="S995" t="e">
        <f>IF(AND(TableMPI[[#This Row],[total_time]]&gt;=TableMPI[[#This Row],[Low]], TableMPI[[#This Row],[total_time]]&lt;=TableMPI[[#This Row],[High]]),1,0)</f>
        <v>#N/A</v>
      </c>
    </row>
    <row r="996" spans="1:19" x14ac:dyDescent="0.25">
      <c r="A996" t="s">
        <v>15</v>
      </c>
      <c r="B996">
        <v>15000</v>
      </c>
      <c r="C996">
        <v>100</v>
      </c>
      <c r="D996">
        <v>100000</v>
      </c>
      <c r="E996">
        <v>71</v>
      </c>
      <c r="F996">
        <v>1</v>
      </c>
      <c r="G996">
        <v>22.690121999999999</v>
      </c>
      <c r="H996">
        <v>11.132679</v>
      </c>
      <c r="I996">
        <v>8.8924850000000006</v>
      </c>
      <c r="J996">
        <v>0.12703500000000001</v>
      </c>
      <c r="K996" t="str">
        <f t="shared" si="25"/>
        <v>7</v>
      </c>
      <c r="L996" t="s">
        <v>66</v>
      </c>
      <c r="M996" t="s">
        <v>67</v>
      </c>
      <c r="N99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71</v>
      </c>
      <c r="O996" t="e">
        <f>VLOOKUP(TableMPI[[#This Row],[Label]],TableAvg[],2,FALSE)</f>
        <v>#N/A</v>
      </c>
      <c r="P996" t="e">
        <f>VLOOKUP(TableMPI[[#This Row],[Label]],TableAvg[],3,FALSE)</f>
        <v>#N/A</v>
      </c>
      <c r="Q996" t="e">
        <f>TableMPI[[#This Row],[Avg]]-$U$2*TableMPI[[#This Row],[StdDev]]</f>
        <v>#N/A</v>
      </c>
      <c r="R996" t="e">
        <f>TableMPI[[#This Row],[Avg]]+$U$2*TableMPI[[#This Row],[StdDev]]</f>
        <v>#N/A</v>
      </c>
      <c r="S996" t="e">
        <f>IF(AND(TableMPI[[#This Row],[total_time]]&gt;=TableMPI[[#This Row],[Low]], TableMPI[[#This Row],[total_time]]&lt;=TableMPI[[#This Row],[High]]),1,0)</f>
        <v>#N/A</v>
      </c>
    </row>
    <row r="997" spans="1:19" x14ac:dyDescent="0.25">
      <c r="A997" t="s">
        <v>15</v>
      </c>
      <c r="B997">
        <v>15000</v>
      </c>
      <c r="C997">
        <v>100</v>
      </c>
      <c r="D997">
        <v>100000</v>
      </c>
      <c r="E997">
        <v>70</v>
      </c>
      <c r="F997">
        <v>1</v>
      </c>
      <c r="G997">
        <v>40.919331999999997</v>
      </c>
      <c r="H997">
        <v>29.241396999999999</v>
      </c>
      <c r="I997">
        <v>38.610278000000001</v>
      </c>
      <c r="J997">
        <v>0.55956899999999998</v>
      </c>
      <c r="K997" t="str">
        <f t="shared" si="25"/>
        <v>7</v>
      </c>
      <c r="L997" t="s">
        <v>66</v>
      </c>
      <c r="M997" t="s">
        <v>67</v>
      </c>
      <c r="N99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70</v>
      </c>
      <c r="O997" t="e">
        <f>VLOOKUP(TableMPI[[#This Row],[Label]],TableAvg[],2,FALSE)</f>
        <v>#N/A</v>
      </c>
      <c r="P997" t="e">
        <f>VLOOKUP(TableMPI[[#This Row],[Label]],TableAvg[],3,FALSE)</f>
        <v>#N/A</v>
      </c>
      <c r="Q997" t="e">
        <f>TableMPI[[#This Row],[Avg]]-$U$2*TableMPI[[#This Row],[StdDev]]</f>
        <v>#N/A</v>
      </c>
      <c r="R997" t="e">
        <f>TableMPI[[#This Row],[Avg]]+$U$2*TableMPI[[#This Row],[StdDev]]</f>
        <v>#N/A</v>
      </c>
      <c r="S997" t="e">
        <f>IF(AND(TableMPI[[#This Row],[total_time]]&gt;=TableMPI[[#This Row],[Low]], TableMPI[[#This Row],[total_time]]&lt;=TableMPI[[#This Row],[High]]),1,0)</f>
        <v>#N/A</v>
      </c>
    </row>
    <row r="998" spans="1:19" x14ac:dyDescent="0.25">
      <c r="A998" t="s">
        <v>15</v>
      </c>
      <c r="B998">
        <v>15000</v>
      </c>
      <c r="C998">
        <v>100</v>
      </c>
      <c r="D998">
        <v>100000</v>
      </c>
      <c r="E998">
        <v>69</v>
      </c>
      <c r="F998">
        <v>1</v>
      </c>
      <c r="G998">
        <v>26.181317</v>
      </c>
      <c r="H998">
        <v>14.184236</v>
      </c>
      <c r="I998">
        <v>27.820758000000001</v>
      </c>
      <c r="J998">
        <v>0.40912900000000002</v>
      </c>
      <c r="K998" t="str">
        <f t="shared" si="25"/>
        <v>7</v>
      </c>
      <c r="L998" t="s">
        <v>66</v>
      </c>
      <c r="M998" t="s">
        <v>67</v>
      </c>
      <c r="N99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69</v>
      </c>
      <c r="O998" t="e">
        <f>VLOOKUP(TableMPI[[#This Row],[Label]],TableAvg[],2,FALSE)</f>
        <v>#N/A</v>
      </c>
      <c r="P998" t="e">
        <f>VLOOKUP(TableMPI[[#This Row],[Label]],TableAvg[],3,FALSE)</f>
        <v>#N/A</v>
      </c>
      <c r="Q998" t="e">
        <f>TableMPI[[#This Row],[Avg]]-$U$2*TableMPI[[#This Row],[StdDev]]</f>
        <v>#N/A</v>
      </c>
      <c r="R998" t="e">
        <f>TableMPI[[#This Row],[Avg]]+$U$2*TableMPI[[#This Row],[StdDev]]</f>
        <v>#N/A</v>
      </c>
      <c r="S998" t="e">
        <f>IF(AND(TableMPI[[#This Row],[total_time]]&gt;=TableMPI[[#This Row],[Low]], TableMPI[[#This Row],[total_time]]&lt;=TableMPI[[#This Row],[High]]),1,0)</f>
        <v>#N/A</v>
      </c>
    </row>
    <row r="999" spans="1:19" x14ac:dyDescent="0.25">
      <c r="A999" t="s">
        <v>15</v>
      </c>
      <c r="B999">
        <v>15000</v>
      </c>
      <c r="C999">
        <v>100</v>
      </c>
      <c r="D999">
        <v>100000</v>
      </c>
      <c r="E999">
        <v>68</v>
      </c>
      <c r="F999">
        <v>1</v>
      </c>
      <c r="G999">
        <v>36.507528999999998</v>
      </c>
      <c r="H999">
        <v>24.375095000000002</v>
      </c>
      <c r="I999">
        <v>18.5503</v>
      </c>
      <c r="J999">
        <v>0.27687</v>
      </c>
      <c r="K999" t="str">
        <f t="shared" si="25"/>
        <v>7</v>
      </c>
      <c r="L999" t="s">
        <v>66</v>
      </c>
      <c r="M999" t="s">
        <v>67</v>
      </c>
      <c r="N99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68</v>
      </c>
      <c r="O999" t="e">
        <f>VLOOKUP(TableMPI[[#This Row],[Label]],TableAvg[],2,FALSE)</f>
        <v>#N/A</v>
      </c>
      <c r="P999" t="e">
        <f>VLOOKUP(TableMPI[[#This Row],[Label]],TableAvg[],3,FALSE)</f>
        <v>#N/A</v>
      </c>
      <c r="Q999" t="e">
        <f>TableMPI[[#This Row],[Avg]]-$U$2*TableMPI[[#This Row],[StdDev]]</f>
        <v>#N/A</v>
      </c>
      <c r="R999" t="e">
        <f>TableMPI[[#This Row],[Avg]]+$U$2*TableMPI[[#This Row],[StdDev]]</f>
        <v>#N/A</v>
      </c>
      <c r="S999" t="e">
        <f>IF(AND(TableMPI[[#This Row],[total_time]]&gt;=TableMPI[[#This Row],[Low]], TableMPI[[#This Row],[total_time]]&lt;=TableMPI[[#This Row],[High]]),1,0)</f>
        <v>#N/A</v>
      </c>
    </row>
    <row r="1000" spans="1:19" x14ac:dyDescent="0.25">
      <c r="A1000" t="s">
        <v>15</v>
      </c>
      <c r="B1000">
        <v>15000</v>
      </c>
      <c r="C1000">
        <v>100</v>
      </c>
      <c r="D1000">
        <v>100000</v>
      </c>
      <c r="E1000">
        <v>67</v>
      </c>
      <c r="F1000">
        <v>1</v>
      </c>
      <c r="G1000">
        <v>38.254663999999998</v>
      </c>
      <c r="H1000">
        <v>26.052447000000001</v>
      </c>
      <c r="I1000">
        <v>27.969884</v>
      </c>
      <c r="J1000">
        <v>0.423786</v>
      </c>
      <c r="K1000" t="str">
        <f t="shared" si="25"/>
        <v>7</v>
      </c>
      <c r="L1000" t="s">
        <v>66</v>
      </c>
      <c r="M1000" t="s">
        <v>67</v>
      </c>
      <c r="N100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67</v>
      </c>
      <c r="O1000" t="e">
        <f>VLOOKUP(TableMPI[[#This Row],[Label]],TableAvg[],2,FALSE)</f>
        <v>#N/A</v>
      </c>
      <c r="P1000" t="e">
        <f>VLOOKUP(TableMPI[[#This Row],[Label]],TableAvg[],3,FALSE)</f>
        <v>#N/A</v>
      </c>
      <c r="Q1000" t="e">
        <f>TableMPI[[#This Row],[Avg]]-$U$2*TableMPI[[#This Row],[StdDev]]</f>
        <v>#N/A</v>
      </c>
      <c r="R1000" t="e">
        <f>TableMPI[[#This Row],[Avg]]+$U$2*TableMPI[[#This Row],[StdDev]]</f>
        <v>#N/A</v>
      </c>
      <c r="S1000" t="e">
        <f>IF(AND(TableMPI[[#This Row],[total_time]]&gt;=TableMPI[[#This Row],[Low]], TableMPI[[#This Row],[total_time]]&lt;=TableMPI[[#This Row],[High]]),1,0)</f>
        <v>#N/A</v>
      </c>
    </row>
    <row r="1001" spans="1:19" x14ac:dyDescent="0.25">
      <c r="A1001" t="s">
        <v>15</v>
      </c>
      <c r="B1001">
        <v>15000</v>
      </c>
      <c r="C1001">
        <v>100</v>
      </c>
      <c r="D1001">
        <v>100000</v>
      </c>
      <c r="E1001">
        <v>66</v>
      </c>
      <c r="F1001">
        <v>1</v>
      </c>
      <c r="G1001">
        <v>24.680213999999999</v>
      </c>
      <c r="H1001">
        <v>12.326981999999999</v>
      </c>
      <c r="I1001">
        <v>20.280038999999999</v>
      </c>
      <c r="J1001">
        <v>0.31200099999999997</v>
      </c>
      <c r="K1001" t="str">
        <f t="shared" si="25"/>
        <v>7</v>
      </c>
      <c r="L1001" t="s">
        <v>66</v>
      </c>
      <c r="M1001" t="s">
        <v>67</v>
      </c>
      <c r="N100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66</v>
      </c>
      <c r="O1001" t="e">
        <f>VLOOKUP(TableMPI[[#This Row],[Label]],TableAvg[],2,FALSE)</f>
        <v>#N/A</v>
      </c>
      <c r="P1001" t="e">
        <f>VLOOKUP(TableMPI[[#This Row],[Label]],TableAvg[],3,FALSE)</f>
        <v>#N/A</v>
      </c>
      <c r="Q1001" t="e">
        <f>TableMPI[[#This Row],[Avg]]-$U$2*TableMPI[[#This Row],[StdDev]]</f>
        <v>#N/A</v>
      </c>
      <c r="R1001" t="e">
        <f>TableMPI[[#This Row],[Avg]]+$U$2*TableMPI[[#This Row],[StdDev]]</f>
        <v>#N/A</v>
      </c>
      <c r="S1001" t="e">
        <f>IF(AND(TableMPI[[#This Row],[total_time]]&gt;=TableMPI[[#This Row],[Low]], TableMPI[[#This Row],[total_time]]&lt;=TableMPI[[#This Row],[High]]),1,0)</f>
        <v>#N/A</v>
      </c>
    </row>
    <row r="1002" spans="1:19" x14ac:dyDescent="0.25">
      <c r="A1002" t="s">
        <v>15</v>
      </c>
      <c r="B1002">
        <v>15000</v>
      </c>
      <c r="C1002">
        <v>100</v>
      </c>
      <c r="D1002">
        <v>100000</v>
      </c>
      <c r="E1002">
        <v>65</v>
      </c>
      <c r="F1002">
        <v>1</v>
      </c>
      <c r="G1002">
        <v>30.342213000000001</v>
      </c>
      <c r="H1002">
        <v>17.723261000000001</v>
      </c>
      <c r="I1002">
        <v>10.119633</v>
      </c>
      <c r="J1002">
        <v>0.15811900000000001</v>
      </c>
      <c r="K1002" t="str">
        <f t="shared" si="25"/>
        <v>7</v>
      </c>
      <c r="L1002" t="s">
        <v>66</v>
      </c>
      <c r="M1002" t="s">
        <v>67</v>
      </c>
      <c r="N100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65</v>
      </c>
      <c r="O1002" t="e">
        <f>VLOOKUP(TableMPI[[#This Row],[Label]],TableAvg[],2,FALSE)</f>
        <v>#N/A</v>
      </c>
      <c r="P1002" t="e">
        <f>VLOOKUP(TableMPI[[#This Row],[Label]],TableAvg[],3,FALSE)</f>
        <v>#N/A</v>
      </c>
      <c r="Q1002" t="e">
        <f>TableMPI[[#This Row],[Avg]]-$U$2*TableMPI[[#This Row],[StdDev]]</f>
        <v>#N/A</v>
      </c>
      <c r="R1002" t="e">
        <f>TableMPI[[#This Row],[Avg]]+$U$2*TableMPI[[#This Row],[StdDev]]</f>
        <v>#N/A</v>
      </c>
      <c r="S1002" t="e">
        <f>IF(AND(TableMPI[[#This Row],[total_time]]&gt;=TableMPI[[#This Row],[Low]], TableMPI[[#This Row],[total_time]]&lt;=TableMPI[[#This Row],[High]]),1,0)</f>
        <v>#N/A</v>
      </c>
    </row>
    <row r="1003" spans="1:19" x14ac:dyDescent="0.25">
      <c r="A1003" t="s">
        <v>15</v>
      </c>
      <c r="B1003">
        <v>15000</v>
      </c>
      <c r="C1003">
        <v>100</v>
      </c>
      <c r="D1003">
        <v>100000</v>
      </c>
      <c r="E1003">
        <v>64</v>
      </c>
      <c r="F1003">
        <v>1</v>
      </c>
      <c r="G1003">
        <v>44.051015</v>
      </c>
      <c r="H1003">
        <v>31.199767999999999</v>
      </c>
      <c r="I1003">
        <v>22.198219000000002</v>
      </c>
      <c r="J1003">
        <v>0.35235300000000003</v>
      </c>
      <c r="K1003" t="str">
        <f t="shared" si="25"/>
        <v>7</v>
      </c>
      <c r="L1003" t="s">
        <v>66</v>
      </c>
      <c r="M1003" t="s">
        <v>67</v>
      </c>
      <c r="N100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64</v>
      </c>
      <c r="O1003" t="e">
        <f>VLOOKUP(TableMPI[[#This Row],[Label]],TableAvg[],2,FALSE)</f>
        <v>#N/A</v>
      </c>
      <c r="P1003" t="e">
        <f>VLOOKUP(TableMPI[[#This Row],[Label]],TableAvg[],3,FALSE)</f>
        <v>#N/A</v>
      </c>
      <c r="Q1003" t="e">
        <f>TableMPI[[#This Row],[Avg]]-$U$2*TableMPI[[#This Row],[StdDev]]</f>
        <v>#N/A</v>
      </c>
      <c r="R1003" t="e">
        <f>TableMPI[[#This Row],[Avg]]+$U$2*TableMPI[[#This Row],[StdDev]]</f>
        <v>#N/A</v>
      </c>
      <c r="S1003" t="e">
        <f>IF(AND(TableMPI[[#This Row],[total_time]]&gt;=TableMPI[[#This Row],[Low]], TableMPI[[#This Row],[total_time]]&lt;=TableMPI[[#This Row],[High]]),1,0)</f>
        <v>#N/A</v>
      </c>
    </row>
    <row r="1004" spans="1:19" x14ac:dyDescent="0.25">
      <c r="A1004" t="s">
        <v>15</v>
      </c>
      <c r="B1004">
        <v>15000</v>
      </c>
      <c r="C1004">
        <v>100</v>
      </c>
      <c r="D1004">
        <v>100000</v>
      </c>
      <c r="E1004">
        <v>63</v>
      </c>
      <c r="F1004">
        <v>1</v>
      </c>
      <c r="G1004">
        <v>25.270586000000002</v>
      </c>
      <c r="H1004">
        <v>12.382208</v>
      </c>
      <c r="I1004">
        <v>36.716732</v>
      </c>
      <c r="J1004">
        <v>0.59220499999999998</v>
      </c>
      <c r="K1004" t="str">
        <f t="shared" si="25"/>
        <v>7</v>
      </c>
      <c r="L1004" t="s">
        <v>66</v>
      </c>
      <c r="M1004" t="s">
        <v>67</v>
      </c>
      <c r="N100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63</v>
      </c>
      <c r="O1004" t="e">
        <f>VLOOKUP(TableMPI[[#This Row],[Label]],TableAvg[],2,FALSE)</f>
        <v>#N/A</v>
      </c>
      <c r="P1004" t="e">
        <f>VLOOKUP(TableMPI[[#This Row],[Label]],TableAvg[],3,FALSE)</f>
        <v>#N/A</v>
      </c>
      <c r="Q1004" t="e">
        <f>TableMPI[[#This Row],[Avg]]-$U$2*TableMPI[[#This Row],[StdDev]]</f>
        <v>#N/A</v>
      </c>
      <c r="R1004" t="e">
        <f>TableMPI[[#This Row],[Avg]]+$U$2*TableMPI[[#This Row],[StdDev]]</f>
        <v>#N/A</v>
      </c>
      <c r="S1004" t="e">
        <f>IF(AND(TableMPI[[#This Row],[total_time]]&gt;=TableMPI[[#This Row],[Low]], TableMPI[[#This Row],[total_time]]&lt;=TableMPI[[#This Row],[High]]),1,0)</f>
        <v>#N/A</v>
      </c>
    </row>
    <row r="1005" spans="1:19" x14ac:dyDescent="0.25">
      <c r="A1005" t="s">
        <v>15</v>
      </c>
      <c r="B1005">
        <v>15000</v>
      </c>
      <c r="C1005">
        <v>100</v>
      </c>
      <c r="D1005">
        <v>100000</v>
      </c>
      <c r="E1005">
        <v>62</v>
      </c>
      <c r="F1005">
        <v>1</v>
      </c>
      <c r="G1005">
        <v>28.390892000000001</v>
      </c>
      <c r="H1005">
        <v>15.280951</v>
      </c>
      <c r="I1005">
        <v>16.663889999999999</v>
      </c>
      <c r="J1005">
        <v>0.27317900000000001</v>
      </c>
      <c r="K1005" t="str">
        <f t="shared" si="25"/>
        <v>7</v>
      </c>
      <c r="L1005" t="s">
        <v>66</v>
      </c>
      <c r="M1005" t="s">
        <v>67</v>
      </c>
      <c r="N100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62</v>
      </c>
      <c r="O1005" t="e">
        <f>VLOOKUP(TableMPI[[#This Row],[Label]],TableAvg[],2,FALSE)</f>
        <v>#N/A</v>
      </c>
      <c r="P1005" t="e">
        <f>VLOOKUP(TableMPI[[#This Row],[Label]],TableAvg[],3,FALSE)</f>
        <v>#N/A</v>
      </c>
      <c r="Q1005" t="e">
        <f>TableMPI[[#This Row],[Avg]]-$U$2*TableMPI[[#This Row],[StdDev]]</f>
        <v>#N/A</v>
      </c>
      <c r="R1005" t="e">
        <f>TableMPI[[#This Row],[Avg]]+$U$2*TableMPI[[#This Row],[StdDev]]</f>
        <v>#N/A</v>
      </c>
      <c r="S1005" t="e">
        <f>IF(AND(TableMPI[[#This Row],[total_time]]&gt;=TableMPI[[#This Row],[Low]], TableMPI[[#This Row],[total_time]]&lt;=TableMPI[[#This Row],[High]]),1,0)</f>
        <v>#N/A</v>
      </c>
    </row>
    <row r="1006" spans="1:19" x14ac:dyDescent="0.25">
      <c r="A1006" t="s">
        <v>15</v>
      </c>
      <c r="B1006">
        <v>15000</v>
      </c>
      <c r="C1006">
        <v>100</v>
      </c>
      <c r="D1006">
        <v>100000</v>
      </c>
      <c r="E1006">
        <v>61</v>
      </c>
      <c r="F1006">
        <v>1</v>
      </c>
      <c r="G1006">
        <v>26.957121999999998</v>
      </c>
      <c r="H1006">
        <v>13.668509999999999</v>
      </c>
      <c r="I1006">
        <v>4.037928</v>
      </c>
      <c r="J1006">
        <v>6.7298999999999998E-2</v>
      </c>
      <c r="K1006" t="str">
        <f t="shared" si="25"/>
        <v>7</v>
      </c>
      <c r="L1006" t="s">
        <v>66</v>
      </c>
      <c r="M1006" t="s">
        <v>67</v>
      </c>
      <c r="N100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61</v>
      </c>
      <c r="O1006" t="e">
        <f>VLOOKUP(TableMPI[[#This Row],[Label]],TableAvg[],2,FALSE)</f>
        <v>#N/A</v>
      </c>
      <c r="P1006" t="e">
        <f>VLOOKUP(TableMPI[[#This Row],[Label]],TableAvg[],3,FALSE)</f>
        <v>#N/A</v>
      </c>
      <c r="Q1006" t="e">
        <f>TableMPI[[#This Row],[Avg]]-$U$2*TableMPI[[#This Row],[StdDev]]</f>
        <v>#N/A</v>
      </c>
      <c r="R1006" t="e">
        <f>TableMPI[[#This Row],[Avg]]+$U$2*TableMPI[[#This Row],[StdDev]]</f>
        <v>#N/A</v>
      </c>
      <c r="S1006" t="e">
        <f>IF(AND(TableMPI[[#This Row],[total_time]]&gt;=TableMPI[[#This Row],[Low]], TableMPI[[#This Row],[total_time]]&lt;=TableMPI[[#This Row],[High]]),1,0)</f>
        <v>#N/A</v>
      </c>
    </row>
    <row r="1007" spans="1:19" x14ac:dyDescent="0.25">
      <c r="A1007" t="s">
        <v>15</v>
      </c>
      <c r="B1007">
        <v>15000</v>
      </c>
      <c r="C1007">
        <v>100</v>
      </c>
      <c r="D1007">
        <v>100000</v>
      </c>
      <c r="E1007">
        <v>60</v>
      </c>
      <c r="F1007">
        <v>1</v>
      </c>
      <c r="G1007">
        <v>21.329039999999999</v>
      </c>
      <c r="H1007">
        <v>7.8118109999999996</v>
      </c>
      <c r="I1007">
        <v>14.596731</v>
      </c>
      <c r="J1007">
        <v>0.24740200000000001</v>
      </c>
      <c r="K1007" t="str">
        <f t="shared" si="25"/>
        <v>7</v>
      </c>
      <c r="L1007" t="s">
        <v>66</v>
      </c>
      <c r="M1007" t="s">
        <v>67</v>
      </c>
      <c r="N100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60</v>
      </c>
      <c r="O1007" t="e">
        <f>VLOOKUP(TableMPI[[#This Row],[Label]],TableAvg[],2,FALSE)</f>
        <v>#N/A</v>
      </c>
      <c r="P1007" t="e">
        <f>VLOOKUP(TableMPI[[#This Row],[Label]],TableAvg[],3,FALSE)</f>
        <v>#N/A</v>
      </c>
      <c r="Q1007" t="e">
        <f>TableMPI[[#This Row],[Avg]]-$U$2*TableMPI[[#This Row],[StdDev]]</f>
        <v>#N/A</v>
      </c>
      <c r="R1007" t="e">
        <f>TableMPI[[#This Row],[Avg]]+$U$2*TableMPI[[#This Row],[StdDev]]</f>
        <v>#N/A</v>
      </c>
      <c r="S1007" t="e">
        <f>IF(AND(TableMPI[[#This Row],[total_time]]&gt;=TableMPI[[#This Row],[Low]], TableMPI[[#This Row],[total_time]]&lt;=TableMPI[[#This Row],[High]]),1,0)</f>
        <v>#N/A</v>
      </c>
    </row>
    <row r="1008" spans="1:19" x14ac:dyDescent="0.25">
      <c r="A1008" t="s">
        <v>15</v>
      </c>
      <c r="B1008">
        <v>15000</v>
      </c>
      <c r="C1008">
        <v>100</v>
      </c>
      <c r="D1008">
        <v>100000</v>
      </c>
      <c r="E1008">
        <v>59</v>
      </c>
      <c r="F1008">
        <v>1</v>
      </c>
      <c r="G1008">
        <v>25.491392000000001</v>
      </c>
      <c r="H1008">
        <v>11.375289</v>
      </c>
      <c r="I1008">
        <v>6.63917</v>
      </c>
      <c r="J1008">
        <v>0.114468</v>
      </c>
      <c r="K1008" t="str">
        <f t="shared" ref="K1008:K1027" si="26">MID(M1008,22,1)</f>
        <v>7</v>
      </c>
      <c r="L1008" t="s">
        <v>66</v>
      </c>
      <c r="M1008" t="s">
        <v>67</v>
      </c>
      <c r="N100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59</v>
      </c>
      <c r="O1008" t="e">
        <f>VLOOKUP(TableMPI[[#This Row],[Label]],TableAvg[],2,FALSE)</f>
        <v>#N/A</v>
      </c>
      <c r="P1008" t="e">
        <f>VLOOKUP(TableMPI[[#This Row],[Label]],TableAvg[],3,FALSE)</f>
        <v>#N/A</v>
      </c>
      <c r="Q1008" t="e">
        <f>TableMPI[[#This Row],[Avg]]-$U$2*TableMPI[[#This Row],[StdDev]]</f>
        <v>#N/A</v>
      </c>
      <c r="R1008" t="e">
        <f>TableMPI[[#This Row],[Avg]]+$U$2*TableMPI[[#This Row],[StdDev]]</f>
        <v>#N/A</v>
      </c>
      <c r="S1008" t="e">
        <f>IF(AND(TableMPI[[#This Row],[total_time]]&gt;=TableMPI[[#This Row],[Low]], TableMPI[[#This Row],[total_time]]&lt;=TableMPI[[#This Row],[High]]),1,0)</f>
        <v>#N/A</v>
      </c>
    </row>
    <row r="1009" spans="1:19" x14ac:dyDescent="0.25">
      <c r="A1009" t="s">
        <v>15</v>
      </c>
      <c r="B1009">
        <v>15000</v>
      </c>
      <c r="C1009">
        <v>100</v>
      </c>
      <c r="D1009">
        <v>100000</v>
      </c>
      <c r="E1009">
        <v>58</v>
      </c>
      <c r="F1009">
        <v>1</v>
      </c>
      <c r="G1009">
        <v>25.730874</v>
      </c>
      <c r="H1009">
        <v>11.439698999999999</v>
      </c>
      <c r="I1009">
        <v>6.0910289999999998</v>
      </c>
      <c r="J1009">
        <v>0.10686</v>
      </c>
      <c r="K1009" t="str">
        <f t="shared" si="26"/>
        <v>7</v>
      </c>
      <c r="L1009" t="s">
        <v>66</v>
      </c>
      <c r="M1009" t="s">
        <v>67</v>
      </c>
      <c r="N100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58</v>
      </c>
      <c r="O1009" t="e">
        <f>VLOOKUP(TableMPI[[#This Row],[Label]],TableAvg[],2,FALSE)</f>
        <v>#N/A</v>
      </c>
      <c r="P1009" t="e">
        <f>VLOOKUP(TableMPI[[#This Row],[Label]],TableAvg[],3,FALSE)</f>
        <v>#N/A</v>
      </c>
      <c r="Q1009" t="e">
        <f>TableMPI[[#This Row],[Avg]]-$U$2*TableMPI[[#This Row],[StdDev]]</f>
        <v>#N/A</v>
      </c>
      <c r="R1009" t="e">
        <f>TableMPI[[#This Row],[Avg]]+$U$2*TableMPI[[#This Row],[StdDev]]</f>
        <v>#N/A</v>
      </c>
      <c r="S1009" t="e">
        <f>IF(AND(TableMPI[[#This Row],[total_time]]&gt;=TableMPI[[#This Row],[Low]], TableMPI[[#This Row],[total_time]]&lt;=TableMPI[[#This Row],[High]]),1,0)</f>
        <v>#N/A</v>
      </c>
    </row>
    <row r="1010" spans="1:19" x14ac:dyDescent="0.25">
      <c r="A1010" t="s">
        <v>15</v>
      </c>
      <c r="B1010">
        <v>15000</v>
      </c>
      <c r="C1010">
        <v>100</v>
      </c>
      <c r="D1010">
        <v>100000</v>
      </c>
      <c r="E1010">
        <v>57</v>
      </c>
      <c r="F1010">
        <v>1</v>
      </c>
      <c r="G1010">
        <v>25.702300000000001</v>
      </c>
      <c r="H1010">
        <v>11.308204999999999</v>
      </c>
      <c r="I1010">
        <v>6.6456340000000003</v>
      </c>
      <c r="J1010">
        <v>0.118672</v>
      </c>
      <c r="K1010" t="str">
        <f t="shared" si="26"/>
        <v>7</v>
      </c>
      <c r="L1010" t="s">
        <v>66</v>
      </c>
      <c r="M1010" t="s">
        <v>67</v>
      </c>
      <c r="N101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57</v>
      </c>
      <c r="O1010" t="e">
        <f>VLOOKUP(TableMPI[[#This Row],[Label]],TableAvg[],2,FALSE)</f>
        <v>#N/A</v>
      </c>
      <c r="P1010" t="e">
        <f>VLOOKUP(TableMPI[[#This Row],[Label]],TableAvg[],3,FALSE)</f>
        <v>#N/A</v>
      </c>
      <c r="Q1010" t="e">
        <f>TableMPI[[#This Row],[Avg]]-$U$2*TableMPI[[#This Row],[StdDev]]</f>
        <v>#N/A</v>
      </c>
      <c r="R1010" t="e">
        <f>TableMPI[[#This Row],[Avg]]+$U$2*TableMPI[[#This Row],[StdDev]]</f>
        <v>#N/A</v>
      </c>
      <c r="S1010" t="e">
        <f>IF(AND(TableMPI[[#This Row],[total_time]]&gt;=TableMPI[[#This Row],[Low]], TableMPI[[#This Row],[total_time]]&lt;=TableMPI[[#This Row],[High]]),1,0)</f>
        <v>#N/A</v>
      </c>
    </row>
    <row r="1011" spans="1:19" x14ac:dyDescent="0.25">
      <c r="A1011" t="s">
        <v>15</v>
      </c>
      <c r="B1011">
        <v>15000</v>
      </c>
      <c r="C1011">
        <v>100</v>
      </c>
      <c r="D1011">
        <v>100000</v>
      </c>
      <c r="E1011">
        <v>56</v>
      </c>
      <c r="F1011">
        <v>1</v>
      </c>
      <c r="G1011">
        <v>25.150770000000001</v>
      </c>
      <c r="H1011">
        <v>10.529858000000001</v>
      </c>
      <c r="I1011">
        <v>7.4237979999999997</v>
      </c>
      <c r="J1011">
        <v>0.13497799999999999</v>
      </c>
      <c r="K1011" t="str">
        <f t="shared" si="26"/>
        <v>7</v>
      </c>
      <c r="L1011" t="s">
        <v>66</v>
      </c>
      <c r="M1011" t="s">
        <v>67</v>
      </c>
      <c r="N101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56</v>
      </c>
      <c r="O1011" t="e">
        <f>VLOOKUP(TableMPI[[#This Row],[Label]],TableAvg[],2,FALSE)</f>
        <v>#N/A</v>
      </c>
      <c r="P1011" t="e">
        <f>VLOOKUP(TableMPI[[#This Row],[Label]],TableAvg[],3,FALSE)</f>
        <v>#N/A</v>
      </c>
      <c r="Q1011" t="e">
        <f>TableMPI[[#This Row],[Avg]]-$U$2*TableMPI[[#This Row],[StdDev]]</f>
        <v>#N/A</v>
      </c>
      <c r="R1011" t="e">
        <f>TableMPI[[#This Row],[Avg]]+$U$2*TableMPI[[#This Row],[StdDev]]</f>
        <v>#N/A</v>
      </c>
      <c r="S1011" t="e">
        <f>IF(AND(TableMPI[[#This Row],[total_time]]&gt;=TableMPI[[#This Row],[Low]], TableMPI[[#This Row],[total_time]]&lt;=TableMPI[[#This Row],[High]]),1,0)</f>
        <v>#N/A</v>
      </c>
    </row>
    <row r="1012" spans="1:19" x14ac:dyDescent="0.25">
      <c r="A1012" t="s">
        <v>15</v>
      </c>
      <c r="B1012">
        <v>15000</v>
      </c>
      <c r="C1012">
        <v>100</v>
      </c>
      <c r="D1012">
        <v>100000</v>
      </c>
      <c r="E1012">
        <v>55</v>
      </c>
      <c r="F1012">
        <v>1</v>
      </c>
      <c r="G1012">
        <v>28.628235</v>
      </c>
      <c r="H1012">
        <v>13.741066</v>
      </c>
      <c r="I1012">
        <v>5.8501190000000003</v>
      </c>
      <c r="J1012">
        <v>0.108336</v>
      </c>
      <c r="K1012" t="str">
        <f t="shared" si="26"/>
        <v>7</v>
      </c>
      <c r="L1012" t="s">
        <v>66</v>
      </c>
      <c r="M1012" t="s">
        <v>67</v>
      </c>
      <c r="N101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55</v>
      </c>
      <c r="O1012" t="e">
        <f>VLOOKUP(TableMPI[[#This Row],[Label]],TableAvg[],2,FALSE)</f>
        <v>#N/A</v>
      </c>
      <c r="P1012" t="e">
        <f>VLOOKUP(TableMPI[[#This Row],[Label]],TableAvg[],3,FALSE)</f>
        <v>#N/A</v>
      </c>
      <c r="Q1012" t="e">
        <f>TableMPI[[#This Row],[Avg]]-$U$2*TableMPI[[#This Row],[StdDev]]</f>
        <v>#N/A</v>
      </c>
      <c r="R1012" t="e">
        <f>TableMPI[[#This Row],[Avg]]+$U$2*TableMPI[[#This Row],[StdDev]]</f>
        <v>#N/A</v>
      </c>
      <c r="S1012" t="e">
        <f>IF(AND(TableMPI[[#This Row],[total_time]]&gt;=TableMPI[[#This Row],[Low]], TableMPI[[#This Row],[total_time]]&lt;=TableMPI[[#This Row],[High]]),1,0)</f>
        <v>#N/A</v>
      </c>
    </row>
    <row r="1013" spans="1:19" x14ac:dyDescent="0.25">
      <c r="A1013" t="s">
        <v>15</v>
      </c>
      <c r="B1013">
        <v>15000</v>
      </c>
      <c r="C1013">
        <v>100</v>
      </c>
      <c r="D1013">
        <v>100000</v>
      </c>
      <c r="E1013">
        <v>54</v>
      </c>
      <c r="F1013">
        <v>1</v>
      </c>
      <c r="G1013">
        <v>26.612850999999999</v>
      </c>
      <c r="H1013">
        <v>11.514236</v>
      </c>
      <c r="I1013">
        <v>5.4580549999999999</v>
      </c>
      <c r="J1013">
        <v>0.102982</v>
      </c>
      <c r="K1013" t="str">
        <f t="shared" si="26"/>
        <v>7</v>
      </c>
      <c r="L1013" t="s">
        <v>66</v>
      </c>
      <c r="M1013" t="s">
        <v>67</v>
      </c>
      <c r="N10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54</v>
      </c>
      <c r="O1013" t="e">
        <f>VLOOKUP(TableMPI[[#This Row],[Label]],TableAvg[],2,FALSE)</f>
        <v>#N/A</v>
      </c>
      <c r="P1013" t="e">
        <f>VLOOKUP(TableMPI[[#This Row],[Label]],TableAvg[],3,FALSE)</f>
        <v>#N/A</v>
      </c>
      <c r="Q1013" t="e">
        <f>TableMPI[[#This Row],[Avg]]-$U$2*TableMPI[[#This Row],[StdDev]]</f>
        <v>#N/A</v>
      </c>
      <c r="R1013" t="e">
        <f>TableMPI[[#This Row],[Avg]]+$U$2*TableMPI[[#This Row],[StdDev]]</f>
        <v>#N/A</v>
      </c>
      <c r="S1013" t="e">
        <f>IF(AND(TableMPI[[#This Row],[total_time]]&gt;=TableMPI[[#This Row],[Low]], TableMPI[[#This Row],[total_time]]&lt;=TableMPI[[#This Row],[High]]),1,0)</f>
        <v>#N/A</v>
      </c>
    </row>
    <row r="1014" spans="1:19" x14ac:dyDescent="0.25">
      <c r="A1014" t="s">
        <v>15</v>
      </c>
      <c r="B1014">
        <v>15000</v>
      </c>
      <c r="C1014">
        <v>100</v>
      </c>
      <c r="D1014">
        <v>100000</v>
      </c>
      <c r="E1014">
        <v>53</v>
      </c>
      <c r="F1014">
        <v>1</v>
      </c>
      <c r="G1014">
        <v>26.938825000000001</v>
      </c>
      <c r="H1014">
        <v>11.549052</v>
      </c>
      <c r="I1014">
        <v>6.1816040000000001</v>
      </c>
      <c r="J1014">
        <v>0.118877</v>
      </c>
      <c r="K1014" t="str">
        <f t="shared" si="26"/>
        <v>7</v>
      </c>
      <c r="L1014" t="s">
        <v>66</v>
      </c>
      <c r="M1014" t="s">
        <v>67</v>
      </c>
      <c r="N101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53</v>
      </c>
      <c r="O1014" t="e">
        <f>VLOOKUP(TableMPI[[#This Row],[Label]],TableAvg[],2,FALSE)</f>
        <v>#N/A</v>
      </c>
      <c r="P1014" t="e">
        <f>VLOOKUP(TableMPI[[#This Row],[Label]],TableAvg[],3,FALSE)</f>
        <v>#N/A</v>
      </c>
      <c r="Q1014" t="e">
        <f>TableMPI[[#This Row],[Avg]]-$U$2*TableMPI[[#This Row],[StdDev]]</f>
        <v>#N/A</v>
      </c>
      <c r="R1014" t="e">
        <f>TableMPI[[#This Row],[Avg]]+$U$2*TableMPI[[#This Row],[StdDev]]</f>
        <v>#N/A</v>
      </c>
      <c r="S1014" t="e">
        <f>IF(AND(TableMPI[[#This Row],[total_time]]&gt;=TableMPI[[#This Row],[Low]], TableMPI[[#This Row],[total_time]]&lt;=TableMPI[[#This Row],[High]]),1,0)</f>
        <v>#N/A</v>
      </c>
    </row>
    <row r="1015" spans="1:19" x14ac:dyDescent="0.25">
      <c r="A1015" t="s">
        <v>15</v>
      </c>
      <c r="B1015">
        <v>15000</v>
      </c>
      <c r="C1015">
        <v>100</v>
      </c>
      <c r="D1015">
        <v>100000</v>
      </c>
      <c r="E1015">
        <v>52</v>
      </c>
      <c r="F1015">
        <v>1</v>
      </c>
      <c r="G1015">
        <v>27.054086999999999</v>
      </c>
      <c r="H1015">
        <v>11.576264</v>
      </c>
      <c r="I1015">
        <v>7.146579</v>
      </c>
      <c r="J1015">
        <v>0.140129</v>
      </c>
      <c r="K1015" t="str">
        <f t="shared" si="26"/>
        <v>7</v>
      </c>
      <c r="L1015" t="s">
        <v>66</v>
      </c>
      <c r="M1015" t="s">
        <v>67</v>
      </c>
      <c r="N101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52</v>
      </c>
      <c r="O1015" t="e">
        <f>VLOOKUP(TableMPI[[#This Row],[Label]],TableAvg[],2,FALSE)</f>
        <v>#N/A</v>
      </c>
      <c r="P1015" t="e">
        <f>VLOOKUP(TableMPI[[#This Row],[Label]],TableAvg[],3,FALSE)</f>
        <v>#N/A</v>
      </c>
      <c r="Q1015" t="e">
        <f>TableMPI[[#This Row],[Avg]]-$U$2*TableMPI[[#This Row],[StdDev]]</f>
        <v>#N/A</v>
      </c>
      <c r="R1015" t="e">
        <f>TableMPI[[#This Row],[Avg]]+$U$2*TableMPI[[#This Row],[StdDev]]</f>
        <v>#N/A</v>
      </c>
      <c r="S1015" t="e">
        <f>IF(AND(TableMPI[[#This Row],[total_time]]&gt;=TableMPI[[#This Row],[Low]], TableMPI[[#This Row],[total_time]]&lt;=TableMPI[[#This Row],[High]]),1,0)</f>
        <v>#N/A</v>
      </c>
    </row>
    <row r="1016" spans="1:19" x14ac:dyDescent="0.25">
      <c r="A1016" t="s">
        <v>15</v>
      </c>
      <c r="B1016">
        <v>15000</v>
      </c>
      <c r="C1016">
        <v>100</v>
      </c>
      <c r="D1016">
        <v>100000</v>
      </c>
      <c r="E1016">
        <v>51</v>
      </c>
      <c r="F1016">
        <v>1</v>
      </c>
      <c r="G1016">
        <v>27.340779999999999</v>
      </c>
      <c r="H1016">
        <v>11.422079999999999</v>
      </c>
      <c r="I1016">
        <v>6.5520759999999996</v>
      </c>
      <c r="J1016">
        <v>0.13104199999999999</v>
      </c>
      <c r="K1016" t="str">
        <f t="shared" si="26"/>
        <v>7</v>
      </c>
      <c r="L1016" t="s">
        <v>66</v>
      </c>
      <c r="M1016" t="s">
        <v>67</v>
      </c>
      <c r="N101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51</v>
      </c>
      <c r="O1016" t="e">
        <f>VLOOKUP(TableMPI[[#This Row],[Label]],TableAvg[],2,FALSE)</f>
        <v>#N/A</v>
      </c>
      <c r="P1016" t="e">
        <f>VLOOKUP(TableMPI[[#This Row],[Label]],TableAvg[],3,FALSE)</f>
        <v>#N/A</v>
      </c>
      <c r="Q1016" t="e">
        <f>TableMPI[[#This Row],[Avg]]-$U$2*TableMPI[[#This Row],[StdDev]]</f>
        <v>#N/A</v>
      </c>
      <c r="R1016" t="e">
        <f>TableMPI[[#This Row],[Avg]]+$U$2*TableMPI[[#This Row],[StdDev]]</f>
        <v>#N/A</v>
      </c>
      <c r="S1016" t="e">
        <f>IF(AND(TableMPI[[#This Row],[total_time]]&gt;=TableMPI[[#This Row],[Low]], TableMPI[[#This Row],[total_time]]&lt;=TableMPI[[#This Row],[High]]),1,0)</f>
        <v>#N/A</v>
      </c>
    </row>
    <row r="1017" spans="1:19" x14ac:dyDescent="0.25">
      <c r="A1017" t="s">
        <v>15</v>
      </c>
      <c r="B1017">
        <v>15000</v>
      </c>
      <c r="C1017">
        <v>100</v>
      </c>
      <c r="D1017">
        <v>100000</v>
      </c>
      <c r="E1017">
        <v>50</v>
      </c>
      <c r="F1017">
        <v>1</v>
      </c>
      <c r="G1017">
        <v>26.885090000000002</v>
      </c>
      <c r="H1017">
        <v>10.686168</v>
      </c>
      <c r="I1017">
        <v>6.1152090000000001</v>
      </c>
      <c r="J1017">
        <v>0.12479999999999999</v>
      </c>
      <c r="K1017" t="str">
        <f t="shared" si="26"/>
        <v>7</v>
      </c>
      <c r="L1017" t="s">
        <v>66</v>
      </c>
      <c r="M1017" t="s">
        <v>67</v>
      </c>
      <c r="N101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50</v>
      </c>
      <c r="O1017" t="e">
        <f>VLOOKUP(TableMPI[[#This Row],[Label]],TableAvg[],2,FALSE)</f>
        <v>#N/A</v>
      </c>
      <c r="P1017" t="e">
        <f>VLOOKUP(TableMPI[[#This Row],[Label]],TableAvg[],3,FALSE)</f>
        <v>#N/A</v>
      </c>
      <c r="Q1017" t="e">
        <f>TableMPI[[#This Row],[Avg]]-$U$2*TableMPI[[#This Row],[StdDev]]</f>
        <v>#N/A</v>
      </c>
      <c r="R1017" t="e">
        <f>TableMPI[[#This Row],[Avg]]+$U$2*TableMPI[[#This Row],[StdDev]]</f>
        <v>#N/A</v>
      </c>
      <c r="S1017" t="e">
        <f>IF(AND(TableMPI[[#This Row],[total_time]]&gt;=TableMPI[[#This Row],[Low]], TableMPI[[#This Row],[total_time]]&lt;=TableMPI[[#This Row],[High]]),1,0)</f>
        <v>#N/A</v>
      </c>
    </row>
    <row r="1018" spans="1:19" x14ac:dyDescent="0.25">
      <c r="A1018" t="s">
        <v>15</v>
      </c>
      <c r="B1018">
        <v>15000</v>
      </c>
      <c r="C1018">
        <v>100</v>
      </c>
      <c r="D1018">
        <v>100000</v>
      </c>
      <c r="E1018">
        <v>49</v>
      </c>
      <c r="F1018">
        <v>1</v>
      </c>
      <c r="G1018">
        <v>27.554559000000001</v>
      </c>
      <c r="H1018">
        <v>11.031245</v>
      </c>
      <c r="I1018">
        <v>5.3784910000000004</v>
      </c>
      <c r="J1018">
        <v>0.112052</v>
      </c>
      <c r="K1018" t="str">
        <f t="shared" si="26"/>
        <v>7</v>
      </c>
      <c r="L1018" t="s">
        <v>66</v>
      </c>
      <c r="M1018" t="s">
        <v>67</v>
      </c>
      <c r="N101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49</v>
      </c>
      <c r="O1018" t="e">
        <f>VLOOKUP(TableMPI[[#This Row],[Label]],TableAvg[],2,FALSE)</f>
        <v>#N/A</v>
      </c>
      <c r="P1018" t="e">
        <f>VLOOKUP(TableMPI[[#This Row],[Label]],TableAvg[],3,FALSE)</f>
        <v>#N/A</v>
      </c>
      <c r="Q1018" t="e">
        <f>TableMPI[[#This Row],[Avg]]-$U$2*TableMPI[[#This Row],[StdDev]]</f>
        <v>#N/A</v>
      </c>
      <c r="R1018" t="e">
        <f>TableMPI[[#This Row],[Avg]]+$U$2*TableMPI[[#This Row],[StdDev]]</f>
        <v>#N/A</v>
      </c>
      <c r="S1018" t="e">
        <f>IF(AND(TableMPI[[#This Row],[total_time]]&gt;=TableMPI[[#This Row],[Low]], TableMPI[[#This Row],[total_time]]&lt;=TableMPI[[#This Row],[High]]),1,0)</f>
        <v>#N/A</v>
      </c>
    </row>
    <row r="1019" spans="1:19" x14ac:dyDescent="0.25">
      <c r="A1019" t="s">
        <v>15</v>
      </c>
      <c r="B1019">
        <v>15000</v>
      </c>
      <c r="C1019">
        <v>100</v>
      </c>
      <c r="D1019">
        <v>100000</v>
      </c>
      <c r="E1019">
        <v>48</v>
      </c>
      <c r="F1019">
        <v>1</v>
      </c>
      <c r="G1019">
        <v>41.375326000000001</v>
      </c>
      <c r="H1019">
        <v>24.517187</v>
      </c>
      <c r="I1019">
        <v>6.0199360000000004</v>
      </c>
      <c r="J1019">
        <v>0.128084</v>
      </c>
      <c r="K1019" t="str">
        <f t="shared" si="26"/>
        <v>7</v>
      </c>
      <c r="L1019" t="s">
        <v>66</v>
      </c>
      <c r="M1019" t="s">
        <v>67</v>
      </c>
      <c r="N101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48</v>
      </c>
      <c r="O1019" t="e">
        <f>VLOOKUP(TableMPI[[#This Row],[Label]],TableAvg[],2,FALSE)</f>
        <v>#N/A</v>
      </c>
      <c r="P1019" t="e">
        <f>VLOOKUP(TableMPI[[#This Row],[Label]],TableAvg[],3,FALSE)</f>
        <v>#N/A</v>
      </c>
      <c r="Q1019" t="e">
        <f>TableMPI[[#This Row],[Avg]]-$U$2*TableMPI[[#This Row],[StdDev]]</f>
        <v>#N/A</v>
      </c>
      <c r="R1019" t="e">
        <f>TableMPI[[#This Row],[Avg]]+$U$2*TableMPI[[#This Row],[StdDev]]</f>
        <v>#N/A</v>
      </c>
      <c r="S1019" t="e">
        <f>IF(AND(TableMPI[[#This Row],[total_time]]&gt;=TableMPI[[#This Row],[Low]], TableMPI[[#This Row],[total_time]]&lt;=TableMPI[[#This Row],[High]]),1,0)</f>
        <v>#N/A</v>
      </c>
    </row>
    <row r="1020" spans="1:19" x14ac:dyDescent="0.25">
      <c r="A1020" t="s">
        <v>15</v>
      </c>
      <c r="B1020">
        <v>15000</v>
      </c>
      <c r="C1020">
        <v>100</v>
      </c>
      <c r="D1020">
        <v>100000</v>
      </c>
      <c r="E1020">
        <v>47</v>
      </c>
      <c r="F1020">
        <v>1</v>
      </c>
      <c r="G1020">
        <v>38.318806000000002</v>
      </c>
      <c r="H1020">
        <v>21.131080999999998</v>
      </c>
      <c r="I1020">
        <v>21.651326999999998</v>
      </c>
      <c r="J1020">
        <v>0.47068100000000002</v>
      </c>
      <c r="K1020" t="str">
        <f t="shared" si="26"/>
        <v>7</v>
      </c>
      <c r="L1020" t="s">
        <v>66</v>
      </c>
      <c r="M1020" t="s">
        <v>67</v>
      </c>
      <c r="N102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47</v>
      </c>
      <c r="O1020" t="e">
        <f>VLOOKUP(TableMPI[[#This Row],[Label]],TableAvg[],2,FALSE)</f>
        <v>#N/A</v>
      </c>
      <c r="P1020" t="e">
        <f>VLOOKUP(TableMPI[[#This Row],[Label]],TableAvg[],3,FALSE)</f>
        <v>#N/A</v>
      </c>
      <c r="Q1020" t="e">
        <f>TableMPI[[#This Row],[Avg]]-$U$2*TableMPI[[#This Row],[StdDev]]</f>
        <v>#N/A</v>
      </c>
      <c r="R1020" t="e">
        <f>TableMPI[[#This Row],[Avg]]+$U$2*TableMPI[[#This Row],[StdDev]]</f>
        <v>#N/A</v>
      </c>
      <c r="S1020" t="e">
        <f>IF(AND(TableMPI[[#This Row],[total_time]]&gt;=TableMPI[[#This Row],[Low]], TableMPI[[#This Row],[total_time]]&lt;=TableMPI[[#This Row],[High]]),1,0)</f>
        <v>#N/A</v>
      </c>
    </row>
    <row r="1021" spans="1:19" x14ac:dyDescent="0.25">
      <c r="A1021" t="s">
        <v>15</v>
      </c>
      <c r="B1021">
        <v>15000</v>
      </c>
      <c r="C1021">
        <v>100</v>
      </c>
      <c r="D1021">
        <v>100000</v>
      </c>
      <c r="E1021">
        <v>46</v>
      </c>
      <c r="F1021">
        <v>1</v>
      </c>
      <c r="G1021">
        <v>37.269106000000001</v>
      </c>
      <c r="H1021">
        <v>19.761835999999999</v>
      </c>
      <c r="I1021">
        <v>12.67055</v>
      </c>
      <c r="J1021">
        <v>0.28156799999999998</v>
      </c>
      <c r="K1021" t="str">
        <f t="shared" si="26"/>
        <v>7</v>
      </c>
      <c r="L1021" t="s">
        <v>66</v>
      </c>
      <c r="M1021" t="s">
        <v>67</v>
      </c>
      <c r="N102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46</v>
      </c>
      <c r="O1021" t="e">
        <f>VLOOKUP(TableMPI[[#This Row],[Label]],TableAvg[],2,FALSE)</f>
        <v>#N/A</v>
      </c>
      <c r="P1021" t="e">
        <f>VLOOKUP(TableMPI[[#This Row],[Label]],TableAvg[],3,FALSE)</f>
        <v>#N/A</v>
      </c>
      <c r="Q1021" t="e">
        <f>TableMPI[[#This Row],[Avg]]-$U$2*TableMPI[[#This Row],[StdDev]]</f>
        <v>#N/A</v>
      </c>
      <c r="R1021" t="e">
        <f>TableMPI[[#This Row],[Avg]]+$U$2*TableMPI[[#This Row],[StdDev]]</f>
        <v>#N/A</v>
      </c>
      <c r="S1021" t="e">
        <f>IF(AND(TableMPI[[#This Row],[total_time]]&gt;=TableMPI[[#This Row],[Low]], TableMPI[[#This Row],[total_time]]&lt;=TableMPI[[#This Row],[High]]),1,0)</f>
        <v>#N/A</v>
      </c>
    </row>
    <row r="1022" spans="1:19" x14ac:dyDescent="0.25">
      <c r="A1022" t="s">
        <v>15</v>
      </c>
      <c r="B1022">
        <v>15000</v>
      </c>
      <c r="C1022">
        <v>100</v>
      </c>
      <c r="D1022">
        <v>100000</v>
      </c>
      <c r="E1022">
        <v>45</v>
      </c>
      <c r="F1022">
        <v>1</v>
      </c>
      <c r="G1022">
        <v>41.884467000000001</v>
      </c>
      <c r="H1022">
        <v>24.192146000000001</v>
      </c>
      <c r="I1022">
        <v>12.508744999999999</v>
      </c>
      <c r="J1022">
        <v>0.28428999999999999</v>
      </c>
      <c r="K1022" t="str">
        <f t="shared" si="26"/>
        <v>7</v>
      </c>
      <c r="L1022" t="s">
        <v>66</v>
      </c>
      <c r="M1022" t="s">
        <v>67</v>
      </c>
      <c r="N102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45</v>
      </c>
      <c r="O1022" t="e">
        <f>VLOOKUP(TableMPI[[#This Row],[Label]],TableAvg[],2,FALSE)</f>
        <v>#N/A</v>
      </c>
      <c r="P1022" t="e">
        <f>VLOOKUP(TableMPI[[#This Row],[Label]],TableAvg[],3,FALSE)</f>
        <v>#N/A</v>
      </c>
      <c r="Q1022" t="e">
        <f>TableMPI[[#This Row],[Avg]]-$U$2*TableMPI[[#This Row],[StdDev]]</f>
        <v>#N/A</v>
      </c>
      <c r="R1022" t="e">
        <f>TableMPI[[#This Row],[Avg]]+$U$2*TableMPI[[#This Row],[StdDev]]</f>
        <v>#N/A</v>
      </c>
      <c r="S1022" t="e">
        <f>IF(AND(TableMPI[[#This Row],[total_time]]&gt;=TableMPI[[#This Row],[Low]], TableMPI[[#This Row],[total_time]]&lt;=TableMPI[[#This Row],[High]]),1,0)</f>
        <v>#N/A</v>
      </c>
    </row>
    <row r="1023" spans="1:19" x14ac:dyDescent="0.25">
      <c r="A1023" t="s">
        <v>15</v>
      </c>
      <c r="B1023">
        <v>15000</v>
      </c>
      <c r="C1023">
        <v>100</v>
      </c>
      <c r="D1023">
        <v>100000</v>
      </c>
      <c r="E1023">
        <v>44</v>
      </c>
      <c r="F1023">
        <v>1</v>
      </c>
      <c r="G1023">
        <v>26.237179000000001</v>
      </c>
      <c r="H1023">
        <v>8.2215039999999995</v>
      </c>
      <c r="I1023">
        <v>13.529185999999999</v>
      </c>
      <c r="J1023">
        <v>0.31463200000000002</v>
      </c>
      <c r="K1023" t="str">
        <f t="shared" si="26"/>
        <v>7</v>
      </c>
      <c r="L1023" t="s">
        <v>66</v>
      </c>
      <c r="M1023" t="s">
        <v>67</v>
      </c>
      <c r="N102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44</v>
      </c>
      <c r="O1023" t="e">
        <f>VLOOKUP(TableMPI[[#This Row],[Label]],TableAvg[],2,FALSE)</f>
        <v>#N/A</v>
      </c>
      <c r="P1023" t="e">
        <f>VLOOKUP(TableMPI[[#This Row],[Label]],TableAvg[],3,FALSE)</f>
        <v>#N/A</v>
      </c>
      <c r="Q1023" t="e">
        <f>TableMPI[[#This Row],[Avg]]-$U$2*TableMPI[[#This Row],[StdDev]]</f>
        <v>#N/A</v>
      </c>
      <c r="R1023" t="e">
        <f>TableMPI[[#This Row],[Avg]]+$U$2*TableMPI[[#This Row],[StdDev]]</f>
        <v>#N/A</v>
      </c>
      <c r="S1023" t="e">
        <f>IF(AND(TableMPI[[#This Row],[total_time]]&gt;=TableMPI[[#This Row],[Low]], TableMPI[[#This Row],[total_time]]&lt;=TableMPI[[#This Row],[High]]),1,0)</f>
        <v>#N/A</v>
      </c>
    </row>
    <row r="1024" spans="1:19" x14ac:dyDescent="0.25">
      <c r="A1024" t="s">
        <v>15</v>
      </c>
      <c r="B1024">
        <v>15000</v>
      </c>
      <c r="C1024">
        <v>100</v>
      </c>
      <c r="D1024">
        <v>100000</v>
      </c>
      <c r="E1024">
        <v>43</v>
      </c>
      <c r="F1024">
        <v>1</v>
      </c>
      <c r="G1024">
        <v>27.956057999999999</v>
      </c>
      <c r="H1024">
        <v>9.2081859999999995</v>
      </c>
      <c r="I1024">
        <v>4.6824969999999997</v>
      </c>
      <c r="J1024">
        <v>0.111488</v>
      </c>
      <c r="K1024" t="str">
        <f t="shared" si="26"/>
        <v>7</v>
      </c>
      <c r="L1024" t="s">
        <v>66</v>
      </c>
      <c r="M1024" t="s">
        <v>67</v>
      </c>
      <c r="N102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43</v>
      </c>
      <c r="O1024" t="e">
        <f>VLOOKUP(TableMPI[[#This Row],[Label]],TableAvg[],2,FALSE)</f>
        <v>#N/A</v>
      </c>
      <c r="P1024" t="e">
        <f>VLOOKUP(TableMPI[[#This Row],[Label]],TableAvg[],3,FALSE)</f>
        <v>#N/A</v>
      </c>
      <c r="Q1024" t="e">
        <f>TableMPI[[#This Row],[Avg]]-$U$2*TableMPI[[#This Row],[StdDev]]</f>
        <v>#N/A</v>
      </c>
      <c r="R1024" t="e">
        <f>TableMPI[[#This Row],[Avg]]+$U$2*TableMPI[[#This Row],[StdDev]]</f>
        <v>#N/A</v>
      </c>
      <c r="S1024" t="e">
        <f>IF(AND(TableMPI[[#This Row],[total_time]]&gt;=TableMPI[[#This Row],[Low]], TableMPI[[#This Row],[total_time]]&lt;=TableMPI[[#This Row],[High]]),1,0)</f>
        <v>#N/A</v>
      </c>
    </row>
    <row r="1025" spans="1:19" x14ac:dyDescent="0.25">
      <c r="A1025" t="s">
        <v>15</v>
      </c>
      <c r="B1025">
        <v>15000</v>
      </c>
      <c r="C1025">
        <v>100</v>
      </c>
      <c r="D1025">
        <v>100000</v>
      </c>
      <c r="E1025">
        <v>42</v>
      </c>
      <c r="F1025">
        <v>1</v>
      </c>
      <c r="G1025">
        <v>32.340415</v>
      </c>
      <c r="H1025">
        <v>13.281822</v>
      </c>
      <c r="I1025">
        <v>5.0624729999999998</v>
      </c>
      <c r="J1025">
        <v>0.123475</v>
      </c>
      <c r="K1025" t="str">
        <f t="shared" si="26"/>
        <v>7</v>
      </c>
      <c r="L1025" t="s">
        <v>66</v>
      </c>
      <c r="M1025" t="s">
        <v>67</v>
      </c>
      <c r="N102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42</v>
      </c>
      <c r="O1025" t="e">
        <f>VLOOKUP(TableMPI[[#This Row],[Label]],TableAvg[],2,FALSE)</f>
        <v>#N/A</v>
      </c>
      <c r="P1025" t="e">
        <f>VLOOKUP(TableMPI[[#This Row],[Label]],TableAvg[],3,FALSE)</f>
        <v>#N/A</v>
      </c>
      <c r="Q1025" t="e">
        <f>TableMPI[[#This Row],[Avg]]-$U$2*TableMPI[[#This Row],[StdDev]]</f>
        <v>#N/A</v>
      </c>
      <c r="R1025" t="e">
        <f>TableMPI[[#This Row],[Avg]]+$U$2*TableMPI[[#This Row],[StdDev]]</f>
        <v>#N/A</v>
      </c>
      <c r="S1025" t="e">
        <f>IF(AND(TableMPI[[#This Row],[total_time]]&gt;=TableMPI[[#This Row],[Low]], TableMPI[[#This Row],[total_time]]&lt;=TableMPI[[#This Row],[High]]),1,0)</f>
        <v>#N/A</v>
      </c>
    </row>
    <row r="1026" spans="1:19" x14ac:dyDescent="0.25">
      <c r="A1026" t="s">
        <v>15</v>
      </c>
      <c r="B1026">
        <v>15000</v>
      </c>
      <c r="C1026">
        <v>100</v>
      </c>
      <c r="D1026">
        <v>100000</v>
      </c>
      <c r="E1026">
        <v>41</v>
      </c>
      <c r="F1026">
        <v>1</v>
      </c>
      <c r="G1026">
        <v>33.094293</v>
      </c>
      <c r="H1026">
        <v>13.467335</v>
      </c>
      <c r="I1026">
        <v>23.252323000000001</v>
      </c>
      <c r="J1026">
        <v>0.58130800000000005</v>
      </c>
      <c r="K1026" t="str">
        <f t="shared" si="26"/>
        <v>7</v>
      </c>
      <c r="L1026" t="s">
        <v>66</v>
      </c>
      <c r="M1026" t="s">
        <v>67</v>
      </c>
      <c r="N102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41</v>
      </c>
      <c r="O1026" t="e">
        <f>VLOOKUP(TableMPI[[#This Row],[Label]],TableAvg[],2,FALSE)</f>
        <v>#N/A</v>
      </c>
      <c r="P1026" t="e">
        <f>VLOOKUP(TableMPI[[#This Row],[Label]],TableAvg[],3,FALSE)</f>
        <v>#N/A</v>
      </c>
      <c r="Q1026" t="e">
        <f>TableMPI[[#This Row],[Avg]]-$U$2*TableMPI[[#This Row],[StdDev]]</f>
        <v>#N/A</v>
      </c>
      <c r="R1026" t="e">
        <f>TableMPI[[#This Row],[Avg]]+$U$2*TableMPI[[#This Row],[StdDev]]</f>
        <v>#N/A</v>
      </c>
      <c r="S1026" t="e">
        <f>IF(AND(TableMPI[[#This Row],[total_time]]&gt;=TableMPI[[#This Row],[Low]], TableMPI[[#This Row],[total_time]]&lt;=TableMPI[[#This Row],[High]]),1,0)</f>
        <v>#N/A</v>
      </c>
    </row>
    <row r="1027" spans="1:19" x14ac:dyDescent="0.25">
      <c r="A1027" t="s">
        <v>15</v>
      </c>
      <c r="B1027">
        <v>15000</v>
      </c>
      <c r="C1027">
        <v>100</v>
      </c>
      <c r="D1027">
        <v>100000</v>
      </c>
      <c r="E1027">
        <v>40</v>
      </c>
      <c r="F1027">
        <v>1</v>
      </c>
      <c r="G1027">
        <v>30.176006000000001</v>
      </c>
      <c r="H1027">
        <v>10.206794</v>
      </c>
      <c r="I1027">
        <v>31.265184000000001</v>
      </c>
      <c r="J1027">
        <v>0.80167100000000002</v>
      </c>
      <c r="K1027" t="str">
        <f t="shared" si="26"/>
        <v>7</v>
      </c>
      <c r="L1027" t="s">
        <v>66</v>
      </c>
      <c r="M1027" t="s">
        <v>67</v>
      </c>
      <c r="N102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40</v>
      </c>
      <c r="O1027" t="e">
        <f>VLOOKUP(TableMPI[[#This Row],[Label]],TableAvg[],2,FALSE)</f>
        <v>#N/A</v>
      </c>
      <c r="P1027" t="e">
        <f>VLOOKUP(TableMPI[[#This Row],[Label]],TableAvg[],3,FALSE)</f>
        <v>#N/A</v>
      </c>
      <c r="Q1027" t="e">
        <f>TableMPI[[#This Row],[Avg]]-$U$2*TableMPI[[#This Row],[StdDev]]</f>
        <v>#N/A</v>
      </c>
      <c r="R1027" t="e">
        <f>TableMPI[[#This Row],[Avg]]+$U$2*TableMPI[[#This Row],[StdDev]]</f>
        <v>#N/A</v>
      </c>
      <c r="S1027" t="e">
        <f>IF(AND(TableMPI[[#This Row],[total_time]]&gt;=TableMPI[[#This Row],[Low]], TableMPI[[#This Row],[total_time]]&lt;=TableMPI[[#This Row],[High]]),1,0)</f>
        <v>#N/A</v>
      </c>
    </row>
    <row r="1028" spans="1:19" x14ac:dyDescent="0.25">
      <c r="A1028" t="s">
        <v>15</v>
      </c>
      <c r="B1028">
        <v>25000</v>
      </c>
      <c r="C1028">
        <v>100</v>
      </c>
      <c r="D1028">
        <v>100000</v>
      </c>
      <c r="E1028">
        <v>72</v>
      </c>
      <c r="F1028">
        <v>1</v>
      </c>
      <c r="G1028">
        <v>61.197502999999998</v>
      </c>
      <c r="H1028">
        <v>31.282589000000002</v>
      </c>
      <c r="I1028">
        <v>58.764916999999997</v>
      </c>
      <c r="J1028">
        <v>0.82767500000000005</v>
      </c>
      <c r="K1028" t="str">
        <f>MID(M1028,22,1)</f>
        <v>7</v>
      </c>
      <c r="L1028" t="s">
        <v>68</v>
      </c>
      <c r="M1028" t="s">
        <v>69</v>
      </c>
      <c r="N102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72</v>
      </c>
      <c r="O1028" t="e">
        <f>VLOOKUP(TableMPI[[#This Row],[Label]],TableAvg[],2,FALSE)</f>
        <v>#N/A</v>
      </c>
      <c r="P1028" t="e">
        <f>VLOOKUP(TableMPI[[#This Row],[Label]],TableAvg[],3,FALSE)</f>
        <v>#N/A</v>
      </c>
      <c r="Q1028" t="e">
        <f>TableMPI[[#This Row],[Avg]]-$U$2*TableMPI[[#This Row],[StdDev]]</f>
        <v>#N/A</v>
      </c>
      <c r="R1028" t="e">
        <f>TableMPI[[#This Row],[Avg]]+$U$2*TableMPI[[#This Row],[StdDev]]</f>
        <v>#N/A</v>
      </c>
      <c r="S1028" t="e">
        <f>IF(AND(TableMPI[[#This Row],[total_time]]&gt;=TableMPI[[#This Row],[Low]], TableMPI[[#This Row],[total_time]]&lt;=TableMPI[[#This Row],[High]]),1,0)</f>
        <v>#N/A</v>
      </c>
    </row>
    <row r="1029" spans="1:19" x14ac:dyDescent="0.25">
      <c r="A1029" t="s">
        <v>15</v>
      </c>
      <c r="B1029">
        <v>25000</v>
      </c>
      <c r="C1029">
        <v>100</v>
      </c>
      <c r="D1029">
        <v>100000</v>
      </c>
      <c r="E1029">
        <v>71</v>
      </c>
      <c r="F1029">
        <v>1</v>
      </c>
      <c r="G1029">
        <v>58.290571</v>
      </c>
      <c r="H1029">
        <v>28.042912999999999</v>
      </c>
      <c r="I1029">
        <v>52.289355</v>
      </c>
      <c r="J1029">
        <v>0.74699099999999996</v>
      </c>
      <c r="K1029" t="str">
        <f t="shared" ref="K1029:K1060" si="27">MID(M1029,22,1)</f>
        <v>7</v>
      </c>
      <c r="L1029" t="s">
        <v>68</v>
      </c>
      <c r="M1029" t="s">
        <v>69</v>
      </c>
      <c r="N102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71</v>
      </c>
      <c r="O1029" t="e">
        <f>VLOOKUP(TableMPI[[#This Row],[Label]],TableAvg[],2,FALSE)</f>
        <v>#N/A</v>
      </c>
      <c r="P1029" t="e">
        <f>VLOOKUP(TableMPI[[#This Row],[Label]],TableAvg[],3,FALSE)</f>
        <v>#N/A</v>
      </c>
      <c r="Q1029" t="e">
        <f>TableMPI[[#This Row],[Avg]]-$U$2*TableMPI[[#This Row],[StdDev]]</f>
        <v>#N/A</v>
      </c>
      <c r="R1029" t="e">
        <f>TableMPI[[#This Row],[Avg]]+$U$2*TableMPI[[#This Row],[StdDev]]</f>
        <v>#N/A</v>
      </c>
      <c r="S1029" t="e">
        <f>IF(AND(TableMPI[[#This Row],[total_time]]&gt;=TableMPI[[#This Row],[Low]], TableMPI[[#This Row],[total_time]]&lt;=TableMPI[[#This Row],[High]]),1,0)</f>
        <v>#N/A</v>
      </c>
    </row>
    <row r="1030" spans="1:19" x14ac:dyDescent="0.25">
      <c r="A1030" t="s">
        <v>15</v>
      </c>
      <c r="B1030">
        <v>25000</v>
      </c>
      <c r="C1030">
        <v>100</v>
      </c>
      <c r="D1030">
        <v>100000</v>
      </c>
      <c r="E1030">
        <v>70</v>
      </c>
      <c r="F1030">
        <v>1</v>
      </c>
      <c r="G1030">
        <v>60.872954999999997</v>
      </c>
      <c r="H1030">
        <v>30.225480999999998</v>
      </c>
      <c r="I1030">
        <v>55.752806999999997</v>
      </c>
      <c r="J1030">
        <v>0.80801199999999995</v>
      </c>
      <c r="K1030" t="str">
        <f t="shared" si="27"/>
        <v>7</v>
      </c>
      <c r="L1030" t="s">
        <v>68</v>
      </c>
      <c r="M1030" t="s">
        <v>69</v>
      </c>
      <c r="N103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70</v>
      </c>
      <c r="O1030" t="e">
        <f>VLOOKUP(TableMPI[[#This Row],[Label]],TableAvg[],2,FALSE)</f>
        <v>#N/A</v>
      </c>
      <c r="P1030" t="e">
        <f>VLOOKUP(TableMPI[[#This Row],[Label]],TableAvg[],3,FALSE)</f>
        <v>#N/A</v>
      </c>
      <c r="Q1030" t="e">
        <f>TableMPI[[#This Row],[Avg]]-$U$2*TableMPI[[#This Row],[StdDev]]</f>
        <v>#N/A</v>
      </c>
      <c r="R1030" t="e">
        <f>TableMPI[[#This Row],[Avg]]+$U$2*TableMPI[[#This Row],[StdDev]]</f>
        <v>#N/A</v>
      </c>
      <c r="S1030" t="e">
        <f>IF(AND(TableMPI[[#This Row],[total_time]]&gt;=TableMPI[[#This Row],[Low]], TableMPI[[#This Row],[total_time]]&lt;=TableMPI[[#This Row],[High]]),1,0)</f>
        <v>#N/A</v>
      </c>
    </row>
    <row r="1031" spans="1:19" x14ac:dyDescent="0.25">
      <c r="A1031" t="s">
        <v>15</v>
      </c>
      <c r="B1031">
        <v>25000</v>
      </c>
      <c r="C1031">
        <v>100</v>
      </c>
      <c r="D1031">
        <v>100000</v>
      </c>
      <c r="E1031">
        <v>69</v>
      </c>
      <c r="F1031">
        <v>1</v>
      </c>
      <c r="G1031">
        <v>53.587895000000003</v>
      </c>
      <c r="H1031">
        <v>22.443608999999999</v>
      </c>
      <c r="I1031">
        <v>106.640269</v>
      </c>
      <c r="J1031">
        <v>1.5682389999999999</v>
      </c>
      <c r="K1031" t="str">
        <f t="shared" si="27"/>
        <v>7</v>
      </c>
      <c r="L1031" t="s">
        <v>68</v>
      </c>
      <c r="M1031" t="s">
        <v>69</v>
      </c>
      <c r="N103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69</v>
      </c>
      <c r="O1031" t="e">
        <f>VLOOKUP(TableMPI[[#This Row],[Label]],TableAvg[],2,FALSE)</f>
        <v>#N/A</v>
      </c>
      <c r="P1031" t="e">
        <f>VLOOKUP(TableMPI[[#This Row],[Label]],TableAvg[],3,FALSE)</f>
        <v>#N/A</v>
      </c>
      <c r="Q1031" t="e">
        <f>TableMPI[[#This Row],[Avg]]-$U$2*TableMPI[[#This Row],[StdDev]]</f>
        <v>#N/A</v>
      </c>
      <c r="R1031" t="e">
        <f>TableMPI[[#This Row],[Avg]]+$U$2*TableMPI[[#This Row],[StdDev]]</f>
        <v>#N/A</v>
      </c>
      <c r="S1031" t="e">
        <f>IF(AND(TableMPI[[#This Row],[total_time]]&gt;=TableMPI[[#This Row],[Low]], TableMPI[[#This Row],[total_time]]&lt;=TableMPI[[#This Row],[High]]),1,0)</f>
        <v>#N/A</v>
      </c>
    </row>
    <row r="1032" spans="1:19" x14ac:dyDescent="0.25">
      <c r="A1032" t="s">
        <v>15</v>
      </c>
      <c r="B1032">
        <v>25000</v>
      </c>
      <c r="C1032">
        <v>100</v>
      </c>
      <c r="D1032">
        <v>100000</v>
      </c>
      <c r="E1032">
        <v>68</v>
      </c>
      <c r="F1032">
        <v>1</v>
      </c>
      <c r="G1032">
        <v>48.180892999999998</v>
      </c>
      <c r="H1032">
        <v>16.737400999999998</v>
      </c>
      <c r="I1032">
        <v>68.403003999999996</v>
      </c>
      <c r="J1032">
        <v>1.02094</v>
      </c>
      <c r="K1032" t="str">
        <f t="shared" si="27"/>
        <v>7</v>
      </c>
      <c r="L1032" t="s">
        <v>68</v>
      </c>
      <c r="M1032" t="s">
        <v>69</v>
      </c>
      <c r="N103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68</v>
      </c>
      <c r="O1032" t="e">
        <f>VLOOKUP(TableMPI[[#This Row],[Label]],TableAvg[],2,FALSE)</f>
        <v>#N/A</v>
      </c>
      <c r="P1032" t="e">
        <f>VLOOKUP(TableMPI[[#This Row],[Label]],TableAvg[],3,FALSE)</f>
        <v>#N/A</v>
      </c>
      <c r="Q1032" t="e">
        <f>TableMPI[[#This Row],[Avg]]-$U$2*TableMPI[[#This Row],[StdDev]]</f>
        <v>#N/A</v>
      </c>
      <c r="R1032" t="e">
        <f>TableMPI[[#This Row],[Avg]]+$U$2*TableMPI[[#This Row],[StdDev]]</f>
        <v>#N/A</v>
      </c>
      <c r="S1032" t="e">
        <f>IF(AND(TableMPI[[#This Row],[total_time]]&gt;=TableMPI[[#This Row],[Low]], TableMPI[[#This Row],[total_time]]&lt;=TableMPI[[#This Row],[High]]),1,0)</f>
        <v>#N/A</v>
      </c>
    </row>
    <row r="1033" spans="1:19" x14ac:dyDescent="0.25">
      <c r="A1033" t="s">
        <v>15</v>
      </c>
      <c r="B1033">
        <v>25000</v>
      </c>
      <c r="C1033">
        <v>100</v>
      </c>
      <c r="D1033">
        <v>100000</v>
      </c>
      <c r="E1033">
        <v>67</v>
      </c>
      <c r="F1033">
        <v>1</v>
      </c>
      <c r="G1033">
        <v>45.943142999999999</v>
      </c>
      <c r="H1033">
        <v>13.948705</v>
      </c>
      <c r="I1033">
        <v>54.330058999999999</v>
      </c>
      <c r="J1033">
        <v>0.823183</v>
      </c>
      <c r="K1033" t="str">
        <f t="shared" si="27"/>
        <v>7</v>
      </c>
      <c r="L1033" t="s">
        <v>68</v>
      </c>
      <c r="M1033" t="s">
        <v>69</v>
      </c>
      <c r="N103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67</v>
      </c>
      <c r="O1033" t="e">
        <f>VLOOKUP(TableMPI[[#This Row],[Label]],TableAvg[],2,FALSE)</f>
        <v>#N/A</v>
      </c>
      <c r="P1033" t="e">
        <f>VLOOKUP(TableMPI[[#This Row],[Label]],TableAvg[],3,FALSE)</f>
        <v>#N/A</v>
      </c>
      <c r="Q1033" t="e">
        <f>TableMPI[[#This Row],[Avg]]-$U$2*TableMPI[[#This Row],[StdDev]]</f>
        <v>#N/A</v>
      </c>
      <c r="R1033" t="e">
        <f>TableMPI[[#This Row],[Avg]]+$U$2*TableMPI[[#This Row],[StdDev]]</f>
        <v>#N/A</v>
      </c>
      <c r="S1033" t="e">
        <f>IF(AND(TableMPI[[#This Row],[total_time]]&gt;=TableMPI[[#This Row],[Low]], TableMPI[[#This Row],[total_time]]&lt;=TableMPI[[#This Row],[High]]),1,0)</f>
        <v>#N/A</v>
      </c>
    </row>
    <row r="1034" spans="1:19" x14ac:dyDescent="0.25">
      <c r="A1034" t="s">
        <v>15</v>
      </c>
      <c r="B1034">
        <v>25000</v>
      </c>
      <c r="C1034">
        <v>100</v>
      </c>
      <c r="D1034">
        <v>100000</v>
      </c>
      <c r="E1034">
        <v>66</v>
      </c>
      <c r="F1034">
        <v>1</v>
      </c>
      <c r="G1034">
        <v>46.436081000000001</v>
      </c>
      <c r="H1034">
        <v>13.910837000000001</v>
      </c>
      <c r="I1034">
        <v>57.994188999999999</v>
      </c>
      <c r="J1034">
        <v>0.89221799999999996</v>
      </c>
      <c r="K1034" t="str">
        <f t="shared" si="27"/>
        <v>7</v>
      </c>
      <c r="L1034" t="s">
        <v>68</v>
      </c>
      <c r="M1034" t="s">
        <v>69</v>
      </c>
      <c r="N103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66</v>
      </c>
      <c r="O1034" t="e">
        <f>VLOOKUP(TableMPI[[#This Row],[Label]],TableAvg[],2,FALSE)</f>
        <v>#N/A</v>
      </c>
      <c r="P1034" t="e">
        <f>VLOOKUP(TableMPI[[#This Row],[Label]],TableAvg[],3,FALSE)</f>
        <v>#N/A</v>
      </c>
      <c r="Q1034" t="e">
        <f>TableMPI[[#This Row],[Avg]]-$U$2*TableMPI[[#This Row],[StdDev]]</f>
        <v>#N/A</v>
      </c>
      <c r="R1034" t="e">
        <f>TableMPI[[#This Row],[Avg]]+$U$2*TableMPI[[#This Row],[StdDev]]</f>
        <v>#N/A</v>
      </c>
      <c r="S1034" t="e">
        <f>IF(AND(TableMPI[[#This Row],[total_time]]&gt;=TableMPI[[#This Row],[Low]], TableMPI[[#This Row],[total_time]]&lt;=TableMPI[[#This Row],[High]]),1,0)</f>
        <v>#N/A</v>
      </c>
    </row>
    <row r="1035" spans="1:19" x14ac:dyDescent="0.25">
      <c r="A1035" t="s">
        <v>15</v>
      </c>
      <c r="B1035">
        <v>25000</v>
      </c>
      <c r="C1035">
        <v>100</v>
      </c>
      <c r="D1035">
        <v>100000</v>
      </c>
      <c r="E1035">
        <v>65</v>
      </c>
      <c r="F1035">
        <v>1</v>
      </c>
      <c r="G1035">
        <v>56.479641000000001</v>
      </c>
      <c r="H1035">
        <v>23.457080999999999</v>
      </c>
      <c r="I1035">
        <v>64.951368000000002</v>
      </c>
      <c r="J1035">
        <v>1.0148649999999999</v>
      </c>
      <c r="K1035" t="str">
        <f t="shared" si="27"/>
        <v>7</v>
      </c>
      <c r="L1035" t="s">
        <v>68</v>
      </c>
      <c r="M1035" t="s">
        <v>69</v>
      </c>
      <c r="N103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65</v>
      </c>
      <c r="O1035" t="e">
        <f>VLOOKUP(TableMPI[[#This Row],[Label]],TableAvg[],2,FALSE)</f>
        <v>#N/A</v>
      </c>
      <c r="P1035" t="e">
        <f>VLOOKUP(TableMPI[[#This Row],[Label]],TableAvg[],3,FALSE)</f>
        <v>#N/A</v>
      </c>
      <c r="Q1035" t="e">
        <f>TableMPI[[#This Row],[Avg]]-$U$2*TableMPI[[#This Row],[StdDev]]</f>
        <v>#N/A</v>
      </c>
      <c r="R1035" t="e">
        <f>TableMPI[[#This Row],[Avg]]+$U$2*TableMPI[[#This Row],[StdDev]]</f>
        <v>#N/A</v>
      </c>
      <c r="S1035" t="e">
        <f>IF(AND(TableMPI[[#This Row],[total_time]]&gt;=TableMPI[[#This Row],[Low]], TableMPI[[#This Row],[total_time]]&lt;=TableMPI[[#This Row],[High]]),1,0)</f>
        <v>#N/A</v>
      </c>
    </row>
    <row r="1036" spans="1:19" x14ac:dyDescent="0.25">
      <c r="A1036" t="s">
        <v>15</v>
      </c>
      <c r="B1036">
        <v>25000</v>
      </c>
      <c r="C1036">
        <v>100</v>
      </c>
      <c r="D1036">
        <v>100000</v>
      </c>
      <c r="E1036">
        <v>64</v>
      </c>
      <c r="F1036">
        <v>1</v>
      </c>
      <c r="G1036">
        <v>48.049563999999997</v>
      </c>
      <c r="H1036">
        <v>14.506971</v>
      </c>
      <c r="I1036">
        <v>113.432243</v>
      </c>
      <c r="J1036">
        <v>1.8005119999999999</v>
      </c>
      <c r="K1036" t="str">
        <f t="shared" si="27"/>
        <v>7</v>
      </c>
      <c r="L1036" t="s">
        <v>68</v>
      </c>
      <c r="M1036" t="s">
        <v>69</v>
      </c>
      <c r="N103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64</v>
      </c>
      <c r="O1036" t="e">
        <f>VLOOKUP(TableMPI[[#This Row],[Label]],TableAvg[],2,FALSE)</f>
        <v>#N/A</v>
      </c>
      <c r="P1036" t="e">
        <f>VLOOKUP(TableMPI[[#This Row],[Label]],TableAvg[],3,FALSE)</f>
        <v>#N/A</v>
      </c>
      <c r="Q1036" t="e">
        <f>TableMPI[[#This Row],[Avg]]-$U$2*TableMPI[[#This Row],[StdDev]]</f>
        <v>#N/A</v>
      </c>
      <c r="R1036" t="e">
        <f>TableMPI[[#This Row],[Avg]]+$U$2*TableMPI[[#This Row],[StdDev]]</f>
        <v>#N/A</v>
      </c>
      <c r="S1036" t="e">
        <f>IF(AND(TableMPI[[#This Row],[total_time]]&gt;=TableMPI[[#This Row],[Low]], TableMPI[[#This Row],[total_time]]&lt;=TableMPI[[#This Row],[High]]),1,0)</f>
        <v>#N/A</v>
      </c>
    </row>
    <row r="1037" spans="1:19" x14ac:dyDescent="0.25">
      <c r="A1037" t="s">
        <v>15</v>
      </c>
      <c r="B1037">
        <v>25000</v>
      </c>
      <c r="C1037">
        <v>100</v>
      </c>
      <c r="D1037">
        <v>100000</v>
      </c>
      <c r="E1037">
        <v>63</v>
      </c>
      <c r="F1037">
        <v>1</v>
      </c>
      <c r="G1037">
        <v>47.683850999999997</v>
      </c>
      <c r="H1037">
        <v>13.797794</v>
      </c>
      <c r="I1037">
        <v>47.795001999999997</v>
      </c>
      <c r="J1037">
        <v>0.77088699999999999</v>
      </c>
      <c r="K1037" t="str">
        <f t="shared" si="27"/>
        <v>7</v>
      </c>
      <c r="L1037" t="s">
        <v>68</v>
      </c>
      <c r="M1037" t="s">
        <v>69</v>
      </c>
      <c r="N103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63</v>
      </c>
      <c r="O1037" t="e">
        <f>VLOOKUP(TableMPI[[#This Row],[Label]],TableAvg[],2,FALSE)</f>
        <v>#N/A</v>
      </c>
      <c r="P1037" t="e">
        <f>VLOOKUP(TableMPI[[#This Row],[Label]],TableAvg[],3,FALSE)</f>
        <v>#N/A</v>
      </c>
      <c r="Q1037" t="e">
        <f>TableMPI[[#This Row],[Avg]]-$U$2*TableMPI[[#This Row],[StdDev]]</f>
        <v>#N/A</v>
      </c>
      <c r="R1037" t="e">
        <f>TableMPI[[#This Row],[Avg]]+$U$2*TableMPI[[#This Row],[StdDev]]</f>
        <v>#N/A</v>
      </c>
      <c r="S1037" t="e">
        <f>IF(AND(TableMPI[[#This Row],[total_time]]&gt;=TableMPI[[#This Row],[Low]], TableMPI[[#This Row],[total_time]]&lt;=TableMPI[[#This Row],[High]]),1,0)</f>
        <v>#N/A</v>
      </c>
    </row>
    <row r="1038" spans="1:19" x14ac:dyDescent="0.25">
      <c r="A1038" t="s">
        <v>15</v>
      </c>
      <c r="B1038">
        <v>25000</v>
      </c>
      <c r="C1038">
        <v>100</v>
      </c>
      <c r="D1038">
        <v>100000</v>
      </c>
      <c r="E1038">
        <v>62</v>
      </c>
      <c r="F1038">
        <v>1</v>
      </c>
      <c r="G1038">
        <v>50.166192000000002</v>
      </c>
      <c r="H1038">
        <v>15.575385000000001</v>
      </c>
      <c r="I1038">
        <v>51.737701999999999</v>
      </c>
      <c r="J1038">
        <v>0.848159</v>
      </c>
      <c r="K1038" t="str">
        <f t="shared" si="27"/>
        <v>7</v>
      </c>
      <c r="L1038" t="s">
        <v>68</v>
      </c>
      <c r="M1038" t="s">
        <v>69</v>
      </c>
      <c r="N103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62</v>
      </c>
      <c r="O1038" t="e">
        <f>VLOOKUP(TableMPI[[#This Row],[Label]],TableAvg[],2,FALSE)</f>
        <v>#N/A</v>
      </c>
      <c r="P1038" t="e">
        <f>VLOOKUP(TableMPI[[#This Row],[Label]],TableAvg[],3,FALSE)</f>
        <v>#N/A</v>
      </c>
      <c r="Q1038" t="e">
        <f>TableMPI[[#This Row],[Avg]]-$U$2*TableMPI[[#This Row],[StdDev]]</f>
        <v>#N/A</v>
      </c>
      <c r="R1038" t="e">
        <f>TableMPI[[#This Row],[Avg]]+$U$2*TableMPI[[#This Row],[StdDev]]</f>
        <v>#N/A</v>
      </c>
      <c r="S1038" t="e">
        <f>IF(AND(TableMPI[[#This Row],[total_time]]&gt;=TableMPI[[#This Row],[Low]], TableMPI[[#This Row],[total_time]]&lt;=TableMPI[[#This Row],[High]]),1,0)</f>
        <v>#N/A</v>
      </c>
    </row>
    <row r="1039" spans="1:19" x14ac:dyDescent="0.25">
      <c r="A1039" t="s">
        <v>15</v>
      </c>
      <c r="B1039">
        <v>25000</v>
      </c>
      <c r="C1039">
        <v>100</v>
      </c>
      <c r="D1039">
        <v>100000</v>
      </c>
      <c r="E1039">
        <v>61</v>
      </c>
      <c r="F1039">
        <v>1</v>
      </c>
      <c r="G1039">
        <v>54.472940999999999</v>
      </c>
      <c r="H1039">
        <v>19.298895999999999</v>
      </c>
      <c r="I1039">
        <v>90.544503000000006</v>
      </c>
      <c r="J1039">
        <v>1.5090749999999999</v>
      </c>
      <c r="K1039" t="str">
        <f t="shared" si="27"/>
        <v>7</v>
      </c>
      <c r="L1039" t="s">
        <v>68</v>
      </c>
      <c r="M1039" t="s">
        <v>69</v>
      </c>
      <c r="N103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61</v>
      </c>
      <c r="O1039" t="e">
        <f>VLOOKUP(TableMPI[[#This Row],[Label]],TableAvg[],2,FALSE)</f>
        <v>#N/A</v>
      </c>
      <c r="P1039" t="e">
        <f>VLOOKUP(TableMPI[[#This Row],[Label]],TableAvg[],3,FALSE)</f>
        <v>#N/A</v>
      </c>
      <c r="Q1039" t="e">
        <f>TableMPI[[#This Row],[Avg]]-$U$2*TableMPI[[#This Row],[StdDev]]</f>
        <v>#N/A</v>
      </c>
      <c r="R1039" t="e">
        <f>TableMPI[[#This Row],[Avg]]+$U$2*TableMPI[[#This Row],[StdDev]]</f>
        <v>#N/A</v>
      </c>
      <c r="S1039" t="e">
        <f>IF(AND(TableMPI[[#This Row],[total_time]]&gt;=TableMPI[[#This Row],[Low]], TableMPI[[#This Row],[total_time]]&lt;=TableMPI[[#This Row],[High]]),1,0)</f>
        <v>#N/A</v>
      </c>
    </row>
    <row r="1040" spans="1:19" x14ac:dyDescent="0.25">
      <c r="A1040" t="s">
        <v>15</v>
      </c>
      <c r="B1040">
        <v>25000</v>
      </c>
      <c r="C1040">
        <v>100</v>
      </c>
      <c r="D1040">
        <v>100000</v>
      </c>
      <c r="E1040">
        <v>60</v>
      </c>
      <c r="F1040">
        <v>1</v>
      </c>
      <c r="G1040">
        <v>49.988582000000001</v>
      </c>
      <c r="H1040">
        <v>14.442413</v>
      </c>
      <c r="I1040">
        <v>47.103817999999997</v>
      </c>
      <c r="J1040">
        <v>0.79837000000000002</v>
      </c>
      <c r="K1040" t="str">
        <f t="shared" si="27"/>
        <v>7</v>
      </c>
      <c r="L1040" t="s">
        <v>68</v>
      </c>
      <c r="M1040" t="s">
        <v>69</v>
      </c>
      <c r="N104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60</v>
      </c>
      <c r="O1040" t="e">
        <f>VLOOKUP(TableMPI[[#This Row],[Label]],TableAvg[],2,FALSE)</f>
        <v>#N/A</v>
      </c>
      <c r="P1040" t="e">
        <f>VLOOKUP(TableMPI[[#This Row],[Label]],TableAvg[],3,FALSE)</f>
        <v>#N/A</v>
      </c>
      <c r="Q1040" t="e">
        <f>TableMPI[[#This Row],[Avg]]-$U$2*TableMPI[[#This Row],[StdDev]]</f>
        <v>#N/A</v>
      </c>
      <c r="R1040" t="e">
        <f>TableMPI[[#This Row],[Avg]]+$U$2*TableMPI[[#This Row],[StdDev]]</f>
        <v>#N/A</v>
      </c>
      <c r="S1040" t="e">
        <f>IF(AND(TableMPI[[#This Row],[total_time]]&gt;=TableMPI[[#This Row],[Low]], TableMPI[[#This Row],[total_time]]&lt;=TableMPI[[#This Row],[High]]),1,0)</f>
        <v>#N/A</v>
      </c>
    </row>
    <row r="1041" spans="1:19" x14ac:dyDescent="0.25">
      <c r="A1041" t="s">
        <v>15</v>
      </c>
      <c r="B1041">
        <v>25000</v>
      </c>
      <c r="C1041">
        <v>100</v>
      </c>
      <c r="D1041">
        <v>100000</v>
      </c>
      <c r="E1041">
        <v>59</v>
      </c>
      <c r="F1041">
        <v>1</v>
      </c>
      <c r="G1041">
        <v>50.553507000000003</v>
      </c>
      <c r="H1041">
        <v>13.831761</v>
      </c>
      <c r="I1041">
        <v>64.088156999999995</v>
      </c>
      <c r="J1041">
        <v>1.104968</v>
      </c>
      <c r="K1041" t="str">
        <f t="shared" si="27"/>
        <v>7</v>
      </c>
      <c r="L1041" t="s">
        <v>68</v>
      </c>
      <c r="M1041" t="s">
        <v>69</v>
      </c>
      <c r="N104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59</v>
      </c>
      <c r="O1041" t="e">
        <f>VLOOKUP(TableMPI[[#This Row],[Label]],TableAvg[],2,FALSE)</f>
        <v>#N/A</v>
      </c>
      <c r="P1041" t="e">
        <f>VLOOKUP(TableMPI[[#This Row],[Label]],TableAvg[],3,FALSE)</f>
        <v>#N/A</v>
      </c>
      <c r="Q1041" t="e">
        <f>TableMPI[[#This Row],[Avg]]-$U$2*TableMPI[[#This Row],[StdDev]]</f>
        <v>#N/A</v>
      </c>
      <c r="R1041" t="e">
        <f>TableMPI[[#This Row],[Avg]]+$U$2*TableMPI[[#This Row],[StdDev]]</f>
        <v>#N/A</v>
      </c>
      <c r="S1041" t="e">
        <f>IF(AND(TableMPI[[#This Row],[total_time]]&gt;=TableMPI[[#This Row],[Low]], TableMPI[[#This Row],[total_time]]&lt;=TableMPI[[#This Row],[High]]),1,0)</f>
        <v>#N/A</v>
      </c>
    </row>
    <row r="1042" spans="1:19" x14ac:dyDescent="0.25">
      <c r="A1042" t="s">
        <v>15</v>
      </c>
      <c r="B1042">
        <v>25000</v>
      </c>
      <c r="C1042">
        <v>100</v>
      </c>
      <c r="D1042">
        <v>100000</v>
      </c>
      <c r="E1042">
        <v>58</v>
      </c>
      <c r="F1042">
        <v>1</v>
      </c>
      <c r="G1042">
        <v>59.999991999999999</v>
      </c>
      <c r="H1042">
        <v>23.003354999999999</v>
      </c>
      <c r="I1042">
        <v>49.721294999999998</v>
      </c>
      <c r="J1042">
        <v>0.87230300000000005</v>
      </c>
      <c r="K1042" t="str">
        <f t="shared" si="27"/>
        <v>7</v>
      </c>
      <c r="L1042" t="s">
        <v>68</v>
      </c>
      <c r="M1042" t="s">
        <v>69</v>
      </c>
      <c r="N104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58</v>
      </c>
      <c r="O1042" t="e">
        <f>VLOOKUP(TableMPI[[#This Row],[Label]],TableAvg[],2,FALSE)</f>
        <v>#N/A</v>
      </c>
      <c r="P1042" t="e">
        <f>VLOOKUP(TableMPI[[#This Row],[Label]],TableAvg[],3,FALSE)</f>
        <v>#N/A</v>
      </c>
      <c r="Q1042" t="e">
        <f>TableMPI[[#This Row],[Avg]]-$U$2*TableMPI[[#This Row],[StdDev]]</f>
        <v>#N/A</v>
      </c>
      <c r="R1042" t="e">
        <f>TableMPI[[#This Row],[Avg]]+$U$2*TableMPI[[#This Row],[StdDev]]</f>
        <v>#N/A</v>
      </c>
      <c r="S1042" t="e">
        <f>IF(AND(TableMPI[[#This Row],[total_time]]&gt;=TableMPI[[#This Row],[Low]], TableMPI[[#This Row],[total_time]]&lt;=TableMPI[[#This Row],[High]]),1,0)</f>
        <v>#N/A</v>
      </c>
    </row>
    <row r="1043" spans="1:19" x14ac:dyDescent="0.25">
      <c r="A1043" t="s">
        <v>15</v>
      </c>
      <c r="B1043">
        <v>25000</v>
      </c>
      <c r="C1043">
        <v>100</v>
      </c>
      <c r="D1043">
        <v>100000</v>
      </c>
      <c r="E1043">
        <v>57</v>
      </c>
      <c r="F1043">
        <v>1</v>
      </c>
      <c r="G1043">
        <v>71.567885000000004</v>
      </c>
      <c r="H1043">
        <v>33.766779</v>
      </c>
      <c r="I1043">
        <v>72.050640000000001</v>
      </c>
      <c r="J1043">
        <v>1.286619</v>
      </c>
      <c r="K1043" t="str">
        <f t="shared" si="27"/>
        <v>7</v>
      </c>
      <c r="L1043" t="s">
        <v>68</v>
      </c>
      <c r="M1043" t="s">
        <v>69</v>
      </c>
      <c r="N104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57</v>
      </c>
      <c r="O1043" t="e">
        <f>VLOOKUP(TableMPI[[#This Row],[Label]],TableAvg[],2,FALSE)</f>
        <v>#N/A</v>
      </c>
      <c r="P1043" t="e">
        <f>VLOOKUP(TableMPI[[#This Row],[Label]],TableAvg[],3,FALSE)</f>
        <v>#N/A</v>
      </c>
      <c r="Q1043" t="e">
        <f>TableMPI[[#This Row],[Avg]]-$U$2*TableMPI[[#This Row],[StdDev]]</f>
        <v>#N/A</v>
      </c>
      <c r="R1043" t="e">
        <f>TableMPI[[#This Row],[Avg]]+$U$2*TableMPI[[#This Row],[StdDev]]</f>
        <v>#N/A</v>
      </c>
      <c r="S1043" t="e">
        <f>IF(AND(TableMPI[[#This Row],[total_time]]&gt;=TableMPI[[#This Row],[Low]], TableMPI[[#This Row],[total_time]]&lt;=TableMPI[[#This Row],[High]]),1,0)</f>
        <v>#N/A</v>
      </c>
    </row>
    <row r="1044" spans="1:19" x14ac:dyDescent="0.25">
      <c r="A1044" t="s">
        <v>15</v>
      </c>
      <c r="B1044">
        <v>25000</v>
      </c>
      <c r="C1044">
        <v>100</v>
      </c>
      <c r="D1044">
        <v>100000</v>
      </c>
      <c r="E1044">
        <v>56</v>
      </c>
      <c r="F1044">
        <v>1</v>
      </c>
      <c r="G1044">
        <v>72.614937999999995</v>
      </c>
      <c r="H1044">
        <v>34.047083000000001</v>
      </c>
      <c r="I1044">
        <v>45.959057000000001</v>
      </c>
      <c r="J1044">
        <v>0.835619</v>
      </c>
      <c r="K1044" t="str">
        <f t="shared" si="27"/>
        <v>7</v>
      </c>
      <c r="L1044" t="s">
        <v>68</v>
      </c>
      <c r="M1044" t="s">
        <v>69</v>
      </c>
      <c r="N104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56</v>
      </c>
      <c r="O1044" t="e">
        <f>VLOOKUP(TableMPI[[#This Row],[Label]],TableAvg[],2,FALSE)</f>
        <v>#N/A</v>
      </c>
      <c r="P1044" t="e">
        <f>VLOOKUP(TableMPI[[#This Row],[Label]],TableAvg[],3,FALSE)</f>
        <v>#N/A</v>
      </c>
      <c r="Q1044" t="e">
        <f>TableMPI[[#This Row],[Avg]]-$U$2*TableMPI[[#This Row],[StdDev]]</f>
        <v>#N/A</v>
      </c>
      <c r="R1044" t="e">
        <f>TableMPI[[#This Row],[Avg]]+$U$2*TableMPI[[#This Row],[StdDev]]</f>
        <v>#N/A</v>
      </c>
      <c r="S1044" t="e">
        <f>IF(AND(TableMPI[[#This Row],[total_time]]&gt;=TableMPI[[#This Row],[Low]], TableMPI[[#This Row],[total_time]]&lt;=TableMPI[[#This Row],[High]]),1,0)</f>
        <v>#N/A</v>
      </c>
    </row>
    <row r="1045" spans="1:19" x14ac:dyDescent="0.25">
      <c r="A1045" t="s">
        <v>15</v>
      </c>
      <c r="B1045">
        <v>25000</v>
      </c>
      <c r="C1045">
        <v>100</v>
      </c>
      <c r="D1045">
        <v>100000</v>
      </c>
      <c r="E1045">
        <v>55</v>
      </c>
      <c r="F1045">
        <v>1</v>
      </c>
      <c r="G1045">
        <v>73.686822000000006</v>
      </c>
      <c r="H1045">
        <v>34.596916999999998</v>
      </c>
      <c r="I1045">
        <v>52.540533000000003</v>
      </c>
      <c r="J1045">
        <v>0.97297299999999998</v>
      </c>
      <c r="K1045" t="str">
        <f t="shared" si="27"/>
        <v>7</v>
      </c>
      <c r="L1045" t="s">
        <v>68</v>
      </c>
      <c r="M1045" t="s">
        <v>69</v>
      </c>
      <c r="N104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55</v>
      </c>
      <c r="O1045" t="e">
        <f>VLOOKUP(TableMPI[[#This Row],[Label]],TableAvg[],2,FALSE)</f>
        <v>#N/A</v>
      </c>
      <c r="P1045" t="e">
        <f>VLOOKUP(TableMPI[[#This Row],[Label]],TableAvg[],3,FALSE)</f>
        <v>#N/A</v>
      </c>
      <c r="Q1045" t="e">
        <f>TableMPI[[#This Row],[Avg]]-$U$2*TableMPI[[#This Row],[StdDev]]</f>
        <v>#N/A</v>
      </c>
      <c r="R1045" t="e">
        <f>TableMPI[[#This Row],[Avg]]+$U$2*TableMPI[[#This Row],[StdDev]]</f>
        <v>#N/A</v>
      </c>
      <c r="S1045" t="e">
        <f>IF(AND(TableMPI[[#This Row],[total_time]]&gt;=TableMPI[[#This Row],[Low]], TableMPI[[#This Row],[total_time]]&lt;=TableMPI[[#This Row],[High]]),1,0)</f>
        <v>#N/A</v>
      </c>
    </row>
    <row r="1046" spans="1:19" x14ac:dyDescent="0.25">
      <c r="A1046" t="s">
        <v>15</v>
      </c>
      <c r="B1046">
        <v>25000</v>
      </c>
      <c r="C1046">
        <v>100</v>
      </c>
      <c r="D1046">
        <v>100000</v>
      </c>
      <c r="E1046">
        <v>54</v>
      </c>
      <c r="F1046">
        <v>1</v>
      </c>
      <c r="G1046">
        <v>73.323876999999996</v>
      </c>
      <c r="H1046">
        <v>33.960811</v>
      </c>
      <c r="I1046">
        <v>53.768346999999999</v>
      </c>
      <c r="J1046">
        <v>1.014497</v>
      </c>
      <c r="K1046" t="str">
        <f t="shared" si="27"/>
        <v>7</v>
      </c>
      <c r="L1046" t="s">
        <v>68</v>
      </c>
      <c r="M1046" t="s">
        <v>69</v>
      </c>
      <c r="N104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54</v>
      </c>
      <c r="O1046" t="e">
        <f>VLOOKUP(TableMPI[[#This Row],[Label]],TableAvg[],2,FALSE)</f>
        <v>#N/A</v>
      </c>
      <c r="P1046" t="e">
        <f>VLOOKUP(TableMPI[[#This Row],[Label]],TableAvg[],3,FALSE)</f>
        <v>#N/A</v>
      </c>
      <c r="Q1046" t="e">
        <f>TableMPI[[#This Row],[Avg]]-$U$2*TableMPI[[#This Row],[StdDev]]</f>
        <v>#N/A</v>
      </c>
      <c r="R1046" t="e">
        <f>TableMPI[[#This Row],[Avg]]+$U$2*TableMPI[[#This Row],[StdDev]]</f>
        <v>#N/A</v>
      </c>
      <c r="S1046" t="e">
        <f>IF(AND(TableMPI[[#This Row],[total_time]]&gt;=TableMPI[[#This Row],[Low]], TableMPI[[#This Row],[total_time]]&lt;=TableMPI[[#This Row],[High]]),1,0)</f>
        <v>#N/A</v>
      </c>
    </row>
    <row r="1047" spans="1:19" x14ac:dyDescent="0.25">
      <c r="A1047" t="s">
        <v>15</v>
      </c>
      <c r="B1047">
        <v>25000</v>
      </c>
      <c r="C1047">
        <v>100</v>
      </c>
      <c r="D1047">
        <v>100000</v>
      </c>
      <c r="E1047">
        <v>53</v>
      </c>
      <c r="F1047">
        <v>1</v>
      </c>
      <c r="G1047">
        <v>57.782176</v>
      </c>
      <c r="H1047">
        <v>17.274719999999999</v>
      </c>
      <c r="I1047">
        <v>52.623617000000003</v>
      </c>
      <c r="J1047">
        <v>1.0119929999999999</v>
      </c>
      <c r="K1047" t="str">
        <f t="shared" si="27"/>
        <v>7</v>
      </c>
      <c r="L1047" t="s">
        <v>68</v>
      </c>
      <c r="M1047" t="s">
        <v>69</v>
      </c>
      <c r="N104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53</v>
      </c>
      <c r="O1047" t="e">
        <f>VLOOKUP(TableMPI[[#This Row],[Label]],TableAvg[],2,FALSE)</f>
        <v>#N/A</v>
      </c>
      <c r="P1047" t="e">
        <f>VLOOKUP(TableMPI[[#This Row],[Label]],TableAvg[],3,FALSE)</f>
        <v>#N/A</v>
      </c>
      <c r="Q1047" t="e">
        <f>TableMPI[[#This Row],[Avg]]-$U$2*TableMPI[[#This Row],[StdDev]]</f>
        <v>#N/A</v>
      </c>
      <c r="R1047" t="e">
        <f>TableMPI[[#This Row],[Avg]]+$U$2*TableMPI[[#This Row],[StdDev]]</f>
        <v>#N/A</v>
      </c>
      <c r="S1047" t="e">
        <f>IF(AND(TableMPI[[#This Row],[total_time]]&gt;=TableMPI[[#This Row],[Low]], TableMPI[[#This Row],[total_time]]&lt;=TableMPI[[#This Row],[High]]),1,0)</f>
        <v>#N/A</v>
      </c>
    </row>
    <row r="1048" spans="1:19" x14ac:dyDescent="0.25">
      <c r="A1048" t="s">
        <v>15</v>
      </c>
      <c r="B1048">
        <v>25000</v>
      </c>
      <c r="C1048">
        <v>100</v>
      </c>
      <c r="D1048">
        <v>100000</v>
      </c>
      <c r="E1048">
        <v>52</v>
      </c>
      <c r="F1048">
        <v>1</v>
      </c>
      <c r="G1048">
        <v>56.267592</v>
      </c>
      <c r="H1048">
        <v>14.702893</v>
      </c>
      <c r="I1048">
        <v>49.771695000000001</v>
      </c>
      <c r="J1048">
        <v>0.97591600000000001</v>
      </c>
      <c r="K1048" t="str">
        <f t="shared" si="27"/>
        <v>7</v>
      </c>
      <c r="L1048" t="s">
        <v>68</v>
      </c>
      <c r="M1048" t="s">
        <v>69</v>
      </c>
      <c r="N104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52</v>
      </c>
      <c r="O1048" t="e">
        <f>VLOOKUP(TableMPI[[#This Row],[Label]],TableAvg[],2,FALSE)</f>
        <v>#N/A</v>
      </c>
      <c r="P1048" t="e">
        <f>VLOOKUP(TableMPI[[#This Row],[Label]],TableAvg[],3,FALSE)</f>
        <v>#N/A</v>
      </c>
      <c r="Q1048" t="e">
        <f>TableMPI[[#This Row],[Avg]]-$U$2*TableMPI[[#This Row],[StdDev]]</f>
        <v>#N/A</v>
      </c>
      <c r="R1048" t="e">
        <f>TableMPI[[#This Row],[Avg]]+$U$2*TableMPI[[#This Row],[StdDev]]</f>
        <v>#N/A</v>
      </c>
      <c r="S1048" t="e">
        <f>IF(AND(TableMPI[[#This Row],[total_time]]&gt;=TableMPI[[#This Row],[Low]], TableMPI[[#This Row],[total_time]]&lt;=TableMPI[[#This Row],[High]]),1,0)</f>
        <v>#N/A</v>
      </c>
    </row>
    <row r="1049" spans="1:19" x14ac:dyDescent="0.25">
      <c r="A1049" t="s">
        <v>15</v>
      </c>
      <c r="B1049">
        <v>25000</v>
      </c>
      <c r="C1049">
        <v>100</v>
      </c>
      <c r="D1049">
        <v>100000</v>
      </c>
      <c r="E1049">
        <v>51</v>
      </c>
      <c r="F1049">
        <v>1</v>
      </c>
      <c r="G1049">
        <v>53.893875000000001</v>
      </c>
      <c r="H1049">
        <v>12.116752</v>
      </c>
      <c r="I1049">
        <v>43.946527000000003</v>
      </c>
      <c r="J1049">
        <v>0.87893100000000002</v>
      </c>
      <c r="K1049" t="str">
        <f t="shared" si="27"/>
        <v>7</v>
      </c>
      <c r="L1049" t="s">
        <v>68</v>
      </c>
      <c r="M1049" t="s">
        <v>69</v>
      </c>
      <c r="N104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51</v>
      </c>
      <c r="O1049" t="e">
        <f>VLOOKUP(TableMPI[[#This Row],[Label]],TableAvg[],2,FALSE)</f>
        <v>#N/A</v>
      </c>
      <c r="P1049" t="e">
        <f>VLOOKUP(TableMPI[[#This Row],[Label]],TableAvg[],3,FALSE)</f>
        <v>#N/A</v>
      </c>
      <c r="Q1049" t="e">
        <f>TableMPI[[#This Row],[Avg]]-$U$2*TableMPI[[#This Row],[StdDev]]</f>
        <v>#N/A</v>
      </c>
      <c r="R1049" t="e">
        <f>TableMPI[[#This Row],[Avg]]+$U$2*TableMPI[[#This Row],[StdDev]]</f>
        <v>#N/A</v>
      </c>
      <c r="S1049" t="e">
        <f>IF(AND(TableMPI[[#This Row],[total_time]]&gt;=TableMPI[[#This Row],[Low]], TableMPI[[#This Row],[total_time]]&lt;=TableMPI[[#This Row],[High]]),1,0)</f>
        <v>#N/A</v>
      </c>
    </row>
    <row r="1050" spans="1:19" x14ac:dyDescent="0.25">
      <c r="A1050" t="s">
        <v>15</v>
      </c>
      <c r="B1050">
        <v>25000</v>
      </c>
      <c r="C1050">
        <v>100</v>
      </c>
      <c r="D1050">
        <v>100000</v>
      </c>
      <c r="E1050">
        <v>50</v>
      </c>
      <c r="F1050">
        <v>1</v>
      </c>
      <c r="G1050">
        <v>57.001688999999999</v>
      </c>
      <c r="H1050">
        <v>13.953317999999999</v>
      </c>
      <c r="I1050">
        <v>45.925465000000003</v>
      </c>
      <c r="J1050">
        <v>0.93725400000000003</v>
      </c>
      <c r="K1050" t="str">
        <f t="shared" si="27"/>
        <v>7</v>
      </c>
      <c r="L1050" t="s">
        <v>68</v>
      </c>
      <c r="M1050" t="s">
        <v>69</v>
      </c>
      <c r="N105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50</v>
      </c>
      <c r="O1050" t="e">
        <f>VLOOKUP(TableMPI[[#This Row],[Label]],TableAvg[],2,FALSE)</f>
        <v>#N/A</v>
      </c>
      <c r="P1050" t="e">
        <f>VLOOKUP(TableMPI[[#This Row],[Label]],TableAvg[],3,FALSE)</f>
        <v>#N/A</v>
      </c>
      <c r="Q1050" t="e">
        <f>TableMPI[[#This Row],[Avg]]-$U$2*TableMPI[[#This Row],[StdDev]]</f>
        <v>#N/A</v>
      </c>
      <c r="R1050" t="e">
        <f>TableMPI[[#This Row],[Avg]]+$U$2*TableMPI[[#This Row],[StdDev]]</f>
        <v>#N/A</v>
      </c>
      <c r="S1050" t="e">
        <f>IF(AND(TableMPI[[#This Row],[total_time]]&gt;=TableMPI[[#This Row],[Low]], TableMPI[[#This Row],[total_time]]&lt;=TableMPI[[#This Row],[High]]),1,0)</f>
        <v>#N/A</v>
      </c>
    </row>
    <row r="1051" spans="1:19" x14ac:dyDescent="0.25">
      <c r="A1051" t="s">
        <v>15</v>
      </c>
      <c r="B1051">
        <v>25000</v>
      </c>
      <c r="C1051">
        <v>100</v>
      </c>
      <c r="D1051">
        <v>100000</v>
      </c>
      <c r="E1051">
        <v>49</v>
      </c>
      <c r="F1051">
        <v>1</v>
      </c>
      <c r="G1051">
        <v>76.447030999999996</v>
      </c>
      <c r="H1051">
        <v>32.654350999999998</v>
      </c>
      <c r="I1051">
        <v>45.470720999999998</v>
      </c>
      <c r="J1051">
        <v>0.94730700000000001</v>
      </c>
      <c r="K1051" t="str">
        <f t="shared" si="27"/>
        <v>7</v>
      </c>
      <c r="L1051" t="s">
        <v>68</v>
      </c>
      <c r="M1051" t="s">
        <v>69</v>
      </c>
      <c r="N105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49</v>
      </c>
      <c r="O1051" t="e">
        <f>VLOOKUP(TableMPI[[#This Row],[Label]],TableAvg[],2,FALSE)</f>
        <v>#N/A</v>
      </c>
      <c r="P1051" t="e">
        <f>VLOOKUP(TableMPI[[#This Row],[Label]],TableAvg[],3,FALSE)</f>
        <v>#N/A</v>
      </c>
      <c r="Q1051" t="e">
        <f>TableMPI[[#This Row],[Avg]]-$U$2*TableMPI[[#This Row],[StdDev]]</f>
        <v>#N/A</v>
      </c>
      <c r="R1051" t="e">
        <f>TableMPI[[#This Row],[Avg]]+$U$2*TableMPI[[#This Row],[StdDev]]</f>
        <v>#N/A</v>
      </c>
      <c r="S1051" t="e">
        <f>IF(AND(TableMPI[[#This Row],[total_time]]&gt;=TableMPI[[#This Row],[Low]], TableMPI[[#This Row],[total_time]]&lt;=TableMPI[[#This Row],[High]]),1,0)</f>
        <v>#N/A</v>
      </c>
    </row>
    <row r="1052" spans="1:19" x14ac:dyDescent="0.25">
      <c r="A1052" t="s">
        <v>15</v>
      </c>
      <c r="B1052">
        <v>25000</v>
      </c>
      <c r="C1052">
        <v>100</v>
      </c>
      <c r="D1052">
        <v>100000</v>
      </c>
      <c r="E1052">
        <v>48</v>
      </c>
      <c r="F1052">
        <v>1</v>
      </c>
      <c r="G1052">
        <v>77.412525000000002</v>
      </c>
      <c r="H1052">
        <v>32.763530000000003</v>
      </c>
      <c r="I1052">
        <v>53.895364000000001</v>
      </c>
      <c r="J1052">
        <v>1.1467099999999999</v>
      </c>
      <c r="K1052" t="str">
        <f t="shared" si="27"/>
        <v>7</v>
      </c>
      <c r="L1052" t="s">
        <v>68</v>
      </c>
      <c r="M1052" t="s">
        <v>69</v>
      </c>
      <c r="N105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48</v>
      </c>
      <c r="O1052" t="e">
        <f>VLOOKUP(TableMPI[[#This Row],[Label]],TableAvg[],2,FALSE)</f>
        <v>#N/A</v>
      </c>
      <c r="P1052" t="e">
        <f>VLOOKUP(TableMPI[[#This Row],[Label]],TableAvg[],3,FALSE)</f>
        <v>#N/A</v>
      </c>
      <c r="Q1052" t="e">
        <f>TableMPI[[#This Row],[Avg]]-$U$2*TableMPI[[#This Row],[StdDev]]</f>
        <v>#N/A</v>
      </c>
      <c r="R1052" t="e">
        <f>TableMPI[[#This Row],[Avg]]+$U$2*TableMPI[[#This Row],[StdDev]]</f>
        <v>#N/A</v>
      </c>
      <c r="S1052" t="e">
        <f>IF(AND(TableMPI[[#This Row],[total_time]]&gt;=TableMPI[[#This Row],[Low]], TableMPI[[#This Row],[total_time]]&lt;=TableMPI[[#This Row],[High]]),1,0)</f>
        <v>#N/A</v>
      </c>
    </row>
    <row r="1053" spans="1:19" x14ac:dyDescent="0.25">
      <c r="A1053" t="s">
        <v>15</v>
      </c>
      <c r="B1053">
        <v>25000</v>
      </c>
      <c r="C1053">
        <v>100</v>
      </c>
      <c r="D1053">
        <v>100000</v>
      </c>
      <c r="E1053">
        <v>47</v>
      </c>
      <c r="F1053">
        <v>1</v>
      </c>
      <c r="G1053">
        <v>78.484151999999995</v>
      </c>
      <c r="H1053">
        <v>32.851503999999998</v>
      </c>
      <c r="I1053">
        <v>46.486252999999998</v>
      </c>
      <c r="J1053">
        <v>1.0105710000000001</v>
      </c>
      <c r="K1053" t="str">
        <f t="shared" si="27"/>
        <v>7</v>
      </c>
      <c r="L1053" t="s">
        <v>68</v>
      </c>
      <c r="M1053" t="s">
        <v>69</v>
      </c>
      <c r="N105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47</v>
      </c>
      <c r="O1053" t="e">
        <f>VLOOKUP(TableMPI[[#This Row],[Label]],TableAvg[],2,FALSE)</f>
        <v>#N/A</v>
      </c>
      <c r="P1053" t="e">
        <f>VLOOKUP(TableMPI[[#This Row],[Label]],TableAvg[],3,FALSE)</f>
        <v>#N/A</v>
      </c>
      <c r="Q1053" t="e">
        <f>TableMPI[[#This Row],[Avg]]-$U$2*TableMPI[[#This Row],[StdDev]]</f>
        <v>#N/A</v>
      </c>
      <c r="R1053" t="e">
        <f>TableMPI[[#This Row],[Avg]]+$U$2*TableMPI[[#This Row],[StdDev]]</f>
        <v>#N/A</v>
      </c>
      <c r="S1053" t="e">
        <f>IF(AND(TableMPI[[#This Row],[total_time]]&gt;=TableMPI[[#This Row],[Low]], TableMPI[[#This Row],[total_time]]&lt;=TableMPI[[#This Row],[High]]),1,0)</f>
        <v>#N/A</v>
      </c>
    </row>
    <row r="1054" spans="1:19" x14ac:dyDescent="0.25">
      <c r="A1054" t="s">
        <v>15</v>
      </c>
      <c r="B1054">
        <v>25000</v>
      </c>
      <c r="C1054">
        <v>100</v>
      </c>
      <c r="D1054">
        <v>100000</v>
      </c>
      <c r="E1054">
        <v>46</v>
      </c>
      <c r="F1054">
        <v>1</v>
      </c>
      <c r="G1054">
        <v>77.185439000000002</v>
      </c>
      <c r="H1054">
        <v>31.104866999999999</v>
      </c>
      <c r="I1054">
        <v>37.983845000000002</v>
      </c>
      <c r="J1054">
        <v>0.84408499999999997</v>
      </c>
      <c r="K1054" t="str">
        <f t="shared" si="27"/>
        <v>7</v>
      </c>
      <c r="L1054" t="s">
        <v>68</v>
      </c>
      <c r="M1054" t="s">
        <v>69</v>
      </c>
      <c r="N105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46</v>
      </c>
      <c r="O1054" t="e">
        <f>VLOOKUP(TableMPI[[#This Row],[Label]],TableAvg[],2,FALSE)</f>
        <v>#N/A</v>
      </c>
      <c r="P1054" t="e">
        <f>VLOOKUP(TableMPI[[#This Row],[Label]],TableAvg[],3,FALSE)</f>
        <v>#N/A</v>
      </c>
      <c r="Q1054" t="e">
        <f>TableMPI[[#This Row],[Avg]]-$U$2*TableMPI[[#This Row],[StdDev]]</f>
        <v>#N/A</v>
      </c>
      <c r="R1054" t="e">
        <f>TableMPI[[#This Row],[Avg]]+$U$2*TableMPI[[#This Row],[StdDev]]</f>
        <v>#N/A</v>
      </c>
      <c r="S1054" t="e">
        <f>IF(AND(TableMPI[[#This Row],[total_time]]&gt;=TableMPI[[#This Row],[Low]], TableMPI[[#This Row],[total_time]]&lt;=TableMPI[[#This Row],[High]]),1,0)</f>
        <v>#N/A</v>
      </c>
    </row>
    <row r="1055" spans="1:19" x14ac:dyDescent="0.25">
      <c r="A1055" t="s">
        <v>15</v>
      </c>
      <c r="B1055">
        <v>25000</v>
      </c>
      <c r="C1055">
        <v>100</v>
      </c>
      <c r="D1055">
        <v>100000</v>
      </c>
      <c r="E1055">
        <v>45</v>
      </c>
      <c r="F1055">
        <v>1</v>
      </c>
      <c r="G1055">
        <v>79.552149</v>
      </c>
      <c r="H1055">
        <v>32.144585999999997</v>
      </c>
      <c r="I1055">
        <v>44.696672999999997</v>
      </c>
      <c r="J1055">
        <v>1.015833</v>
      </c>
      <c r="K1055" t="str">
        <f t="shared" si="27"/>
        <v>7</v>
      </c>
      <c r="L1055" t="s">
        <v>68</v>
      </c>
      <c r="M1055" t="s">
        <v>69</v>
      </c>
      <c r="N105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45</v>
      </c>
      <c r="O1055" t="e">
        <f>VLOOKUP(TableMPI[[#This Row],[Label]],TableAvg[],2,FALSE)</f>
        <v>#N/A</v>
      </c>
      <c r="P1055" t="e">
        <f>VLOOKUP(TableMPI[[#This Row],[Label]],TableAvg[],3,FALSE)</f>
        <v>#N/A</v>
      </c>
      <c r="Q1055" t="e">
        <f>TableMPI[[#This Row],[Avg]]-$U$2*TableMPI[[#This Row],[StdDev]]</f>
        <v>#N/A</v>
      </c>
      <c r="R1055" t="e">
        <f>TableMPI[[#This Row],[Avg]]+$U$2*TableMPI[[#This Row],[StdDev]]</f>
        <v>#N/A</v>
      </c>
      <c r="S1055" t="e">
        <f>IF(AND(TableMPI[[#This Row],[total_time]]&gt;=TableMPI[[#This Row],[Low]], TableMPI[[#This Row],[total_time]]&lt;=TableMPI[[#This Row],[High]]),1,0)</f>
        <v>#N/A</v>
      </c>
    </row>
    <row r="1056" spans="1:19" x14ac:dyDescent="0.25">
      <c r="A1056" t="s">
        <v>15</v>
      </c>
      <c r="B1056">
        <v>25000</v>
      </c>
      <c r="C1056">
        <v>100</v>
      </c>
      <c r="D1056">
        <v>100000</v>
      </c>
      <c r="E1056">
        <v>44</v>
      </c>
      <c r="F1056">
        <v>1</v>
      </c>
      <c r="G1056">
        <v>80.866662000000005</v>
      </c>
      <c r="H1056">
        <v>32.326186</v>
      </c>
      <c r="I1056">
        <v>38.107827999999998</v>
      </c>
      <c r="J1056">
        <v>0.88622900000000004</v>
      </c>
      <c r="K1056" t="str">
        <f t="shared" si="27"/>
        <v>7</v>
      </c>
      <c r="L1056" t="s">
        <v>68</v>
      </c>
      <c r="M1056" t="s">
        <v>69</v>
      </c>
      <c r="N105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44</v>
      </c>
      <c r="O1056" t="e">
        <f>VLOOKUP(TableMPI[[#This Row],[Label]],TableAvg[],2,FALSE)</f>
        <v>#N/A</v>
      </c>
      <c r="P1056" t="e">
        <f>VLOOKUP(TableMPI[[#This Row],[Label]],TableAvg[],3,FALSE)</f>
        <v>#N/A</v>
      </c>
      <c r="Q1056" t="e">
        <f>TableMPI[[#This Row],[Avg]]-$U$2*TableMPI[[#This Row],[StdDev]]</f>
        <v>#N/A</v>
      </c>
      <c r="R1056" t="e">
        <f>TableMPI[[#This Row],[Avg]]+$U$2*TableMPI[[#This Row],[StdDev]]</f>
        <v>#N/A</v>
      </c>
      <c r="S1056" t="e">
        <f>IF(AND(TableMPI[[#This Row],[total_time]]&gt;=TableMPI[[#This Row],[Low]], TableMPI[[#This Row],[total_time]]&lt;=TableMPI[[#This Row],[High]]),1,0)</f>
        <v>#N/A</v>
      </c>
    </row>
    <row r="1057" spans="1:19" x14ac:dyDescent="0.25">
      <c r="A1057" t="s">
        <v>15</v>
      </c>
      <c r="B1057">
        <v>25000</v>
      </c>
      <c r="C1057">
        <v>100</v>
      </c>
      <c r="D1057">
        <v>100000</v>
      </c>
      <c r="E1057">
        <v>43</v>
      </c>
      <c r="F1057">
        <v>1</v>
      </c>
      <c r="G1057">
        <v>72.414517000000004</v>
      </c>
      <c r="H1057">
        <v>23.180544000000001</v>
      </c>
      <c r="I1057">
        <v>40.134096</v>
      </c>
      <c r="J1057">
        <v>0.95557400000000003</v>
      </c>
      <c r="K1057" t="str">
        <f t="shared" si="27"/>
        <v>7</v>
      </c>
      <c r="L1057" t="s">
        <v>68</v>
      </c>
      <c r="M1057" t="s">
        <v>69</v>
      </c>
      <c r="N105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43</v>
      </c>
      <c r="O1057" t="e">
        <f>VLOOKUP(TableMPI[[#This Row],[Label]],TableAvg[],2,FALSE)</f>
        <v>#N/A</v>
      </c>
      <c r="P1057" t="e">
        <f>VLOOKUP(TableMPI[[#This Row],[Label]],TableAvg[],3,FALSE)</f>
        <v>#N/A</v>
      </c>
      <c r="Q1057" t="e">
        <f>TableMPI[[#This Row],[Avg]]-$U$2*TableMPI[[#This Row],[StdDev]]</f>
        <v>#N/A</v>
      </c>
      <c r="R1057" t="e">
        <f>TableMPI[[#This Row],[Avg]]+$U$2*TableMPI[[#This Row],[StdDev]]</f>
        <v>#N/A</v>
      </c>
      <c r="S1057" t="e">
        <f>IF(AND(TableMPI[[#This Row],[total_time]]&gt;=TableMPI[[#This Row],[Low]], TableMPI[[#This Row],[total_time]]&lt;=TableMPI[[#This Row],[High]]),1,0)</f>
        <v>#N/A</v>
      </c>
    </row>
    <row r="1058" spans="1:19" x14ac:dyDescent="0.25">
      <c r="A1058" t="s">
        <v>15</v>
      </c>
      <c r="B1058">
        <v>25000</v>
      </c>
      <c r="C1058">
        <v>100</v>
      </c>
      <c r="D1058">
        <v>100000</v>
      </c>
      <c r="E1058">
        <v>42</v>
      </c>
      <c r="F1058">
        <v>1</v>
      </c>
      <c r="G1058">
        <v>80.508581000000007</v>
      </c>
      <c r="H1058">
        <v>30.050739</v>
      </c>
      <c r="I1058">
        <v>52.430213999999999</v>
      </c>
      <c r="J1058">
        <v>1.278786</v>
      </c>
      <c r="K1058" t="str">
        <f t="shared" si="27"/>
        <v>7</v>
      </c>
      <c r="L1058" t="s">
        <v>68</v>
      </c>
      <c r="M1058" t="s">
        <v>69</v>
      </c>
      <c r="N105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42</v>
      </c>
      <c r="O1058" t="e">
        <f>VLOOKUP(TableMPI[[#This Row],[Label]],TableAvg[],2,FALSE)</f>
        <v>#N/A</v>
      </c>
      <c r="P1058" t="e">
        <f>VLOOKUP(TableMPI[[#This Row],[Label]],TableAvg[],3,FALSE)</f>
        <v>#N/A</v>
      </c>
      <c r="Q1058" t="e">
        <f>TableMPI[[#This Row],[Avg]]-$U$2*TableMPI[[#This Row],[StdDev]]</f>
        <v>#N/A</v>
      </c>
      <c r="R1058" t="e">
        <f>TableMPI[[#This Row],[Avg]]+$U$2*TableMPI[[#This Row],[StdDev]]</f>
        <v>#N/A</v>
      </c>
      <c r="S1058" t="e">
        <f>IF(AND(TableMPI[[#This Row],[total_time]]&gt;=TableMPI[[#This Row],[Low]], TableMPI[[#This Row],[total_time]]&lt;=TableMPI[[#This Row],[High]]),1,0)</f>
        <v>#N/A</v>
      </c>
    </row>
    <row r="1059" spans="1:19" x14ac:dyDescent="0.25">
      <c r="A1059" t="s">
        <v>15</v>
      </c>
      <c r="B1059">
        <v>25000</v>
      </c>
      <c r="C1059">
        <v>100</v>
      </c>
      <c r="D1059">
        <v>100000</v>
      </c>
      <c r="E1059">
        <v>41</v>
      </c>
      <c r="F1059">
        <v>1</v>
      </c>
      <c r="G1059">
        <v>81.794309999999996</v>
      </c>
      <c r="H1059">
        <v>30.322786000000001</v>
      </c>
      <c r="I1059">
        <v>33.748859000000003</v>
      </c>
      <c r="J1059">
        <v>0.84372100000000005</v>
      </c>
      <c r="K1059" t="str">
        <f t="shared" si="27"/>
        <v>7</v>
      </c>
      <c r="L1059" t="s">
        <v>68</v>
      </c>
      <c r="M1059" t="s">
        <v>69</v>
      </c>
      <c r="N105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41</v>
      </c>
      <c r="O1059" t="e">
        <f>VLOOKUP(TableMPI[[#This Row],[Label]],TableAvg[],2,FALSE)</f>
        <v>#N/A</v>
      </c>
      <c r="P1059" t="e">
        <f>VLOOKUP(TableMPI[[#This Row],[Label]],TableAvg[],3,FALSE)</f>
        <v>#N/A</v>
      </c>
      <c r="Q1059" t="e">
        <f>TableMPI[[#This Row],[Avg]]-$U$2*TableMPI[[#This Row],[StdDev]]</f>
        <v>#N/A</v>
      </c>
      <c r="R1059" t="e">
        <f>TableMPI[[#This Row],[Avg]]+$U$2*TableMPI[[#This Row],[StdDev]]</f>
        <v>#N/A</v>
      </c>
      <c r="S1059" t="e">
        <f>IF(AND(TableMPI[[#This Row],[total_time]]&gt;=TableMPI[[#This Row],[Low]], TableMPI[[#This Row],[total_time]]&lt;=TableMPI[[#This Row],[High]]),1,0)</f>
        <v>#N/A</v>
      </c>
    </row>
    <row r="1060" spans="1:19" x14ac:dyDescent="0.25">
      <c r="A1060" t="s">
        <v>15</v>
      </c>
      <c r="B1060">
        <v>25000</v>
      </c>
      <c r="C1060">
        <v>100</v>
      </c>
      <c r="D1060">
        <v>100000</v>
      </c>
      <c r="E1060">
        <v>40</v>
      </c>
      <c r="F1060">
        <v>1</v>
      </c>
      <c r="G1060">
        <v>82.120572999999993</v>
      </c>
      <c r="H1060">
        <v>28.878062</v>
      </c>
      <c r="I1060">
        <v>35.811110999999997</v>
      </c>
      <c r="J1060">
        <v>0.91823399999999999</v>
      </c>
      <c r="K1060" t="str">
        <f t="shared" si="27"/>
        <v>7</v>
      </c>
      <c r="L1060" t="s">
        <v>68</v>
      </c>
      <c r="M1060" t="s">
        <v>69</v>
      </c>
      <c r="N106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40</v>
      </c>
      <c r="O1060" t="e">
        <f>VLOOKUP(TableMPI[[#This Row],[Label]],TableAvg[],2,FALSE)</f>
        <v>#N/A</v>
      </c>
      <c r="P1060" t="e">
        <f>VLOOKUP(TableMPI[[#This Row],[Label]],TableAvg[],3,FALSE)</f>
        <v>#N/A</v>
      </c>
      <c r="Q1060" t="e">
        <f>TableMPI[[#This Row],[Avg]]-$U$2*TableMPI[[#This Row],[StdDev]]</f>
        <v>#N/A</v>
      </c>
      <c r="R1060" t="e">
        <f>TableMPI[[#This Row],[Avg]]+$U$2*TableMPI[[#This Row],[StdDev]]</f>
        <v>#N/A</v>
      </c>
      <c r="S1060" t="e">
        <f>IF(AND(TableMPI[[#This Row],[total_time]]&gt;=TableMPI[[#This Row],[Low]], TableMPI[[#This Row],[total_time]]&lt;=TableMPI[[#This Row],[High]]),1,0)</f>
        <v>#N/A</v>
      </c>
    </row>
    <row r="1061" spans="1:19" x14ac:dyDescent="0.25">
      <c r="A1061" t="s">
        <v>15</v>
      </c>
      <c r="B1061">
        <v>25000</v>
      </c>
      <c r="C1061">
        <v>100</v>
      </c>
      <c r="D1061">
        <v>100000</v>
      </c>
      <c r="E1061">
        <v>39</v>
      </c>
      <c r="F1061">
        <v>1</v>
      </c>
      <c r="G1061">
        <v>83.954295999999999</v>
      </c>
      <c r="H1061">
        <v>30.059253999999999</v>
      </c>
      <c r="I1061">
        <v>36.350642999999998</v>
      </c>
      <c r="J1061">
        <v>0.956596</v>
      </c>
      <c r="K1061" t="str">
        <f t="shared" ref="K1061:K1092" si="28">MID(M1061,22,1)</f>
        <v>7</v>
      </c>
      <c r="L1061" t="s">
        <v>68</v>
      </c>
      <c r="M1061" t="s">
        <v>69</v>
      </c>
      <c r="N106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39</v>
      </c>
      <c r="O1061" t="e">
        <f>VLOOKUP(TableMPI[[#This Row],[Label]],TableAvg[],2,FALSE)</f>
        <v>#N/A</v>
      </c>
      <c r="P1061" t="e">
        <f>VLOOKUP(TableMPI[[#This Row],[Label]],TableAvg[],3,FALSE)</f>
        <v>#N/A</v>
      </c>
      <c r="Q1061" t="e">
        <f>TableMPI[[#This Row],[Avg]]-$U$2*TableMPI[[#This Row],[StdDev]]</f>
        <v>#N/A</v>
      </c>
      <c r="R1061" t="e">
        <f>TableMPI[[#This Row],[Avg]]+$U$2*TableMPI[[#This Row],[StdDev]]</f>
        <v>#N/A</v>
      </c>
      <c r="S1061" t="e">
        <f>IF(AND(TableMPI[[#This Row],[total_time]]&gt;=TableMPI[[#This Row],[Low]], TableMPI[[#This Row],[total_time]]&lt;=TableMPI[[#This Row],[High]]),1,0)</f>
        <v>#N/A</v>
      </c>
    </row>
    <row r="1062" spans="1:19" x14ac:dyDescent="0.25">
      <c r="A1062" t="s">
        <v>15</v>
      </c>
      <c r="B1062">
        <v>25000</v>
      </c>
      <c r="C1062">
        <v>100</v>
      </c>
      <c r="D1062">
        <v>100000</v>
      </c>
      <c r="E1062">
        <v>38</v>
      </c>
      <c r="F1062">
        <v>1</v>
      </c>
      <c r="G1062">
        <v>84.130471999999997</v>
      </c>
      <c r="H1062">
        <v>28.091905000000001</v>
      </c>
      <c r="I1062">
        <v>32.337639000000003</v>
      </c>
      <c r="J1062">
        <v>0.87399000000000004</v>
      </c>
      <c r="K1062" t="str">
        <f t="shared" si="28"/>
        <v>7</v>
      </c>
      <c r="L1062" t="s">
        <v>68</v>
      </c>
      <c r="M1062" t="s">
        <v>69</v>
      </c>
      <c r="N106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38</v>
      </c>
      <c r="O1062" t="e">
        <f>VLOOKUP(TableMPI[[#This Row],[Label]],TableAvg[],2,FALSE)</f>
        <v>#N/A</v>
      </c>
      <c r="P1062" t="e">
        <f>VLOOKUP(TableMPI[[#This Row],[Label]],TableAvg[],3,FALSE)</f>
        <v>#N/A</v>
      </c>
      <c r="Q1062" t="e">
        <f>TableMPI[[#This Row],[Avg]]-$U$2*TableMPI[[#This Row],[StdDev]]</f>
        <v>#N/A</v>
      </c>
      <c r="R1062" t="e">
        <f>TableMPI[[#This Row],[Avg]]+$U$2*TableMPI[[#This Row],[StdDev]]</f>
        <v>#N/A</v>
      </c>
      <c r="S1062" t="e">
        <f>IF(AND(TableMPI[[#This Row],[total_time]]&gt;=TableMPI[[#This Row],[Low]], TableMPI[[#This Row],[total_time]]&lt;=TableMPI[[#This Row],[High]]),1,0)</f>
        <v>#N/A</v>
      </c>
    </row>
    <row r="1063" spans="1:19" x14ac:dyDescent="0.25">
      <c r="A1063" t="s">
        <v>15</v>
      </c>
      <c r="B1063">
        <v>25000</v>
      </c>
      <c r="C1063">
        <v>100</v>
      </c>
      <c r="D1063">
        <v>100000</v>
      </c>
      <c r="E1063">
        <v>37</v>
      </c>
      <c r="F1063">
        <v>1</v>
      </c>
      <c r="G1063">
        <v>77.017657999999997</v>
      </c>
      <c r="H1063">
        <v>19.527162000000001</v>
      </c>
      <c r="I1063">
        <v>29.251936000000001</v>
      </c>
      <c r="J1063">
        <v>0.812554</v>
      </c>
      <c r="K1063" t="str">
        <f t="shared" si="28"/>
        <v>7</v>
      </c>
      <c r="L1063" t="s">
        <v>68</v>
      </c>
      <c r="M1063" t="s">
        <v>69</v>
      </c>
      <c r="N106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37</v>
      </c>
      <c r="O1063" t="e">
        <f>VLOOKUP(TableMPI[[#This Row],[Label]],TableAvg[],2,FALSE)</f>
        <v>#N/A</v>
      </c>
      <c r="P1063" t="e">
        <f>VLOOKUP(TableMPI[[#This Row],[Label]],TableAvg[],3,FALSE)</f>
        <v>#N/A</v>
      </c>
      <c r="Q1063" t="e">
        <f>TableMPI[[#This Row],[Avg]]-$U$2*TableMPI[[#This Row],[StdDev]]</f>
        <v>#N/A</v>
      </c>
      <c r="R1063" t="e">
        <f>TableMPI[[#This Row],[Avg]]+$U$2*TableMPI[[#This Row],[StdDev]]</f>
        <v>#N/A</v>
      </c>
      <c r="S1063" t="e">
        <f>IF(AND(TableMPI[[#This Row],[total_time]]&gt;=TableMPI[[#This Row],[Low]], TableMPI[[#This Row],[total_time]]&lt;=TableMPI[[#This Row],[High]]),1,0)</f>
        <v>#N/A</v>
      </c>
    </row>
    <row r="1064" spans="1:19" x14ac:dyDescent="0.25">
      <c r="A1064" t="s">
        <v>15</v>
      </c>
      <c r="B1064">
        <v>25000</v>
      </c>
      <c r="C1064">
        <v>100</v>
      </c>
      <c r="D1064">
        <v>100000</v>
      </c>
      <c r="E1064">
        <v>36</v>
      </c>
      <c r="F1064">
        <v>1</v>
      </c>
      <c r="G1064">
        <v>77.871031000000002</v>
      </c>
      <c r="H1064">
        <v>18.223572000000001</v>
      </c>
      <c r="I1064">
        <v>30.772925000000001</v>
      </c>
      <c r="J1064">
        <v>0.87922599999999995</v>
      </c>
      <c r="K1064" t="str">
        <f t="shared" si="28"/>
        <v>7</v>
      </c>
      <c r="L1064" t="s">
        <v>68</v>
      </c>
      <c r="M1064" t="s">
        <v>69</v>
      </c>
      <c r="N106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36</v>
      </c>
      <c r="O1064" t="e">
        <f>VLOOKUP(TableMPI[[#This Row],[Label]],TableAvg[],2,FALSE)</f>
        <v>#N/A</v>
      </c>
      <c r="P1064" t="e">
        <f>VLOOKUP(TableMPI[[#This Row],[Label]],TableAvg[],3,FALSE)</f>
        <v>#N/A</v>
      </c>
      <c r="Q1064" t="e">
        <f>TableMPI[[#This Row],[Avg]]-$U$2*TableMPI[[#This Row],[StdDev]]</f>
        <v>#N/A</v>
      </c>
      <c r="R1064" t="e">
        <f>TableMPI[[#This Row],[Avg]]+$U$2*TableMPI[[#This Row],[StdDev]]</f>
        <v>#N/A</v>
      </c>
      <c r="S1064" t="e">
        <f>IF(AND(TableMPI[[#This Row],[total_time]]&gt;=TableMPI[[#This Row],[Low]], TableMPI[[#This Row],[total_time]]&lt;=TableMPI[[#This Row],[High]]),1,0)</f>
        <v>#N/A</v>
      </c>
    </row>
    <row r="1065" spans="1:19" x14ac:dyDescent="0.25">
      <c r="A1065" t="s">
        <v>15</v>
      </c>
      <c r="B1065">
        <v>25000</v>
      </c>
      <c r="C1065">
        <v>100</v>
      </c>
      <c r="D1065">
        <v>100000</v>
      </c>
      <c r="E1065">
        <v>35</v>
      </c>
      <c r="F1065">
        <v>1</v>
      </c>
      <c r="G1065">
        <v>78.006539000000004</v>
      </c>
      <c r="H1065">
        <v>17.434545</v>
      </c>
      <c r="I1065">
        <v>26.804271</v>
      </c>
      <c r="J1065">
        <v>0.78836099999999998</v>
      </c>
      <c r="K1065" t="str">
        <f t="shared" si="28"/>
        <v>7</v>
      </c>
      <c r="L1065" t="s">
        <v>68</v>
      </c>
      <c r="M1065" t="s">
        <v>69</v>
      </c>
      <c r="N106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35</v>
      </c>
      <c r="O1065" t="e">
        <f>VLOOKUP(TableMPI[[#This Row],[Label]],TableAvg[],2,FALSE)</f>
        <v>#N/A</v>
      </c>
      <c r="P1065" t="e">
        <f>VLOOKUP(TableMPI[[#This Row],[Label]],TableAvg[],3,FALSE)</f>
        <v>#N/A</v>
      </c>
      <c r="Q1065" t="e">
        <f>TableMPI[[#This Row],[Avg]]-$U$2*TableMPI[[#This Row],[StdDev]]</f>
        <v>#N/A</v>
      </c>
      <c r="R1065" t="e">
        <f>TableMPI[[#This Row],[Avg]]+$U$2*TableMPI[[#This Row],[StdDev]]</f>
        <v>#N/A</v>
      </c>
      <c r="S1065" t="e">
        <f>IF(AND(TableMPI[[#This Row],[total_time]]&gt;=TableMPI[[#This Row],[Low]], TableMPI[[#This Row],[total_time]]&lt;=TableMPI[[#This Row],[High]]),1,0)</f>
        <v>#N/A</v>
      </c>
    </row>
    <row r="1066" spans="1:19" x14ac:dyDescent="0.25">
      <c r="A1066" t="s">
        <v>15</v>
      </c>
      <c r="B1066">
        <v>25000</v>
      </c>
      <c r="C1066">
        <v>100</v>
      </c>
      <c r="D1066">
        <v>100000</v>
      </c>
      <c r="E1066">
        <v>34</v>
      </c>
      <c r="F1066">
        <v>1</v>
      </c>
      <c r="G1066">
        <v>84.318348</v>
      </c>
      <c r="H1066">
        <v>21.090164999999999</v>
      </c>
      <c r="I1066">
        <v>31.594377000000001</v>
      </c>
      <c r="J1066">
        <v>0.95740499999999995</v>
      </c>
      <c r="K1066" t="str">
        <f t="shared" si="28"/>
        <v>7</v>
      </c>
      <c r="L1066" t="s">
        <v>68</v>
      </c>
      <c r="M1066" t="s">
        <v>69</v>
      </c>
      <c r="N106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34</v>
      </c>
      <c r="O1066" t="e">
        <f>VLOOKUP(TableMPI[[#This Row],[Label]],TableAvg[],2,FALSE)</f>
        <v>#N/A</v>
      </c>
      <c r="P1066" t="e">
        <f>VLOOKUP(TableMPI[[#This Row],[Label]],TableAvg[],3,FALSE)</f>
        <v>#N/A</v>
      </c>
      <c r="Q1066" t="e">
        <f>TableMPI[[#This Row],[Avg]]-$U$2*TableMPI[[#This Row],[StdDev]]</f>
        <v>#N/A</v>
      </c>
      <c r="R1066" t="e">
        <f>TableMPI[[#This Row],[Avg]]+$U$2*TableMPI[[#This Row],[StdDev]]</f>
        <v>#N/A</v>
      </c>
      <c r="S1066" t="e">
        <f>IF(AND(TableMPI[[#This Row],[total_time]]&gt;=TableMPI[[#This Row],[Low]], TableMPI[[#This Row],[total_time]]&lt;=TableMPI[[#This Row],[High]]),1,0)</f>
        <v>#N/A</v>
      </c>
    </row>
    <row r="1067" spans="1:19" x14ac:dyDescent="0.25">
      <c r="A1067" t="s">
        <v>15</v>
      </c>
      <c r="B1067">
        <v>25000</v>
      </c>
      <c r="C1067">
        <v>100</v>
      </c>
      <c r="D1067">
        <v>100000</v>
      </c>
      <c r="E1067">
        <v>33</v>
      </c>
      <c r="F1067">
        <v>1</v>
      </c>
      <c r="G1067">
        <v>75.869955000000004</v>
      </c>
      <c r="H1067">
        <v>11.655225</v>
      </c>
      <c r="I1067">
        <v>28.441492</v>
      </c>
      <c r="J1067">
        <v>0.88879699999999995</v>
      </c>
      <c r="K1067" t="str">
        <f t="shared" si="28"/>
        <v>7</v>
      </c>
      <c r="L1067" t="s">
        <v>68</v>
      </c>
      <c r="M1067" t="s">
        <v>69</v>
      </c>
      <c r="N106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33</v>
      </c>
      <c r="O1067" t="e">
        <f>VLOOKUP(TableMPI[[#This Row],[Label]],TableAvg[],2,FALSE)</f>
        <v>#N/A</v>
      </c>
      <c r="P1067" t="e">
        <f>VLOOKUP(TableMPI[[#This Row],[Label]],TableAvg[],3,FALSE)</f>
        <v>#N/A</v>
      </c>
      <c r="Q1067" t="e">
        <f>TableMPI[[#This Row],[Avg]]-$U$2*TableMPI[[#This Row],[StdDev]]</f>
        <v>#N/A</v>
      </c>
      <c r="R1067" t="e">
        <f>TableMPI[[#This Row],[Avg]]+$U$2*TableMPI[[#This Row],[StdDev]]</f>
        <v>#N/A</v>
      </c>
      <c r="S1067" t="e">
        <f>IF(AND(TableMPI[[#This Row],[total_time]]&gt;=TableMPI[[#This Row],[Low]], TableMPI[[#This Row],[total_time]]&lt;=TableMPI[[#This Row],[High]]),1,0)</f>
        <v>#N/A</v>
      </c>
    </row>
    <row r="1068" spans="1:19" x14ac:dyDescent="0.25">
      <c r="A1068" t="s">
        <v>15</v>
      </c>
      <c r="B1068">
        <v>25000</v>
      </c>
      <c r="C1068">
        <v>100</v>
      </c>
      <c r="D1068">
        <v>100000</v>
      </c>
      <c r="E1068">
        <v>32</v>
      </c>
      <c r="F1068">
        <v>1</v>
      </c>
      <c r="G1068">
        <v>84.195373000000004</v>
      </c>
      <c r="H1068">
        <v>17.185101</v>
      </c>
      <c r="I1068">
        <v>26.517009999999999</v>
      </c>
      <c r="J1068">
        <v>0.85538700000000001</v>
      </c>
      <c r="K1068" t="str">
        <f t="shared" si="28"/>
        <v>7</v>
      </c>
      <c r="L1068" t="s">
        <v>68</v>
      </c>
      <c r="M1068" t="s">
        <v>69</v>
      </c>
      <c r="N106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32</v>
      </c>
      <c r="O1068" t="e">
        <f>VLOOKUP(TableMPI[[#This Row],[Label]],TableAvg[],2,FALSE)</f>
        <v>#N/A</v>
      </c>
      <c r="P1068" t="e">
        <f>VLOOKUP(TableMPI[[#This Row],[Label]],TableAvg[],3,FALSE)</f>
        <v>#N/A</v>
      </c>
      <c r="Q1068" t="e">
        <f>TableMPI[[#This Row],[Avg]]-$U$2*TableMPI[[#This Row],[StdDev]]</f>
        <v>#N/A</v>
      </c>
      <c r="R1068" t="e">
        <f>TableMPI[[#This Row],[Avg]]+$U$2*TableMPI[[#This Row],[StdDev]]</f>
        <v>#N/A</v>
      </c>
      <c r="S1068" t="e">
        <f>IF(AND(TableMPI[[#This Row],[total_time]]&gt;=TableMPI[[#This Row],[Low]], TableMPI[[#This Row],[total_time]]&lt;=TableMPI[[#This Row],[High]]),1,0)</f>
        <v>#N/A</v>
      </c>
    </row>
    <row r="1069" spans="1:19" x14ac:dyDescent="0.25">
      <c r="A1069" t="s">
        <v>15</v>
      </c>
      <c r="B1069">
        <v>25000</v>
      </c>
      <c r="C1069">
        <v>100</v>
      </c>
      <c r="D1069">
        <v>100000</v>
      </c>
      <c r="E1069">
        <v>31</v>
      </c>
      <c r="F1069">
        <v>1</v>
      </c>
      <c r="G1069">
        <v>78.830611000000005</v>
      </c>
      <c r="H1069">
        <v>9.7556010000000004</v>
      </c>
      <c r="I1069">
        <v>26.379617</v>
      </c>
      <c r="J1069">
        <v>0.87932100000000002</v>
      </c>
      <c r="K1069" t="str">
        <f t="shared" si="28"/>
        <v>7</v>
      </c>
      <c r="L1069" t="s">
        <v>68</v>
      </c>
      <c r="M1069" t="s">
        <v>69</v>
      </c>
      <c r="N106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31</v>
      </c>
      <c r="O1069" t="e">
        <f>VLOOKUP(TableMPI[[#This Row],[Label]],TableAvg[],2,FALSE)</f>
        <v>#N/A</v>
      </c>
      <c r="P1069" t="e">
        <f>VLOOKUP(TableMPI[[#This Row],[Label]],TableAvg[],3,FALSE)</f>
        <v>#N/A</v>
      </c>
      <c r="Q1069" t="e">
        <f>TableMPI[[#This Row],[Avg]]-$U$2*TableMPI[[#This Row],[StdDev]]</f>
        <v>#N/A</v>
      </c>
      <c r="R1069" t="e">
        <f>TableMPI[[#This Row],[Avg]]+$U$2*TableMPI[[#This Row],[StdDev]]</f>
        <v>#N/A</v>
      </c>
      <c r="S1069" t="e">
        <f>IF(AND(TableMPI[[#This Row],[total_time]]&gt;=TableMPI[[#This Row],[Low]], TableMPI[[#This Row],[total_time]]&lt;=TableMPI[[#This Row],[High]]),1,0)</f>
        <v>#N/A</v>
      </c>
    </row>
    <row r="1070" spans="1:19" x14ac:dyDescent="0.25">
      <c r="A1070" t="s">
        <v>15</v>
      </c>
      <c r="B1070">
        <v>25000</v>
      </c>
      <c r="C1070">
        <v>100</v>
      </c>
      <c r="D1070">
        <v>100000</v>
      </c>
      <c r="E1070">
        <v>30</v>
      </c>
      <c r="F1070">
        <v>1</v>
      </c>
      <c r="G1070">
        <v>83.402967000000004</v>
      </c>
      <c r="H1070">
        <v>12.781219999999999</v>
      </c>
      <c r="I1070">
        <v>27.238761</v>
      </c>
      <c r="J1070">
        <v>0.93926799999999999</v>
      </c>
      <c r="K1070" t="str">
        <f t="shared" si="28"/>
        <v>7</v>
      </c>
      <c r="L1070" t="s">
        <v>68</v>
      </c>
      <c r="M1070" t="s">
        <v>69</v>
      </c>
      <c r="N107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30</v>
      </c>
      <c r="O1070" t="e">
        <f>VLOOKUP(TableMPI[[#This Row],[Label]],TableAvg[],2,FALSE)</f>
        <v>#N/A</v>
      </c>
      <c r="P1070" t="e">
        <f>VLOOKUP(TableMPI[[#This Row],[Label]],TableAvg[],3,FALSE)</f>
        <v>#N/A</v>
      </c>
      <c r="Q1070" t="e">
        <f>TableMPI[[#This Row],[Avg]]-$U$2*TableMPI[[#This Row],[StdDev]]</f>
        <v>#N/A</v>
      </c>
      <c r="R1070" t="e">
        <f>TableMPI[[#This Row],[Avg]]+$U$2*TableMPI[[#This Row],[StdDev]]</f>
        <v>#N/A</v>
      </c>
      <c r="S1070" t="e">
        <f>IF(AND(TableMPI[[#This Row],[total_time]]&gt;=TableMPI[[#This Row],[Low]], TableMPI[[#This Row],[total_time]]&lt;=TableMPI[[#This Row],[High]]),1,0)</f>
        <v>#N/A</v>
      </c>
    </row>
    <row r="1071" spans="1:19" x14ac:dyDescent="0.25">
      <c r="A1071" t="s">
        <v>15</v>
      </c>
      <c r="B1071">
        <v>25000</v>
      </c>
      <c r="C1071">
        <v>100</v>
      </c>
      <c r="D1071">
        <v>100000</v>
      </c>
      <c r="E1071">
        <v>29</v>
      </c>
      <c r="F1071">
        <v>1</v>
      </c>
      <c r="G1071">
        <v>81.790783000000005</v>
      </c>
      <c r="H1071">
        <v>7.9451770000000002</v>
      </c>
      <c r="I1071">
        <v>54.119168000000002</v>
      </c>
      <c r="J1071">
        <v>1.9328270000000001</v>
      </c>
      <c r="K1071" t="str">
        <f t="shared" si="28"/>
        <v>7</v>
      </c>
      <c r="L1071" t="s">
        <v>68</v>
      </c>
      <c r="M1071" t="s">
        <v>69</v>
      </c>
      <c r="N107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29</v>
      </c>
      <c r="O1071" t="e">
        <f>VLOOKUP(TableMPI[[#This Row],[Label]],TableAvg[],2,FALSE)</f>
        <v>#N/A</v>
      </c>
      <c r="P1071" t="e">
        <f>VLOOKUP(TableMPI[[#This Row],[Label]],TableAvg[],3,FALSE)</f>
        <v>#N/A</v>
      </c>
      <c r="Q1071" t="e">
        <f>TableMPI[[#This Row],[Avg]]-$U$2*TableMPI[[#This Row],[StdDev]]</f>
        <v>#N/A</v>
      </c>
      <c r="R1071" t="e">
        <f>TableMPI[[#This Row],[Avg]]+$U$2*TableMPI[[#This Row],[StdDev]]</f>
        <v>#N/A</v>
      </c>
      <c r="S1071" t="e">
        <f>IF(AND(TableMPI[[#This Row],[total_time]]&gt;=TableMPI[[#This Row],[Low]], TableMPI[[#This Row],[total_time]]&lt;=TableMPI[[#This Row],[High]]),1,0)</f>
        <v>#N/A</v>
      </c>
    </row>
    <row r="1072" spans="1:19" x14ac:dyDescent="0.25">
      <c r="A1072" t="s">
        <v>15</v>
      </c>
      <c r="B1072">
        <v>25000</v>
      </c>
      <c r="C1072">
        <v>100</v>
      </c>
      <c r="D1072">
        <v>100000</v>
      </c>
      <c r="E1072">
        <v>28</v>
      </c>
      <c r="F1072">
        <v>1</v>
      </c>
      <c r="G1072">
        <v>83.684258999999997</v>
      </c>
      <c r="H1072">
        <v>7.1317019999999998</v>
      </c>
      <c r="I1072">
        <v>27.548573000000001</v>
      </c>
      <c r="J1072">
        <v>1.0203180000000001</v>
      </c>
      <c r="K1072" t="str">
        <f t="shared" si="28"/>
        <v>7</v>
      </c>
      <c r="L1072" t="s">
        <v>68</v>
      </c>
      <c r="M1072" t="s">
        <v>69</v>
      </c>
      <c r="N107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28</v>
      </c>
      <c r="O1072" t="e">
        <f>VLOOKUP(TableMPI[[#This Row],[Label]],TableAvg[],2,FALSE)</f>
        <v>#N/A</v>
      </c>
      <c r="P1072" t="e">
        <f>VLOOKUP(TableMPI[[#This Row],[Label]],TableAvg[],3,FALSE)</f>
        <v>#N/A</v>
      </c>
      <c r="Q1072" t="e">
        <f>TableMPI[[#This Row],[Avg]]-$U$2*TableMPI[[#This Row],[StdDev]]</f>
        <v>#N/A</v>
      </c>
      <c r="R1072" t="e">
        <f>TableMPI[[#This Row],[Avg]]+$U$2*TableMPI[[#This Row],[StdDev]]</f>
        <v>#N/A</v>
      </c>
      <c r="S1072" t="e">
        <f>IF(AND(TableMPI[[#This Row],[total_time]]&gt;=TableMPI[[#This Row],[Low]], TableMPI[[#This Row],[total_time]]&lt;=TableMPI[[#This Row],[High]]),1,0)</f>
        <v>#N/A</v>
      </c>
    </row>
    <row r="1073" spans="1:19" x14ac:dyDescent="0.25">
      <c r="A1073" t="s">
        <v>15</v>
      </c>
      <c r="B1073">
        <v>25000</v>
      </c>
      <c r="C1073">
        <v>100</v>
      </c>
      <c r="D1073">
        <v>100000</v>
      </c>
      <c r="E1073">
        <v>27</v>
      </c>
      <c r="F1073">
        <v>1</v>
      </c>
      <c r="G1073">
        <v>86.28201</v>
      </c>
      <c r="H1073">
        <v>7.0991759999999999</v>
      </c>
      <c r="I1073">
        <v>25.073205000000002</v>
      </c>
      <c r="J1073">
        <v>0.96435400000000004</v>
      </c>
      <c r="K1073" t="str">
        <f t="shared" si="28"/>
        <v>7</v>
      </c>
      <c r="L1073" t="s">
        <v>68</v>
      </c>
      <c r="M1073" t="s">
        <v>69</v>
      </c>
      <c r="N107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27</v>
      </c>
      <c r="O1073" t="e">
        <f>VLOOKUP(TableMPI[[#This Row],[Label]],TableAvg[],2,FALSE)</f>
        <v>#N/A</v>
      </c>
      <c r="P1073" t="e">
        <f>VLOOKUP(TableMPI[[#This Row],[Label]],TableAvg[],3,FALSE)</f>
        <v>#N/A</v>
      </c>
      <c r="Q1073" t="e">
        <f>TableMPI[[#This Row],[Avg]]-$U$2*TableMPI[[#This Row],[StdDev]]</f>
        <v>#N/A</v>
      </c>
      <c r="R1073" t="e">
        <f>TableMPI[[#This Row],[Avg]]+$U$2*TableMPI[[#This Row],[StdDev]]</f>
        <v>#N/A</v>
      </c>
      <c r="S1073" t="e">
        <f>IF(AND(TableMPI[[#This Row],[total_time]]&gt;=TableMPI[[#This Row],[Low]], TableMPI[[#This Row],[total_time]]&lt;=TableMPI[[#This Row],[High]]),1,0)</f>
        <v>#N/A</v>
      </c>
    </row>
    <row r="1074" spans="1:19" x14ac:dyDescent="0.25">
      <c r="A1074" t="s">
        <v>15</v>
      </c>
      <c r="B1074">
        <v>25000</v>
      </c>
      <c r="C1074">
        <v>100</v>
      </c>
      <c r="D1074">
        <v>100000</v>
      </c>
      <c r="E1074">
        <v>26</v>
      </c>
      <c r="F1074">
        <v>1</v>
      </c>
      <c r="G1074">
        <v>86.758832999999996</v>
      </c>
      <c r="H1074">
        <v>4.7659060000000002</v>
      </c>
      <c r="I1074">
        <v>25.279126000000002</v>
      </c>
      <c r="J1074">
        <v>1.0111650000000001</v>
      </c>
      <c r="K1074" t="str">
        <f t="shared" si="28"/>
        <v>7</v>
      </c>
      <c r="L1074" t="s">
        <v>68</v>
      </c>
      <c r="M1074" t="s">
        <v>69</v>
      </c>
      <c r="N107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26</v>
      </c>
      <c r="O1074" t="e">
        <f>VLOOKUP(TableMPI[[#This Row],[Label]],TableAvg[],2,FALSE)</f>
        <v>#N/A</v>
      </c>
      <c r="P1074" t="e">
        <f>VLOOKUP(TableMPI[[#This Row],[Label]],TableAvg[],3,FALSE)</f>
        <v>#N/A</v>
      </c>
      <c r="Q1074" t="e">
        <f>TableMPI[[#This Row],[Avg]]-$U$2*TableMPI[[#This Row],[StdDev]]</f>
        <v>#N/A</v>
      </c>
      <c r="R1074" t="e">
        <f>TableMPI[[#This Row],[Avg]]+$U$2*TableMPI[[#This Row],[StdDev]]</f>
        <v>#N/A</v>
      </c>
      <c r="S1074" t="e">
        <f>IF(AND(TableMPI[[#This Row],[total_time]]&gt;=TableMPI[[#This Row],[Low]], TableMPI[[#This Row],[total_time]]&lt;=TableMPI[[#This Row],[High]]),1,0)</f>
        <v>#N/A</v>
      </c>
    </row>
    <row r="1075" spans="1:19" x14ac:dyDescent="0.25">
      <c r="A1075" t="s">
        <v>15</v>
      </c>
      <c r="B1075">
        <v>25000</v>
      </c>
      <c r="C1075">
        <v>100</v>
      </c>
      <c r="D1075">
        <v>100000</v>
      </c>
      <c r="E1075">
        <v>25</v>
      </c>
      <c r="F1075">
        <v>1</v>
      </c>
      <c r="G1075">
        <v>89.725504999999998</v>
      </c>
      <c r="H1075">
        <v>4.2886990000000003</v>
      </c>
      <c r="I1075">
        <v>28.199446999999999</v>
      </c>
      <c r="J1075">
        <v>1.1749769999999999</v>
      </c>
      <c r="K1075" t="str">
        <f t="shared" si="28"/>
        <v>7</v>
      </c>
      <c r="L1075" t="s">
        <v>68</v>
      </c>
      <c r="M1075" t="s">
        <v>69</v>
      </c>
      <c r="N107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25</v>
      </c>
      <c r="O1075" t="e">
        <f>VLOOKUP(TableMPI[[#This Row],[Label]],TableAvg[],2,FALSE)</f>
        <v>#N/A</v>
      </c>
      <c r="P1075" t="e">
        <f>VLOOKUP(TableMPI[[#This Row],[Label]],TableAvg[],3,FALSE)</f>
        <v>#N/A</v>
      </c>
      <c r="Q1075" t="e">
        <f>TableMPI[[#This Row],[Avg]]-$U$2*TableMPI[[#This Row],[StdDev]]</f>
        <v>#N/A</v>
      </c>
      <c r="R1075" t="e">
        <f>TableMPI[[#This Row],[Avg]]+$U$2*TableMPI[[#This Row],[StdDev]]</f>
        <v>#N/A</v>
      </c>
      <c r="S1075" t="e">
        <f>IF(AND(TableMPI[[#This Row],[total_time]]&gt;=TableMPI[[#This Row],[Low]], TableMPI[[#This Row],[total_time]]&lt;=TableMPI[[#This Row],[High]]),1,0)</f>
        <v>#N/A</v>
      </c>
    </row>
    <row r="1076" spans="1:19" x14ac:dyDescent="0.25">
      <c r="A1076" t="s">
        <v>15</v>
      </c>
      <c r="B1076">
        <v>25000</v>
      </c>
      <c r="C1076">
        <v>100</v>
      </c>
      <c r="D1076">
        <v>100000</v>
      </c>
      <c r="E1076">
        <v>24</v>
      </c>
      <c r="F1076">
        <v>1</v>
      </c>
      <c r="G1076">
        <v>89.607809000000003</v>
      </c>
      <c r="H1076">
        <v>1.6647110000000001</v>
      </c>
      <c r="I1076">
        <v>19.664643999999999</v>
      </c>
      <c r="J1076">
        <v>0.85498499999999999</v>
      </c>
      <c r="K1076" t="str">
        <f t="shared" si="28"/>
        <v>7</v>
      </c>
      <c r="L1076" t="s">
        <v>68</v>
      </c>
      <c r="M1076" t="s">
        <v>69</v>
      </c>
      <c r="N107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24</v>
      </c>
      <c r="O1076" t="e">
        <f>VLOOKUP(TableMPI[[#This Row],[Label]],TableAvg[],2,FALSE)</f>
        <v>#N/A</v>
      </c>
      <c r="P1076" t="e">
        <f>VLOOKUP(TableMPI[[#This Row],[Label]],TableAvg[],3,FALSE)</f>
        <v>#N/A</v>
      </c>
      <c r="Q1076" t="e">
        <f>TableMPI[[#This Row],[Avg]]-$U$2*TableMPI[[#This Row],[StdDev]]</f>
        <v>#N/A</v>
      </c>
      <c r="R1076" t="e">
        <f>TableMPI[[#This Row],[Avg]]+$U$2*TableMPI[[#This Row],[StdDev]]</f>
        <v>#N/A</v>
      </c>
      <c r="S1076" t="e">
        <f>IF(AND(TableMPI[[#This Row],[total_time]]&gt;=TableMPI[[#This Row],[Low]], TableMPI[[#This Row],[total_time]]&lt;=TableMPI[[#This Row],[High]]),1,0)</f>
        <v>#N/A</v>
      </c>
    </row>
    <row r="1077" spans="1:19" x14ac:dyDescent="0.25">
      <c r="A1077" t="s">
        <v>15</v>
      </c>
      <c r="B1077">
        <v>25000</v>
      </c>
      <c r="C1077">
        <v>100</v>
      </c>
      <c r="D1077">
        <v>100000</v>
      </c>
      <c r="E1077">
        <v>23</v>
      </c>
      <c r="F1077">
        <v>1</v>
      </c>
      <c r="G1077">
        <v>93.110984000000002</v>
      </c>
      <c r="H1077">
        <v>1.638101</v>
      </c>
      <c r="I1077">
        <v>18.885981999999998</v>
      </c>
      <c r="J1077">
        <v>0.85845400000000005</v>
      </c>
      <c r="K1077" t="str">
        <f t="shared" si="28"/>
        <v>7</v>
      </c>
      <c r="L1077" t="s">
        <v>68</v>
      </c>
      <c r="M1077" t="s">
        <v>69</v>
      </c>
      <c r="N107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23</v>
      </c>
      <c r="O1077" t="e">
        <f>VLOOKUP(TableMPI[[#This Row],[Label]],TableAvg[],2,FALSE)</f>
        <v>#N/A</v>
      </c>
      <c r="P1077" t="e">
        <f>VLOOKUP(TableMPI[[#This Row],[Label]],TableAvg[],3,FALSE)</f>
        <v>#N/A</v>
      </c>
      <c r="Q1077" t="e">
        <f>TableMPI[[#This Row],[Avg]]-$U$2*TableMPI[[#This Row],[StdDev]]</f>
        <v>#N/A</v>
      </c>
      <c r="R1077" t="e">
        <f>TableMPI[[#This Row],[Avg]]+$U$2*TableMPI[[#This Row],[StdDev]]</f>
        <v>#N/A</v>
      </c>
      <c r="S1077" t="e">
        <f>IF(AND(TableMPI[[#This Row],[total_time]]&gt;=TableMPI[[#This Row],[Low]], TableMPI[[#This Row],[total_time]]&lt;=TableMPI[[#This Row],[High]]),1,0)</f>
        <v>#N/A</v>
      </c>
    </row>
    <row r="1078" spans="1:19" x14ac:dyDescent="0.25">
      <c r="A1078" t="s">
        <v>15</v>
      </c>
      <c r="B1078">
        <v>25000</v>
      </c>
      <c r="C1078">
        <v>100</v>
      </c>
      <c r="D1078">
        <v>100000</v>
      </c>
      <c r="E1078">
        <v>22</v>
      </c>
      <c r="F1078">
        <v>1</v>
      </c>
      <c r="G1078">
        <v>97.226399999999998</v>
      </c>
      <c r="H1078">
        <v>1.657878</v>
      </c>
      <c r="I1078">
        <v>18.297159000000001</v>
      </c>
      <c r="J1078">
        <v>0.87129299999999998</v>
      </c>
      <c r="K1078" t="str">
        <f t="shared" si="28"/>
        <v>7</v>
      </c>
      <c r="L1078" t="s">
        <v>68</v>
      </c>
      <c r="M1078" t="s">
        <v>69</v>
      </c>
      <c r="N107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22</v>
      </c>
      <c r="O1078" t="e">
        <f>VLOOKUP(TableMPI[[#This Row],[Label]],TableAvg[],2,FALSE)</f>
        <v>#N/A</v>
      </c>
      <c r="P1078" t="e">
        <f>VLOOKUP(TableMPI[[#This Row],[Label]],TableAvg[],3,FALSE)</f>
        <v>#N/A</v>
      </c>
      <c r="Q1078" t="e">
        <f>TableMPI[[#This Row],[Avg]]-$U$2*TableMPI[[#This Row],[StdDev]]</f>
        <v>#N/A</v>
      </c>
      <c r="R1078" t="e">
        <f>TableMPI[[#This Row],[Avg]]+$U$2*TableMPI[[#This Row],[StdDev]]</f>
        <v>#N/A</v>
      </c>
      <c r="S1078" t="e">
        <f>IF(AND(TableMPI[[#This Row],[total_time]]&gt;=TableMPI[[#This Row],[Low]], TableMPI[[#This Row],[total_time]]&lt;=TableMPI[[#This Row],[High]]),1,0)</f>
        <v>#N/A</v>
      </c>
    </row>
    <row r="1079" spans="1:19" x14ac:dyDescent="0.25">
      <c r="A1079" t="s">
        <v>15</v>
      </c>
      <c r="B1079">
        <v>25000</v>
      </c>
      <c r="C1079">
        <v>100</v>
      </c>
      <c r="D1079">
        <v>100000</v>
      </c>
      <c r="E1079">
        <v>21</v>
      </c>
      <c r="F1079">
        <v>1</v>
      </c>
      <c r="G1079">
        <v>101.63475099999999</v>
      </c>
      <c r="H1079">
        <v>1.709792</v>
      </c>
      <c r="I1079">
        <v>18.491197</v>
      </c>
      <c r="J1079">
        <v>0.92456000000000005</v>
      </c>
      <c r="K1079" t="str">
        <f t="shared" si="28"/>
        <v>7</v>
      </c>
      <c r="L1079" t="s">
        <v>68</v>
      </c>
      <c r="M1079" t="s">
        <v>69</v>
      </c>
      <c r="N107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21</v>
      </c>
      <c r="O1079" t="e">
        <f>VLOOKUP(TableMPI[[#This Row],[Label]],TableAvg[],2,FALSE)</f>
        <v>#N/A</v>
      </c>
      <c r="P1079" t="e">
        <f>VLOOKUP(TableMPI[[#This Row],[Label]],TableAvg[],3,FALSE)</f>
        <v>#N/A</v>
      </c>
      <c r="Q1079" t="e">
        <f>TableMPI[[#This Row],[Avg]]-$U$2*TableMPI[[#This Row],[StdDev]]</f>
        <v>#N/A</v>
      </c>
      <c r="R1079" t="e">
        <f>TableMPI[[#This Row],[Avg]]+$U$2*TableMPI[[#This Row],[StdDev]]</f>
        <v>#N/A</v>
      </c>
      <c r="S1079" t="e">
        <f>IF(AND(TableMPI[[#This Row],[total_time]]&gt;=TableMPI[[#This Row],[Low]], TableMPI[[#This Row],[total_time]]&lt;=TableMPI[[#This Row],[High]]),1,0)</f>
        <v>#N/A</v>
      </c>
    </row>
    <row r="1080" spans="1:19" x14ac:dyDescent="0.25">
      <c r="A1080" t="s">
        <v>15</v>
      </c>
      <c r="B1080">
        <v>25000</v>
      </c>
      <c r="C1080">
        <v>100</v>
      </c>
      <c r="D1080">
        <v>100000</v>
      </c>
      <c r="E1080">
        <v>20</v>
      </c>
      <c r="F1080">
        <v>1</v>
      </c>
      <c r="G1080">
        <v>106.727441</v>
      </c>
      <c r="H1080">
        <v>1.9197489999999999</v>
      </c>
      <c r="I1080">
        <v>21.501177999999999</v>
      </c>
      <c r="J1080">
        <v>1.1316409999999999</v>
      </c>
      <c r="K1080" t="str">
        <f t="shared" si="28"/>
        <v>7</v>
      </c>
      <c r="L1080" t="s">
        <v>68</v>
      </c>
      <c r="M1080" t="s">
        <v>69</v>
      </c>
      <c r="N108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20</v>
      </c>
      <c r="O1080" t="e">
        <f>VLOOKUP(TableMPI[[#This Row],[Label]],TableAvg[],2,FALSE)</f>
        <v>#N/A</v>
      </c>
      <c r="P1080" t="e">
        <f>VLOOKUP(TableMPI[[#This Row],[Label]],TableAvg[],3,FALSE)</f>
        <v>#N/A</v>
      </c>
      <c r="Q1080" t="e">
        <f>TableMPI[[#This Row],[Avg]]-$U$2*TableMPI[[#This Row],[StdDev]]</f>
        <v>#N/A</v>
      </c>
      <c r="R1080" t="e">
        <f>TableMPI[[#This Row],[Avg]]+$U$2*TableMPI[[#This Row],[StdDev]]</f>
        <v>#N/A</v>
      </c>
      <c r="S1080" t="e">
        <f>IF(AND(TableMPI[[#This Row],[total_time]]&gt;=TableMPI[[#This Row],[Low]], TableMPI[[#This Row],[total_time]]&lt;=TableMPI[[#This Row],[High]]),1,0)</f>
        <v>#N/A</v>
      </c>
    </row>
    <row r="1081" spans="1:19" x14ac:dyDescent="0.25">
      <c r="A1081" t="s">
        <v>15</v>
      </c>
      <c r="B1081">
        <v>25000</v>
      </c>
      <c r="C1081">
        <v>100</v>
      </c>
      <c r="D1081">
        <v>100000</v>
      </c>
      <c r="E1081">
        <v>19</v>
      </c>
      <c r="F1081">
        <v>1</v>
      </c>
      <c r="G1081">
        <v>111.832953</v>
      </c>
      <c r="H1081">
        <v>1.6915009999999999</v>
      </c>
      <c r="I1081">
        <v>16.125093</v>
      </c>
      <c r="J1081">
        <v>0.89583800000000002</v>
      </c>
      <c r="K1081" t="str">
        <f t="shared" si="28"/>
        <v>7</v>
      </c>
      <c r="L1081" t="s">
        <v>68</v>
      </c>
      <c r="M1081" t="s">
        <v>69</v>
      </c>
      <c r="N108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19</v>
      </c>
      <c r="O1081" t="e">
        <f>VLOOKUP(TableMPI[[#This Row],[Label]],TableAvg[],2,FALSE)</f>
        <v>#N/A</v>
      </c>
      <c r="P1081" t="e">
        <f>VLOOKUP(TableMPI[[#This Row],[Label]],TableAvg[],3,FALSE)</f>
        <v>#N/A</v>
      </c>
      <c r="Q1081" t="e">
        <f>TableMPI[[#This Row],[Avg]]-$U$2*TableMPI[[#This Row],[StdDev]]</f>
        <v>#N/A</v>
      </c>
      <c r="R1081" t="e">
        <f>TableMPI[[#This Row],[Avg]]+$U$2*TableMPI[[#This Row],[StdDev]]</f>
        <v>#N/A</v>
      </c>
      <c r="S1081" t="e">
        <f>IF(AND(TableMPI[[#This Row],[total_time]]&gt;=TableMPI[[#This Row],[Low]], TableMPI[[#This Row],[total_time]]&lt;=TableMPI[[#This Row],[High]]),1,0)</f>
        <v>#N/A</v>
      </c>
    </row>
    <row r="1082" spans="1:19" x14ac:dyDescent="0.25">
      <c r="A1082" t="s">
        <v>15</v>
      </c>
      <c r="B1082">
        <v>25000</v>
      </c>
      <c r="C1082">
        <v>100</v>
      </c>
      <c r="D1082">
        <v>100000</v>
      </c>
      <c r="E1082">
        <v>18</v>
      </c>
      <c r="F1082">
        <v>1</v>
      </c>
      <c r="G1082">
        <v>118.20168200000001</v>
      </c>
      <c r="H1082">
        <v>2.0491160000000002</v>
      </c>
      <c r="I1082">
        <v>21.521318000000001</v>
      </c>
      <c r="J1082">
        <v>1.26596</v>
      </c>
      <c r="K1082" t="str">
        <f t="shared" si="28"/>
        <v>7</v>
      </c>
      <c r="L1082" t="s">
        <v>68</v>
      </c>
      <c r="M1082" t="s">
        <v>69</v>
      </c>
      <c r="N108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18</v>
      </c>
      <c r="O1082" t="e">
        <f>VLOOKUP(TableMPI[[#This Row],[Label]],TableAvg[],2,FALSE)</f>
        <v>#N/A</v>
      </c>
      <c r="P1082" t="e">
        <f>VLOOKUP(TableMPI[[#This Row],[Label]],TableAvg[],3,FALSE)</f>
        <v>#N/A</v>
      </c>
      <c r="Q1082" t="e">
        <f>TableMPI[[#This Row],[Avg]]-$U$2*TableMPI[[#This Row],[StdDev]]</f>
        <v>#N/A</v>
      </c>
      <c r="R1082" t="e">
        <f>TableMPI[[#This Row],[Avg]]+$U$2*TableMPI[[#This Row],[StdDev]]</f>
        <v>#N/A</v>
      </c>
      <c r="S1082" t="e">
        <f>IF(AND(TableMPI[[#This Row],[total_time]]&gt;=TableMPI[[#This Row],[Low]], TableMPI[[#This Row],[total_time]]&lt;=TableMPI[[#This Row],[High]]),1,0)</f>
        <v>#N/A</v>
      </c>
    </row>
    <row r="1083" spans="1:19" x14ac:dyDescent="0.25">
      <c r="A1083" t="s">
        <v>15</v>
      </c>
      <c r="B1083">
        <v>25000</v>
      </c>
      <c r="C1083">
        <v>100</v>
      </c>
      <c r="D1083">
        <v>100000</v>
      </c>
      <c r="E1083">
        <v>17</v>
      </c>
      <c r="F1083">
        <v>1</v>
      </c>
      <c r="G1083">
        <v>124.729928</v>
      </c>
      <c r="H1083">
        <v>1.624922</v>
      </c>
      <c r="I1083">
        <v>13.292687000000001</v>
      </c>
      <c r="J1083">
        <v>0.830793</v>
      </c>
      <c r="K1083" t="str">
        <f t="shared" si="28"/>
        <v>7</v>
      </c>
      <c r="L1083" t="s">
        <v>68</v>
      </c>
      <c r="M1083" t="s">
        <v>69</v>
      </c>
      <c r="N108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17</v>
      </c>
      <c r="O1083" t="e">
        <f>VLOOKUP(TableMPI[[#This Row],[Label]],TableAvg[],2,FALSE)</f>
        <v>#N/A</v>
      </c>
      <c r="P1083" t="e">
        <f>VLOOKUP(TableMPI[[#This Row],[Label]],TableAvg[],3,FALSE)</f>
        <v>#N/A</v>
      </c>
      <c r="Q1083" t="e">
        <f>TableMPI[[#This Row],[Avg]]-$U$2*TableMPI[[#This Row],[StdDev]]</f>
        <v>#N/A</v>
      </c>
      <c r="R1083" t="e">
        <f>TableMPI[[#This Row],[Avg]]+$U$2*TableMPI[[#This Row],[StdDev]]</f>
        <v>#N/A</v>
      </c>
      <c r="S1083" t="e">
        <f>IF(AND(TableMPI[[#This Row],[total_time]]&gt;=TableMPI[[#This Row],[Low]], TableMPI[[#This Row],[total_time]]&lt;=TableMPI[[#This Row],[High]]),1,0)</f>
        <v>#N/A</v>
      </c>
    </row>
    <row r="1084" spans="1:19" x14ac:dyDescent="0.25">
      <c r="A1084" t="s">
        <v>15</v>
      </c>
      <c r="B1084">
        <v>25000</v>
      </c>
      <c r="C1084">
        <v>100</v>
      </c>
      <c r="D1084">
        <v>100000</v>
      </c>
      <c r="E1084">
        <v>16</v>
      </c>
      <c r="F1084">
        <v>1</v>
      </c>
      <c r="G1084">
        <v>132.20465999999999</v>
      </c>
      <c r="H1084">
        <v>1.7178</v>
      </c>
      <c r="I1084">
        <v>14.070966</v>
      </c>
      <c r="J1084">
        <v>0.93806400000000001</v>
      </c>
      <c r="K1084" t="str">
        <f t="shared" si="28"/>
        <v>7</v>
      </c>
      <c r="L1084" t="s">
        <v>68</v>
      </c>
      <c r="M1084" t="s">
        <v>69</v>
      </c>
      <c r="N108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16</v>
      </c>
      <c r="O1084" t="e">
        <f>VLOOKUP(TableMPI[[#This Row],[Label]],TableAvg[],2,FALSE)</f>
        <v>#N/A</v>
      </c>
      <c r="P1084" t="e">
        <f>VLOOKUP(TableMPI[[#This Row],[Label]],TableAvg[],3,FALSE)</f>
        <v>#N/A</v>
      </c>
      <c r="Q1084" t="e">
        <f>TableMPI[[#This Row],[Avg]]-$U$2*TableMPI[[#This Row],[StdDev]]</f>
        <v>#N/A</v>
      </c>
      <c r="R1084" t="e">
        <f>TableMPI[[#This Row],[Avg]]+$U$2*TableMPI[[#This Row],[StdDev]]</f>
        <v>#N/A</v>
      </c>
      <c r="S1084" t="e">
        <f>IF(AND(TableMPI[[#This Row],[total_time]]&gt;=TableMPI[[#This Row],[Low]], TableMPI[[#This Row],[total_time]]&lt;=TableMPI[[#This Row],[High]]),1,0)</f>
        <v>#N/A</v>
      </c>
    </row>
    <row r="1085" spans="1:19" x14ac:dyDescent="0.25">
      <c r="A1085" t="s">
        <v>15</v>
      </c>
      <c r="B1085">
        <v>25000</v>
      </c>
      <c r="C1085">
        <v>100</v>
      </c>
      <c r="D1085">
        <v>100000</v>
      </c>
      <c r="E1085">
        <v>15</v>
      </c>
      <c r="F1085">
        <v>1</v>
      </c>
      <c r="G1085">
        <v>140.79907</v>
      </c>
      <c r="H1085">
        <v>1.6094090000000001</v>
      </c>
      <c r="I1085">
        <v>11.571557</v>
      </c>
      <c r="J1085">
        <v>0.82654000000000005</v>
      </c>
      <c r="K1085" t="str">
        <f t="shared" si="28"/>
        <v>7</v>
      </c>
      <c r="L1085" t="s">
        <v>68</v>
      </c>
      <c r="M1085" t="s">
        <v>69</v>
      </c>
      <c r="N108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15</v>
      </c>
      <c r="O1085" t="e">
        <f>VLOOKUP(TableMPI[[#This Row],[Label]],TableAvg[],2,FALSE)</f>
        <v>#N/A</v>
      </c>
      <c r="P1085" t="e">
        <f>VLOOKUP(TableMPI[[#This Row],[Label]],TableAvg[],3,FALSE)</f>
        <v>#N/A</v>
      </c>
      <c r="Q1085" t="e">
        <f>TableMPI[[#This Row],[Avg]]-$U$2*TableMPI[[#This Row],[StdDev]]</f>
        <v>#N/A</v>
      </c>
      <c r="R1085" t="e">
        <f>TableMPI[[#This Row],[Avg]]+$U$2*TableMPI[[#This Row],[StdDev]]</f>
        <v>#N/A</v>
      </c>
      <c r="S1085" t="e">
        <f>IF(AND(TableMPI[[#This Row],[total_time]]&gt;=TableMPI[[#This Row],[Low]], TableMPI[[#This Row],[total_time]]&lt;=TableMPI[[#This Row],[High]]),1,0)</f>
        <v>#N/A</v>
      </c>
    </row>
    <row r="1086" spans="1:19" x14ac:dyDescent="0.25">
      <c r="A1086" t="s">
        <v>15</v>
      </c>
      <c r="B1086">
        <v>25000</v>
      </c>
      <c r="C1086">
        <v>100</v>
      </c>
      <c r="D1086">
        <v>100000</v>
      </c>
      <c r="E1086">
        <v>14</v>
      </c>
      <c r="F1086">
        <v>1</v>
      </c>
      <c r="G1086">
        <v>150.740375</v>
      </c>
      <c r="H1086">
        <v>1.8003690000000001</v>
      </c>
      <c r="I1086">
        <v>11.706849999999999</v>
      </c>
      <c r="J1086">
        <v>0.90052699999999997</v>
      </c>
      <c r="K1086" t="str">
        <f t="shared" si="28"/>
        <v>7</v>
      </c>
      <c r="L1086" t="s">
        <v>68</v>
      </c>
      <c r="M1086" t="s">
        <v>69</v>
      </c>
      <c r="N108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14</v>
      </c>
      <c r="O1086" t="e">
        <f>VLOOKUP(TableMPI[[#This Row],[Label]],TableAvg[],2,FALSE)</f>
        <v>#N/A</v>
      </c>
      <c r="P1086" t="e">
        <f>VLOOKUP(TableMPI[[#This Row],[Label]],TableAvg[],3,FALSE)</f>
        <v>#N/A</v>
      </c>
      <c r="Q1086" t="e">
        <f>TableMPI[[#This Row],[Avg]]-$U$2*TableMPI[[#This Row],[StdDev]]</f>
        <v>#N/A</v>
      </c>
      <c r="R1086" t="e">
        <f>TableMPI[[#This Row],[Avg]]+$U$2*TableMPI[[#This Row],[StdDev]]</f>
        <v>#N/A</v>
      </c>
      <c r="S1086" t="e">
        <f>IF(AND(TableMPI[[#This Row],[total_time]]&gt;=TableMPI[[#This Row],[Low]], TableMPI[[#This Row],[total_time]]&lt;=TableMPI[[#This Row],[High]]),1,0)</f>
        <v>#N/A</v>
      </c>
    </row>
    <row r="1087" spans="1:19" x14ac:dyDescent="0.25">
      <c r="A1087" t="s">
        <v>15</v>
      </c>
      <c r="B1087">
        <v>25000</v>
      </c>
      <c r="C1087">
        <v>100</v>
      </c>
      <c r="D1087">
        <v>100000</v>
      </c>
      <c r="E1087">
        <v>13</v>
      </c>
      <c r="F1087">
        <v>1</v>
      </c>
      <c r="G1087">
        <v>161.943344</v>
      </c>
      <c r="H1087">
        <v>1.7598320000000001</v>
      </c>
      <c r="I1087">
        <v>11.933070000000001</v>
      </c>
      <c r="J1087">
        <v>0.99442299999999995</v>
      </c>
      <c r="K1087" t="str">
        <f t="shared" si="28"/>
        <v>7</v>
      </c>
      <c r="L1087" t="s">
        <v>68</v>
      </c>
      <c r="M1087" t="s">
        <v>69</v>
      </c>
      <c r="N108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13</v>
      </c>
      <c r="O1087" t="e">
        <f>VLOOKUP(TableMPI[[#This Row],[Label]],TableAvg[],2,FALSE)</f>
        <v>#N/A</v>
      </c>
      <c r="P1087" t="e">
        <f>VLOOKUP(TableMPI[[#This Row],[Label]],TableAvg[],3,FALSE)</f>
        <v>#N/A</v>
      </c>
      <c r="Q1087" t="e">
        <f>TableMPI[[#This Row],[Avg]]-$U$2*TableMPI[[#This Row],[StdDev]]</f>
        <v>#N/A</v>
      </c>
      <c r="R1087" t="e">
        <f>TableMPI[[#This Row],[Avg]]+$U$2*TableMPI[[#This Row],[StdDev]]</f>
        <v>#N/A</v>
      </c>
      <c r="S1087" t="e">
        <f>IF(AND(TableMPI[[#This Row],[total_time]]&gt;=TableMPI[[#This Row],[Low]], TableMPI[[#This Row],[total_time]]&lt;=TableMPI[[#This Row],[High]]),1,0)</f>
        <v>#N/A</v>
      </c>
    </row>
    <row r="1088" spans="1:19" x14ac:dyDescent="0.25">
      <c r="A1088" t="s">
        <v>15</v>
      </c>
      <c r="B1088">
        <v>25000</v>
      </c>
      <c r="C1088">
        <v>100</v>
      </c>
      <c r="D1088">
        <v>100000</v>
      </c>
      <c r="E1088">
        <v>72</v>
      </c>
      <c r="F1088">
        <v>1</v>
      </c>
      <c r="G1088">
        <v>57.190528</v>
      </c>
      <c r="H1088">
        <v>25.754825</v>
      </c>
      <c r="I1088">
        <v>64.383960000000002</v>
      </c>
      <c r="J1088">
        <v>0.90681599999999996</v>
      </c>
      <c r="K1088" t="str">
        <f t="shared" si="28"/>
        <v>7</v>
      </c>
      <c r="L1088" t="s">
        <v>68</v>
      </c>
      <c r="M1088" t="s">
        <v>69</v>
      </c>
      <c r="N108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72</v>
      </c>
      <c r="O1088" t="e">
        <f>VLOOKUP(TableMPI[[#This Row],[Label]],TableAvg[],2,FALSE)</f>
        <v>#N/A</v>
      </c>
      <c r="P1088" t="e">
        <f>VLOOKUP(TableMPI[[#This Row],[Label]],TableAvg[],3,FALSE)</f>
        <v>#N/A</v>
      </c>
      <c r="Q1088" t="e">
        <f>TableMPI[[#This Row],[Avg]]-$U$2*TableMPI[[#This Row],[StdDev]]</f>
        <v>#N/A</v>
      </c>
      <c r="R1088" t="e">
        <f>TableMPI[[#This Row],[Avg]]+$U$2*TableMPI[[#This Row],[StdDev]]</f>
        <v>#N/A</v>
      </c>
      <c r="S1088" t="e">
        <f>IF(AND(TableMPI[[#This Row],[total_time]]&gt;=TableMPI[[#This Row],[Low]], TableMPI[[#This Row],[total_time]]&lt;=TableMPI[[#This Row],[High]]),1,0)</f>
        <v>#N/A</v>
      </c>
    </row>
    <row r="1089" spans="1:19" x14ac:dyDescent="0.25">
      <c r="A1089" t="s">
        <v>15</v>
      </c>
      <c r="B1089">
        <v>25000</v>
      </c>
      <c r="C1089">
        <v>100</v>
      </c>
      <c r="D1089">
        <v>100000</v>
      </c>
      <c r="E1089">
        <v>71</v>
      </c>
      <c r="F1089">
        <v>1</v>
      </c>
      <c r="G1089">
        <v>50.057426</v>
      </c>
      <c r="H1089">
        <v>18.305584</v>
      </c>
      <c r="I1089">
        <v>63.196795000000002</v>
      </c>
      <c r="J1089">
        <v>0.90281100000000003</v>
      </c>
      <c r="K1089" t="str">
        <f t="shared" si="28"/>
        <v>7</v>
      </c>
      <c r="L1089" t="s">
        <v>68</v>
      </c>
      <c r="M1089" t="s">
        <v>69</v>
      </c>
      <c r="N108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71</v>
      </c>
      <c r="O1089" t="e">
        <f>VLOOKUP(TableMPI[[#This Row],[Label]],TableAvg[],2,FALSE)</f>
        <v>#N/A</v>
      </c>
      <c r="P1089" t="e">
        <f>VLOOKUP(TableMPI[[#This Row],[Label]],TableAvg[],3,FALSE)</f>
        <v>#N/A</v>
      </c>
      <c r="Q1089" t="e">
        <f>TableMPI[[#This Row],[Avg]]-$U$2*TableMPI[[#This Row],[StdDev]]</f>
        <v>#N/A</v>
      </c>
      <c r="R1089" t="e">
        <f>TableMPI[[#This Row],[Avg]]+$U$2*TableMPI[[#This Row],[StdDev]]</f>
        <v>#N/A</v>
      </c>
      <c r="S1089" t="e">
        <f>IF(AND(TableMPI[[#This Row],[total_time]]&gt;=TableMPI[[#This Row],[Low]], TableMPI[[#This Row],[total_time]]&lt;=TableMPI[[#This Row],[High]]),1,0)</f>
        <v>#N/A</v>
      </c>
    </row>
    <row r="1090" spans="1:19" x14ac:dyDescent="0.25">
      <c r="A1090" t="s">
        <v>15</v>
      </c>
      <c r="B1090">
        <v>25000</v>
      </c>
      <c r="C1090">
        <v>100</v>
      </c>
      <c r="D1090">
        <v>100000</v>
      </c>
      <c r="E1090">
        <v>70</v>
      </c>
      <c r="F1090">
        <v>1</v>
      </c>
      <c r="G1090">
        <v>51.254888999999999</v>
      </c>
      <c r="H1090">
        <v>18.995901</v>
      </c>
      <c r="I1090">
        <v>61.609430000000003</v>
      </c>
      <c r="J1090">
        <v>0.89288999999999996</v>
      </c>
      <c r="K1090" t="str">
        <f t="shared" si="28"/>
        <v>7</v>
      </c>
      <c r="L1090" t="s">
        <v>68</v>
      </c>
      <c r="M1090" t="s">
        <v>69</v>
      </c>
      <c r="N109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70</v>
      </c>
      <c r="O1090" t="e">
        <f>VLOOKUP(TableMPI[[#This Row],[Label]],TableAvg[],2,FALSE)</f>
        <v>#N/A</v>
      </c>
      <c r="P1090" t="e">
        <f>VLOOKUP(TableMPI[[#This Row],[Label]],TableAvg[],3,FALSE)</f>
        <v>#N/A</v>
      </c>
      <c r="Q1090" t="e">
        <f>TableMPI[[#This Row],[Avg]]-$U$2*TableMPI[[#This Row],[StdDev]]</f>
        <v>#N/A</v>
      </c>
      <c r="R1090" t="e">
        <f>TableMPI[[#This Row],[Avg]]+$U$2*TableMPI[[#This Row],[StdDev]]</f>
        <v>#N/A</v>
      </c>
      <c r="S1090" t="e">
        <f>IF(AND(TableMPI[[#This Row],[total_time]]&gt;=TableMPI[[#This Row],[Low]], TableMPI[[#This Row],[total_time]]&lt;=TableMPI[[#This Row],[High]]),1,0)</f>
        <v>#N/A</v>
      </c>
    </row>
    <row r="1091" spans="1:19" x14ac:dyDescent="0.25">
      <c r="A1091" t="s">
        <v>15</v>
      </c>
      <c r="B1091">
        <v>25000</v>
      </c>
      <c r="C1091">
        <v>100</v>
      </c>
      <c r="D1091">
        <v>100000</v>
      </c>
      <c r="E1091">
        <v>69</v>
      </c>
      <c r="F1091">
        <v>1</v>
      </c>
      <c r="G1091">
        <v>49.587530000000001</v>
      </c>
      <c r="H1091">
        <v>17.709271000000001</v>
      </c>
      <c r="I1091">
        <v>60.360669999999999</v>
      </c>
      <c r="J1091">
        <v>0.88765700000000003</v>
      </c>
      <c r="K1091" t="str">
        <f t="shared" si="28"/>
        <v>7</v>
      </c>
      <c r="L1091" t="s">
        <v>68</v>
      </c>
      <c r="M1091" t="s">
        <v>69</v>
      </c>
      <c r="N109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69</v>
      </c>
      <c r="O1091" t="e">
        <f>VLOOKUP(TableMPI[[#This Row],[Label]],TableAvg[],2,FALSE)</f>
        <v>#N/A</v>
      </c>
      <c r="P1091" t="e">
        <f>VLOOKUP(TableMPI[[#This Row],[Label]],TableAvg[],3,FALSE)</f>
        <v>#N/A</v>
      </c>
      <c r="Q1091" t="e">
        <f>TableMPI[[#This Row],[Avg]]-$U$2*TableMPI[[#This Row],[StdDev]]</f>
        <v>#N/A</v>
      </c>
      <c r="R1091" t="e">
        <f>TableMPI[[#This Row],[Avg]]+$U$2*TableMPI[[#This Row],[StdDev]]</f>
        <v>#N/A</v>
      </c>
      <c r="S1091" t="e">
        <f>IF(AND(TableMPI[[#This Row],[total_time]]&gt;=TableMPI[[#This Row],[Low]], TableMPI[[#This Row],[total_time]]&lt;=TableMPI[[#This Row],[High]]),1,0)</f>
        <v>#N/A</v>
      </c>
    </row>
    <row r="1092" spans="1:19" x14ac:dyDescent="0.25">
      <c r="A1092" t="s">
        <v>15</v>
      </c>
      <c r="B1092">
        <v>25000</v>
      </c>
      <c r="C1092">
        <v>100</v>
      </c>
      <c r="D1092">
        <v>100000</v>
      </c>
      <c r="E1092">
        <v>68</v>
      </c>
      <c r="F1092">
        <v>1</v>
      </c>
      <c r="G1092">
        <v>55.902872000000002</v>
      </c>
      <c r="H1092">
        <v>23.769393999999998</v>
      </c>
      <c r="I1092">
        <v>69.354491999999993</v>
      </c>
      <c r="J1092">
        <v>1.035142</v>
      </c>
      <c r="K1092" t="str">
        <f t="shared" si="28"/>
        <v>7</v>
      </c>
      <c r="L1092" t="s">
        <v>68</v>
      </c>
      <c r="M1092" t="s">
        <v>69</v>
      </c>
      <c r="N109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68</v>
      </c>
      <c r="O1092" t="e">
        <f>VLOOKUP(TableMPI[[#This Row],[Label]],TableAvg[],2,FALSE)</f>
        <v>#N/A</v>
      </c>
      <c r="P1092" t="e">
        <f>VLOOKUP(TableMPI[[#This Row],[Label]],TableAvg[],3,FALSE)</f>
        <v>#N/A</v>
      </c>
      <c r="Q1092" t="e">
        <f>TableMPI[[#This Row],[Avg]]-$U$2*TableMPI[[#This Row],[StdDev]]</f>
        <v>#N/A</v>
      </c>
      <c r="R1092" t="e">
        <f>TableMPI[[#This Row],[Avg]]+$U$2*TableMPI[[#This Row],[StdDev]]</f>
        <v>#N/A</v>
      </c>
      <c r="S1092" t="e">
        <f>IF(AND(TableMPI[[#This Row],[total_time]]&gt;=TableMPI[[#This Row],[Low]], TableMPI[[#This Row],[total_time]]&lt;=TableMPI[[#This Row],[High]]),1,0)</f>
        <v>#N/A</v>
      </c>
    </row>
    <row r="1093" spans="1:19" x14ac:dyDescent="0.25">
      <c r="A1093" t="s">
        <v>15</v>
      </c>
      <c r="B1093">
        <v>25000</v>
      </c>
      <c r="C1093">
        <v>100</v>
      </c>
      <c r="D1093">
        <v>100000</v>
      </c>
      <c r="E1093">
        <v>67</v>
      </c>
      <c r="F1093">
        <v>1</v>
      </c>
      <c r="G1093">
        <v>53.513193999999999</v>
      </c>
      <c r="H1093">
        <v>20.842617000000001</v>
      </c>
      <c r="I1093">
        <v>60.815423000000003</v>
      </c>
      <c r="J1093">
        <v>0.92144599999999999</v>
      </c>
      <c r="K1093" t="str">
        <f t="shared" ref="K1093:K1123" si="29">MID(M1093,22,1)</f>
        <v>7</v>
      </c>
      <c r="L1093" t="s">
        <v>68</v>
      </c>
      <c r="M1093" t="s">
        <v>69</v>
      </c>
      <c r="N109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67</v>
      </c>
      <c r="O1093" t="e">
        <f>VLOOKUP(TableMPI[[#This Row],[Label]],TableAvg[],2,FALSE)</f>
        <v>#N/A</v>
      </c>
      <c r="P1093" t="e">
        <f>VLOOKUP(TableMPI[[#This Row],[Label]],TableAvg[],3,FALSE)</f>
        <v>#N/A</v>
      </c>
      <c r="Q1093" t="e">
        <f>TableMPI[[#This Row],[Avg]]-$U$2*TableMPI[[#This Row],[StdDev]]</f>
        <v>#N/A</v>
      </c>
      <c r="R1093" t="e">
        <f>TableMPI[[#This Row],[Avg]]+$U$2*TableMPI[[#This Row],[StdDev]]</f>
        <v>#N/A</v>
      </c>
      <c r="S1093" t="e">
        <f>IF(AND(TableMPI[[#This Row],[total_time]]&gt;=TableMPI[[#This Row],[Low]], TableMPI[[#This Row],[total_time]]&lt;=TableMPI[[#This Row],[High]]),1,0)</f>
        <v>#N/A</v>
      </c>
    </row>
    <row r="1094" spans="1:19" x14ac:dyDescent="0.25">
      <c r="A1094" t="s">
        <v>15</v>
      </c>
      <c r="B1094">
        <v>25000</v>
      </c>
      <c r="C1094">
        <v>100</v>
      </c>
      <c r="D1094">
        <v>100000</v>
      </c>
      <c r="E1094">
        <v>66</v>
      </c>
      <c r="F1094">
        <v>1</v>
      </c>
      <c r="G1094">
        <v>50.950153999999998</v>
      </c>
      <c r="H1094">
        <v>17.765262</v>
      </c>
      <c r="I1094">
        <v>86.381360000000001</v>
      </c>
      <c r="J1094">
        <v>1.3289439999999999</v>
      </c>
      <c r="K1094" t="str">
        <f t="shared" si="29"/>
        <v>7</v>
      </c>
      <c r="L1094" t="s">
        <v>68</v>
      </c>
      <c r="M1094" t="s">
        <v>69</v>
      </c>
      <c r="N109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66</v>
      </c>
      <c r="O1094" t="e">
        <f>VLOOKUP(TableMPI[[#This Row],[Label]],TableAvg[],2,FALSE)</f>
        <v>#N/A</v>
      </c>
      <c r="P1094" t="e">
        <f>VLOOKUP(TableMPI[[#This Row],[Label]],TableAvg[],3,FALSE)</f>
        <v>#N/A</v>
      </c>
      <c r="Q1094" t="e">
        <f>TableMPI[[#This Row],[Avg]]-$U$2*TableMPI[[#This Row],[StdDev]]</f>
        <v>#N/A</v>
      </c>
      <c r="R1094" t="e">
        <f>TableMPI[[#This Row],[Avg]]+$U$2*TableMPI[[#This Row],[StdDev]]</f>
        <v>#N/A</v>
      </c>
      <c r="S1094" t="e">
        <f>IF(AND(TableMPI[[#This Row],[total_time]]&gt;=TableMPI[[#This Row],[Low]], TableMPI[[#This Row],[total_time]]&lt;=TableMPI[[#This Row],[High]]),1,0)</f>
        <v>#N/A</v>
      </c>
    </row>
    <row r="1095" spans="1:19" x14ac:dyDescent="0.25">
      <c r="A1095" t="s">
        <v>15</v>
      </c>
      <c r="B1095">
        <v>25000</v>
      </c>
      <c r="C1095">
        <v>100</v>
      </c>
      <c r="D1095">
        <v>100000</v>
      </c>
      <c r="E1095">
        <v>65</v>
      </c>
      <c r="F1095">
        <v>1</v>
      </c>
      <c r="G1095">
        <v>52.118746000000002</v>
      </c>
      <c r="H1095">
        <v>18.535795</v>
      </c>
      <c r="I1095">
        <v>59.744022000000001</v>
      </c>
      <c r="J1095">
        <v>0.9335</v>
      </c>
      <c r="K1095" t="str">
        <f t="shared" si="29"/>
        <v>7</v>
      </c>
      <c r="L1095" t="s">
        <v>68</v>
      </c>
      <c r="M1095" t="s">
        <v>69</v>
      </c>
      <c r="N109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65</v>
      </c>
      <c r="O1095" t="e">
        <f>VLOOKUP(TableMPI[[#This Row],[Label]],TableAvg[],2,FALSE)</f>
        <v>#N/A</v>
      </c>
      <c r="P1095" t="e">
        <f>VLOOKUP(TableMPI[[#This Row],[Label]],TableAvg[],3,FALSE)</f>
        <v>#N/A</v>
      </c>
      <c r="Q1095" t="e">
        <f>TableMPI[[#This Row],[Avg]]-$U$2*TableMPI[[#This Row],[StdDev]]</f>
        <v>#N/A</v>
      </c>
      <c r="R1095" t="e">
        <f>TableMPI[[#This Row],[Avg]]+$U$2*TableMPI[[#This Row],[StdDev]]</f>
        <v>#N/A</v>
      </c>
      <c r="S1095" t="e">
        <f>IF(AND(TableMPI[[#This Row],[total_time]]&gt;=TableMPI[[#This Row],[Low]], TableMPI[[#This Row],[total_time]]&lt;=TableMPI[[#This Row],[High]]),1,0)</f>
        <v>#N/A</v>
      </c>
    </row>
    <row r="1096" spans="1:19" x14ac:dyDescent="0.25">
      <c r="A1096" t="s">
        <v>15</v>
      </c>
      <c r="B1096">
        <v>25000</v>
      </c>
      <c r="C1096">
        <v>100</v>
      </c>
      <c r="D1096">
        <v>100000</v>
      </c>
      <c r="E1096">
        <v>64</v>
      </c>
      <c r="F1096">
        <v>1</v>
      </c>
      <c r="G1096">
        <v>50.746203999999999</v>
      </c>
      <c r="H1096">
        <v>16.757859</v>
      </c>
      <c r="I1096">
        <v>67.874212999999997</v>
      </c>
      <c r="J1096">
        <v>1.0773680000000001</v>
      </c>
      <c r="K1096" t="str">
        <f t="shared" si="29"/>
        <v>7</v>
      </c>
      <c r="L1096" t="s">
        <v>68</v>
      </c>
      <c r="M1096" t="s">
        <v>69</v>
      </c>
      <c r="N109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64</v>
      </c>
      <c r="O1096" t="e">
        <f>VLOOKUP(TableMPI[[#This Row],[Label]],TableAvg[],2,FALSE)</f>
        <v>#N/A</v>
      </c>
      <c r="P1096" t="e">
        <f>VLOOKUP(TableMPI[[#This Row],[Label]],TableAvg[],3,FALSE)</f>
        <v>#N/A</v>
      </c>
      <c r="Q1096" t="e">
        <f>TableMPI[[#This Row],[Avg]]-$U$2*TableMPI[[#This Row],[StdDev]]</f>
        <v>#N/A</v>
      </c>
      <c r="R1096" t="e">
        <f>TableMPI[[#This Row],[Avg]]+$U$2*TableMPI[[#This Row],[StdDev]]</f>
        <v>#N/A</v>
      </c>
      <c r="S1096" t="e">
        <f>IF(AND(TableMPI[[#This Row],[total_time]]&gt;=TableMPI[[#This Row],[Low]], TableMPI[[#This Row],[total_time]]&lt;=TableMPI[[#This Row],[High]]),1,0)</f>
        <v>#N/A</v>
      </c>
    </row>
    <row r="1097" spans="1:19" x14ac:dyDescent="0.25">
      <c r="A1097" t="s">
        <v>15</v>
      </c>
      <c r="B1097">
        <v>25000</v>
      </c>
      <c r="C1097">
        <v>100</v>
      </c>
      <c r="D1097">
        <v>100000</v>
      </c>
      <c r="E1097">
        <v>63</v>
      </c>
      <c r="F1097">
        <v>1</v>
      </c>
      <c r="G1097">
        <v>56.857182999999999</v>
      </c>
      <c r="H1097">
        <v>22.475328000000001</v>
      </c>
      <c r="I1097">
        <v>64.335733000000005</v>
      </c>
      <c r="J1097">
        <v>1.0376730000000001</v>
      </c>
      <c r="K1097" t="str">
        <f t="shared" si="29"/>
        <v>7</v>
      </c>
      <c r="L1097" t="s">
        <v>68</v>
      </c>
      <c r="M1097" t="s">
        <v>69</v>
      </c>
      <c r="N109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63</v>
      </c>
      <c r="O1097" t="e">
        <f>VLOOKUP(TableMPI[[#This Row],[Label]],TableAvg[],2,FALSE)</f>
        <v>#N/A</v>
      </c>
      <c r="P1097" t="e">
        <f>VLOOKUP(TableMPI[[#This Row],[Label]],TableAvg[],3,FALSE)</f>
        <v>#N/A</v>
      </c>
      <c r="Q1097" t="e">
        <f>TableMPI[[#This Row],[Avg]]-$U$2*TableMPI[[#This Row],[StdDev]]</f>
        <v>#N/A</v>
      </c>
      <c r="R1097" t="e">
        <f>TableMPI[[#This Row],[Avg]]+$U$2*TableMPI[[#This Row],[StdDev]]</f>
        <v>#N/A</v>
      </c>
      <c r="S1097" t="e">
        <f>IF(AND(TableMPI[[#This Row],[total_time]]&gt;=TableMPI[[#This Row],[Low]], TableMPI[[#This Row],[total_time]]&lt;=TableMPI[[#This Row],[High]]),1,0)</f>
        <v>#N/A</v>
      </c>
    </row>
    <row r="1098" spans="1:19" x14ac:dyDescent="0.25">
      <c r="A1098" t="s">
        <v>15</v>
      </c>
      <c r="B1098">
        <v>25000</v>
      </c>
      <c r="C1098">
        <v>100</v>
      </c>
      <c r="D1098">
        <v>100000</v>
      </c>
      <c r="E1098">
        <v>62</v>
      </c>
      <c r="F1098">
        <v>1</v>
      </c>
      <c r="G1098">
        <v>57.729140000000001</v>
      </c>
      <c r="H1098">
        <v>19.836161000000001</v>
      </c>
      <c r="I1098">
        <v>120.845264</v>
      </c>
      <c r="J1098">
        <v>1.9810700000000001</v>
      </c>
      <c r="K1098" t="str">
        <f t="shared" si="29"/>
        <v>7</v>
      </c>
      <c r="L1098" t="s">
        <v>68</v>
      </c>
      <c r="M1098" t="s">
        <v>69</v>
      </c>
      <c r="N109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62</v>
      </c>
      <c r="O1098" t="e">
        <f>VLOOKUP(TableMPI[[#This Row],[Label]],TableAvg[],2,FALSE)</f>
        <v>#N/A</v>
      </c>
      <c r="P1098" t="e">
        <f>VLOOKUP(TableMPI[[#This Row],[Label]],TableAvg[],3,FALSE)</f>
        <v>#N/A</v>
      </c>
      <c r="Q1098" t="e">
        <f>TableMPI[[#This Row],[Avg]]-$U$2*TableMPI[[#This Row],[StdDev]]</f>
        <v>#N/A</v>
      </c>
      <c r="R1098" t="e">
        <f>TableMPI[[#This Row],[Avg]]+$U$2*TableMPI[[#This Row],[StdDev]]</f>
        <v>#N/A</v>
      </c>
      <c r="S1098" t="e">
        <f>IF(AND(TableMPI[[#This Row],[total_time]]&gt;=TableMPI[[#This Row],[Low]], TableMPI[[#This Row],[total_time]]&lt;=TableMPI[[#This Row],[High]]),1,0)</f>
        <v>#N/A</v>
      </c>
    </row>
    <row r="1099" spans="1:19" x14ac:dyDescent="0.25">
      <c r="A1099" t="s">
        <v>15</v>
      </c>
      <c r="B1099">
        <v>25000</v>
      </c>
      <c r="C1099">
        <v>100</v>
      </c>
      <c r="D1099">
        <v>100000</v>
      </c>
      <c r="E1099">
        <v>61</v>
      </c>
      <c r="F1099">
        <v>1</v>
      </c>
      <c r="G1099">
        <v>57.941370999999997</v>
      </c>
      <c r="H1099">
        <v>22.177734999999998</v>
      </c>
      <c r="I1099">
        <v>50.289549999999998</v>
      </c>
      <c r="J1099">
        <v>0.83815899999999999</v>
      </c>
      <c r="K1099" t="str">
        <f t="shared" si="29"/>
        <v>7</v>
      </c>
      <c r="L1099" t="s">
        <v>68</v>
      </c>
      <c r="M1099" t="s">
        <v>69</v>
      </c>
      <c r="N109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61</v>
      </c>
      <c r="O1099" t="e">
        <f>VLOOKUP(TableMPI[[#This Row],[Label]],TableAvg[],2,FALSE)</f>
        <v>#N/A</v>
      </c>
      <c r="P1099" t="e">
        <f>VLOOKUP(TableMPI[[#This Row],[Label]],TableAvg[],3,FALSE)</f>
        <v>#N/A</v>
      </c>
      <c r="Q1099" t="e">
        <f>TableMPI[[#This Row],[Avg]]-$U$2*TableMPI[[#This Row],[StdDev]]</f>
        <v>#N/A</v>
      </c>
      <c r="R1099" t="e">
        <f>TableMPI[[#This Row],[Avg]]+$U$2*TableMPI[[#This Row],[StdDev]]</f>
        <v>#N/A</v>
      </c>
      <c r="S1099" t="e">
        <f>IF(AND(TableMPI[[#This Row],[total_time]]&gt;=TableMPI[[#This Row],[Low]], TableMPI[[#This Row],[total_time]]&lt;=TableMPI[[#This Row],[High]]),1,0)</f>
        <v>#N/A</v>
      </c>
    </row>
    <row r="1100" spans="1:19" x14ac:dyDescent="0.25">
      <c r="A1100" t="s">
        <v>15</v>
      </c>
      <c r="B1100">
        <v>25000</v>
      </c>
      <c r="C1100">
        <v>100</v>
      </c>
      <c r="D1100">
        <v>100000</v>
      </c>
      <c r="E1100">
        <v>60</v>
      </c>
      <c r="F1100">
        <v>1</v>
      </c>
      <c r="G1100">
        <v>56.211551</v>
      </c>
      <c r="H1100">
        <v>19.734971000000002</v>
      </c>
      <c r="I1100">
        <v>58.437294999999999</v>
      </c>
      <c r="J1100">
        <v>0.99046299999999998</v>
      </c>
      <c r="K1100" t="str">
        <f t="shared" si="29"/>
        <v>7</v>
      </c>
      <c r="L1100" t="s">
        <v>68</v>
      </c>
      <c r="M1100" t="s">
        <v>69</v>
      </c>
      <c r="N110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60</v>
      </c>
      <c r="O1100" t="e">
        <f>VLOOKUP(TableMPI[[#This Row],[Label]],TableAvg[],2,FALSE)</f>
        <v>#N/A</v>
      </c>
      <c r="P1100" t="e">
        <f>VLOOKUP(TableMPI[[#This Row],[Label]],TableAvg[],3,FALSE)</f>
        <v>#N/A</v>
      </c>
      <c r="Q1100" t="e">
        <f>TableMPI[[#This Row],[Avg]]-$U$2*TableMPI[[#This Row],[StdDev]]</f>
        <v>#N/A</v>
      </c>
      <c r="R1100" t="e">
        <f>TableMPI[[#This Row],[Avg]]+$U$2*TableMPI[[#This Row],[StdDev]]</f>
        <v>#N/A</v>
      </c>
      <c r="S1100" t="e">
        <f>IF(AND(TableMPI[[#This Row],[total_time]]&gt;=TableMPI[[#This Row],[Low]], TableMPI[[#This Row],[total_time]]&lt;=TableMPI[[#This Row],[High]]),1,0)</f>
        <v>#N/A</v>
      </c>
    </row>
    <row r="1101" spans="1:19" x14ac:dyDescent="0.25">
      <c r="A1101" t="s">
        <v>15</v>
      </c>
      <c r="B1101">
        <v>25000</v>
      </c>
      <c r="C1101">
        <v>100</v>
      </c>
      <c r="D1101">
        <v>100000</v>
      </c>
      <c r="E1101">
        <v>59</v>
      </c>
      <c r="F1101">
        <v>1</v>
      </c>
      <c r="G1101">
        <v>61.053871000000001</v>
      </c>
      <c r="H1101">
        <v>23.694057000000001</v>
      </c>
      <c r="I1101">
        <v>53.109113000000001</v>
      </c>
      <c r="J1101">
        <v>0.91567399999999999</v>
      </c>
      <c r="K1101" t="str">
        <f t="shared" si="29"/>
        <v>7</v>
      </c>
      <c r="L1101" t="s">
        <v>68</v>
      </c>
      <c r="M1101" t="s">
        <v>69</v>
      </c>
      <c r="N110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59</v>
      </c>
      <c r="O1101" t="e">
        <f>VLOOKUP(TableMPI[[#This Row],[Label]],TableAvg[],2,FALSE)</f>
        <v>#N/A</v>
      </c>
      <c r="P1101" t="e">
        <f>VLOOKUP(TableMPI[[#This Row],[Label]],TableAvg[],3,FALSE)</f>
        <v>#N/A</v>
      </c>
      <c r="Q1101" t="e">
        <f>TableMPI[[#This Row],[Avg]]-$U$2*TableMPI[[#This Row],[StdDev]]</f>
        <v>#N/A</v>
      </c>
      <c r="R1101" t="e">
        <f>TableMPI[[#This Row],[Avg]]+$U$2*TableMPI[[#This Row],[StdDev]]</f>
        <v>#N/A</v>
      </c>
      <c r="S1101" t="e">
        <f>IF(AND(TableMPI[[#This Row],[total_time]]&gt;=TableMPI[[#This Row],[Low]], TableMPI[[#This Row],[total_time]]&lt;=TableMPI[[#This Row],[High]]),1,0)</f>
        <v>#N/A</v>
      </c>
    </row>
    <row r="1102" spans="1:19" x14ac:dyDescent="0.25">
      <c r="A1102" t="s">
        <v>15</v>
      </c>
      <c r="B1102">
        <v>25000</v>
      </c>
      <c r="C1102">
        <v>100</v>
      </c>
      <c r="D1102">
        <v>100000</v>
      </c>
      <c r="E1102">
        <v>58</v>
      </c>
      <c r="F1102">
        <v>1</v>
      </c>
      <c r="G1102">
        <v>72.070171999999999</v>
      </c>
      <c r="H1102">
        <v>33.821502000000002</v>
      </c>
      <c r="I1102">
        <v>53.604706</v>
      </c>
      <c r="J1102">
        <v>0.94043299999999996</v>
      </c>
      <c r="K1102" t="str">
        <f t="shared" si="29"/>
        <v>7</v>
      </c>
      <c r="L1102" t="s">
        <v>68</v>
      </c>
      <c r="M1102" t="s">
        <v>69</v>
      </c>
      <c r="N110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58</v>
      </c>
      <c r="O1102" t="e">
        <f>VLOOKUP(TableMPI[[#This Row],[Label]],TableAvg[],2,FALSE)</f>
        <v>#N/A</v>
      </c>
      <c r="P1102" t="e">
        <f>VLOOKUP(TableMPI[[#This Row],[Label]],TableAvg[],3,FALSE)</f>
        <v>#N/A</v>
      </c>
      <c r="Q1102" t="e">
        <f>TableMPI[[#This Row],[Avg]]-$U$2*TableMPI[[#This Row],[StdDev]]</f>
        <v>#N/A</v>
      </c>
      <c r="R1102" t="e">
        <f>TableMPI[[#This Row],[Avg]]+$U$2*TableMPI[[#This Row],[StdDev]]</f>
        <v>#N/A</v>
      </c>
      <c r="S1102" t="e">
        <f>IF(AND(TableMPI[[#This Row],[total_time]]&gt;=TableMPI[[#This Row],[Low]], TableMPI[[#This Row],[total_time]]&lt;=TableMPI[[#This Row],[High]]),1,0)</f>
        <v>#N/A</v>
      </c>
    </row>
    <row r="1103" spans="1:19" x14ac:dyDescent="0.25">
      <c r="A1103" t="s">
        <v>15</v>
      </c>
      <c r="B1103">
        <v>25000</v>
      </c>
      <c r="C1103">
        <v>100</v>
      </c>
      <c r="D1103">
        <v>100000</v>
      </c>
      <c r="E1103">
        <v>57</v>
      </c>
      <c r="F1103">
        <v>1</v>
      </c>
      <c r="G1103">
        <v>71.487392999999997</v>
      </c>
      <c r="H1103">
        <v>32.702917999999997</v>
      </c>
      <c r="I1103">
        <v>51.075589000000001</v>
      </c>
      <c r="J1103">
        <v>0.91206399999999999</v>
      </c>
      <c r="K1103" t="str">
        <f t="shared" si="29"/>
        <v>7</v>
      </c>
      <c r="L1103" t="s">
        <v>68</v>
      </c>
      <c r="M1103" t="s">
        <v>69</v>
      </c>
      <c r="N110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57</v>
      </c>
      <c r="O1103" t="e">
        <f>VLOOKUP(TableMPI[[#This Row],[Label]],TableAvg[],2,FALSE)</f>
        <v>#N/A</v>
      </c>
      <c r="P1103" t="e">
        <f>VLOOKUP(TableMPI[[#This Row],[Label]],TableAvg[],3,FALSE)</f>
        <v>#N/A</v>
      </c>
      <c r="Q1103" t="e">
        <f>TableMPI[[#This Row],[Avg]]-$U$2*TableMPI[[#This Row],[StdDev]]</f>
        <v>#N/A</v>
      </c>
      <c r="R1103" t="e">
        <f>TableMPI[[#This Row],[Avg]]+$U$2*TableMPI[[#This Row],[StdDev]]</f>
        <v>#N/A</v>
      </c>
      <c r="S1103" t="e">
        <f>IF(AND(TableMPI[[#This Row],[total_time]]&gt;=TableMPI[[#This Row],[Low]], TableMPI[[#This Row],[total_time]]&lt;=TableMPI[[#This Row],[High]]),1,0)</f>
        <v>#N/A</v>
      </c>
    </row>
    <row r="1104" spans="1:19" x14ac:dyDescent="0.25">
      <c r="A1104" t="s">
        <v>15</v>
      </c>
      <c r="B1104">
        <v>25000</v>
      </c>
      <c r="C1104">
        <v>100</v>
      </c>
      <c r="D1104">
        <v>100000</v>
      </c>
      <c r="E1104">
        <v>56</v>
      </c>
      <c r="F1104">
        <v>1</v>
      </c>
      <c r="G1104">
        <v>64.133140999999995</v>
      </c>
      <c r="H1104">
        <v>24.702017000000001</v>
      </c>
      <c r="I1104">
        <v>49.148968000000004</v>
      </c>
      <c r="J1104">
        <v>0.89361800000000002</v>
      </c>
      <c r="K1104" t="str">
        <f t="shared" si="29"/>
        <v>7</v>
      </c>
      <c r="L1104" t="s">
        <v>68</v>
      </c>
      <c r="M1104" t="s">
        <v>69</v>
      </c>
      <c r="N110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56</v>
      </c>
      <c r="O1104" t="e">
        <f>VLOOKUP(TableMPI[[#This Row],[Label]],TableAvg[],2,FALSE)</f>
        <v>#N/A</v>
      </c>
      <c r="P1104" t="e">
        <f>VLOOKUP(TableMPI[[#This Row],[Label]],TableAvg[],3,FALSE)</f>
        <v>#N/A</v>
      </c>
      <c r="Q1104" t="e">
        <f>TableMPI[[#This Row],[Avg]]-$U$2*TableMPI[[#This Row],[StdDev]]</f>
        <v>#N/A</v>
      </c>
      <c r="R1104" t="e">
        <f>TableMPI[[#This Row],[Avg]]+$U$2*TableMPI[[#This Row],[StdDev]]</f>
        <v>#N/A</v>
      </c>
      <c r="S1104" t="e">
        <f>IF(AND(TableMPI[[#This Row],[total_time]]&gt;=TableMPI[[#This Row],[Low]], TableMPI[[#This Row],[total_time]]&lt;=TableMPI[[#This Row],[High]]),1,0)</f>
        <v>#N/A</v>
      </c>
    </row>
    <row r="1105" spans="1:19" x14ac:dyDescent="0.25">
      <c r="A1105" t="s">
        <v>15</v>
      </c>
      <c r="B1105">
        <v>25000</v>
      </c>
      <c r="C1105">
        <v>100</v>
      </c>
      <c r="D1105">
        <v>100000</v>
      </c>
      <c r="E1105">
        <v>55</v>
      </c>
      <c r="F1105">
        <v>1</v>
      </c>
      <c r="G1105">
        <v>62.680540999999998</v>
      </c>
      <c r="H1105">
        <v>22.885185</v>
      </c>
      <c r="I1105">
        <v>48.562851999999999</v>
      </c>
      <c r="J1105">
        <v>0.899312</v>
      </c>
      <c r="K1105" t="str">
        <f t="shared" si="29"/>
        <v>7</v>
      </c>
      <c r="L1105" t="s">
        <v>68</v>
      </c>
      <c r="M1105" t="s">
        <v>69</v>
      </c>
      <c r="N110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55</v>
      </c>
      <c r="O1105" t="e">
        <f>VLOOKUP(TableMPI[[#This Row],[Label]],TableAvg[],2,FALSE)</f>
        <v>#N/A</v>
      </c>
      <c r="P1105" t="e">
        <f>VLOOKUP(TableMPI[[#This Row],[Label]],TableAvg[],3,FALSE)</f>
        <v>#N/A</v>
      </c>
      <c r="Q1105" t="e">
        <f>TableMPI[[#This Row],[Avg]]-$U$2*TableMPI[[#This Row],[StdDev]]</f>
        <v>#N/A</v>
      </c>
      <c r="R1105" t="e">
        <f>TableMPI[[#This Row],[Avg]]+$U$2*TableMPI[[#This Row],[StdDev]]</f>
        <v>#N/A</v>
      </c>
      <c r="S1105" t="e">
        <f>IF(AND(TableMPI[[#This Row],[total_time]]&gt;=TableMPI[[#This Row],[Low]], TableMPI[[#This Row],[total_time]]&lt;=TableMPI[[#This Row],[High]]),1,0)</f>
        <v>#N/A</v>
      </c>
    </row>
    <row r="1106" spans="1:19" x14ac:dyDescent="0.25">
      <c r="A1106" t="s">
        <v>15</v>
      </c>
      <c r="B1106">
        <v>25000</v>
      </c>
      <c r="C1106">
        <v>100</v>
      </c>
      <c r="D1106">
        <v>100000</v>
      </c>
      <c r="E1106">
        <v>54</v>
      </c>
      <c r="F1106">
        <v>1</v>
      </c>
      <c r="G1106">
        <v>53.805643000000003</v>
      </c>
      <c r="H1106">
        <v>13.464283</v>
      </c>
      <c r="I1106">
        <v>71.944106000000005</v>
      </c>
      <c r="J1106">
        <v>1.3574360000000001</v>
      </c>
      <c r="K1106" t="str">
        <f t="shared" si="29"/>
        <v>7</v>
      </c>
      <c r="L1106" t="s">
        <v>68</v>
      </c>
      <c r="M1106" t="s">
        <v>69</v>
      </c>
      <c r="N110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54</v>
      </c>
      <c r="O1106" t="e">
        <f>VLOOKUP(TableMPI[[#This Row],[Label]],TableAvg[],2,FALSE)</f>
        <v>#N/A</v>
      </c>
      <c r="P1106" t="e">
        <f>VLOOKUP(TableMPI[[#This Row],[Label]],TableAvg[],3,FALSE)</f>
        <v>#N/A</v>
      </c>
      <c r="Q1106" t="e">
        <f>TableMPI[[#This Row],[Avg]]-$U$2*TableMPI[[#This Row],[StdDev]]</f>
        <v>#N/A</v>
      </c>
      <c r="R1106" t="e">
        <f>TableMPI[[#This Row],[Avg]]+$U$2*TableMPI[[#This Row],[StdDev]]</f>
        <v>#N/A</v>
      </c>
      <c r="S1106" t="e">
        <f>IF(AND(TableMPI[[#This Row],[total_time]]&gt;=TableMPI[[#This Row],[Low]], TableMPI[[#This Row],[total_time]]&lt;=TableMPI[[#This Row],[High]]),1,0)</f>
        <v>#N/A</v>
      </c>
    </row>
    <row r="1107" spans="1:19" x14ac:dyDescent="0.25">
      <c r="A1107" t="s">
        <v>15</v>
      </c>
      <c r="B1107">
        <v>25000</v>
      </c>
      <c r="C1107">
        <v>100</v>
      </c>
      <c r="D1107">
        <v>100000</v>
      </c>
      <c r="E1107">
        <v>53</v>
      </c>
      <c r="F1107">
        <v>1</v>
      </c>
      <c r="G1107">
        <v>76.076363999999998</v>
      </c>
      <c r="H1107">
        <v>34.868175000000001</v>
      </c>
      <c r="I1107">
        <v>70.113313000000005</v>
      </c>
      <c r="J1107">
        <v>1.348333</v>
      </c>
      <c r="K1107" t="str">
        <f t="shared" si="29"/>
        <v>7</v>
      </c>
      <c r="L1107" t="s">
        <v>68</v>
      </c>
      <c r="M1107" t="s">
        <v>69</v>
      </c>
      <c r="N110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53</v>
      </c>
      <c r="O1107" t="e">
        <f>VLOOKUP(TableMPI[[#This Row],[Label]],TableAvg[],2,FALSE)</f>
        <v>#N/A</v>
      </c>
      <c r="P1107" t="e">
        <f>VLOOKUP(TableMPI[[#This Row],[Label]],TableAvg[],3,FALSE)</f>
        <v>#N/A</v>
      </c>
      <c r="Q1107" t="e">
        <f>TableMPI[[#This Row],[Avg]]-$U$2*TableMPI[[#This Row],[StdDev]]</f>
        <v>#N/A</v>
      </c>
      <c r="R1107" t="e">
        <f>TableMPI[[#This Row],[Avg]]+$U$2*TableMPI[[#This Row],[StdDev]]</f>
        <v>#N/A</v>
      </c>
      <c r="S1107" t="e">
        <f>IF(AND(TableMPI[[#This Row],[total_time]]&gt;=TableMPI[[#This Row],[Low]], TableMPI[[#This Row],[total_time]]&lt;=TableMPI[[#This Row],[High]]),1,0)</f>
        <v>#N/A</v>
      </c>
    </row>
    <row r="1108" spans="1:19" x14ac:dyDescent="0.25">
      <c r="A1108" t="s">
        <v>15</v>
      </c>
      <c r="B1108">
        <v>25000</v>
      </c>
      <c r="C1108">
        <v>100</v>
      </c>
      <c r="D1108">
        <v>100000</v>
      </c>
      <c r="E1108">
        <v>52</v>
      </c>
      <c r="F1108">
        <v>1</v>
      </c>
      <c r="G1108">
        <v>64.255236999999994</v>
      </c>
      <c r="H1108">
        <v>22.481147</v>
      </c>
      <c r="I1108">
        <v>42.529583000000002</v>
      </c>
      <c r="J1108">
        <v>0.83391300000000002</v>
      </c>
      <c r="K1108" t="str">
        <f t="shared" si="29"/>
        <v>7</v>
      </c>
      <c r="L1108" t="s">
        <v>68</v>
      </c>
      <c r="M1108" t="s">
        <v>69</v>
      </c>
      <c r="N110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52</v>
      </c>
      <c r="O1108" t="e">
        <f>VLOOKUP(TableMPI[[#This Row],[Label]],TableAvg[],2,FALSE)</f>
        <v>#N/A</v>
      </c>
      <c r="P1108" t="e">
        <f>VLOOKUP(TableMPI[[#This Row],[Label]],TableAvg[],3,FALSE)</f>
        <v>#N/A</v>
      </c>
      <c r="Q1108" t="e">
        <f>TableMPI[[#This Row],[Avg]]-$U$2*TableMPI[[#This Row],[StdDev]]</f>
        <v>#N/A</v>
      </c>
      <c r="R1108" t="e">
        <f>TableMPI[[#This Row],[Avg]]+$U$2*TableMPI[[#This Row],[StdDev]]</f>
        <v>#N/A</v>
      </c>
      <c r="S1108" t="e">
        <f>IF(AND(TableMPI[[#This Row],[total_time]]&gt;=TableMPI[[#This Row],[Low]], TableMPI[[#This Row],[total_time]]&lt;=TableMPI[[#This Row],[High]]),1,0)</f>
        <v>#N/A</v>
      </c>
    </row>
    <row r="1109" spans="1:19" x14ac:dyDescent="0.25">
      <c r="A1109" t="s">
        <v>15</v>
      </c>
      <c r="B1109">
        <v>25000</v>
      </c>
      <c r="C1109">
        <v>100</v>
      </c>
      <c r="D1109">
        <v>100000</v>
      </c>
      <c r="E1109">
        <v>51</v>
      </c>
      <c r="F1109">
        <v>1</v>
      </c>
      <c r="G1109">
        <v>71.431966000000003</v>
      </c>
      <c r="H1109">
        <v>29.538789000000001</v>
      </c>
      <c r="I1109">
        <v>44.051594999999999</v>
      </c>
      <c r="J1109">
        <v>0.88103200000000004</v>
      </c>
      <c r="K1109" t="str">
        <f t="shared" si="29"/>
        <v>7</v>
      </c>
      <c r="L1109" t="s">
        <v>68</v>
      </c>
      <c r="M1109" t="s">
        <v>69</v>
      </c>
      <c r="N110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51</v>
      </c>
      <c r="O1109" t="e">
        <f>VLOOKUP(TableMPI[[#This Row],[Label]],TableAvg[],2,FALSE)</f>
        <v>#N/A</v>
      </c>
      <c r="P1109" t="e">
        <f>VLOOKUP(TableMPI[[#This Row],[Label]],TableAvg[],3,FALSE)</f>
        <v>#N/A</v>
      </c>
      <c r="Q1109" t="e">
        <f>TableMPI[[#This Row],[Avg]]-$U$2*TableMPI[[#This Row],[StdDev]]</f>
        <v>#N/A</v>
      </c>
      <c r="R1109" t="e">
        <f>TableMPI[[#This Row],[Avg]]+$U$2*TableMPI[[#This Row],[StdDev]]</f>
        <v>#N/A</v>
      </c>
      <c r="S1109" t="e">
        <f>IF(AND(TableMPI[[#This Row],[total_time]]&gt;=TableMPI[[#This Row],[Low]], TableMPI[[#This Row],[total_time]]&lt;=TableMPI[[#This Row],[High]]),1,0)</f>
        <v>#N/A</v>
      </c>
    </row>
    <row r="1110" spans="1:19" x14ac:dyDescent="0.25">
      <c r="A1110" t="s">
        <v>15</v>
      </c>
      <c r="B1110">
        <v>25000</v>
      </c>
      <c r="C1110">
        <v>100</v>
      </c>
      <c r="D1110">
        <v>100000</v>
      </c>
      <c r="E1110">
        <v>50</v>
      </c>
      <c r="F1110">
        <v>1</v>
      </c>
      <c r="G1110">
        <v>65.449637999999993</v>
      </c>
      <c r="H1110">
        <v>22.400843999999999</v>
      </c>
      <c r="I1110">
        <v>48.755704000000001</v>
      </c>
      <c r="J1110">
        <v>0.99501399999999995</v>
      </c>
      <c r="K1110" t="str">
        <f t="shared" si="29"/>
        <v>7</v>
      </c>
      <c r="L1110" t="s">
        <v>68</v>
      </c>
      <c r="M1110" t="s">
        <v>69</v>
      </c>
      <c r="N111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50</v>
      </c>
      <c r="O1110" t="e">
        <f>VLOOKUP(TableMPI[[#This Row],[Label]],TableAvg[],2,FALSE)</f>
        <v>#N/A</v>
      </c>
      <c r="P1110" t="e">
        <f>VLOOKUP(TableMPI[[#This Row],[Label]],TableAvg[],3,FALSE)</f>
        <v>#N/A</v>
      </c>
      <c r="Q1110" t="e">
        <f>TableMPI[[#This Row],[Avg]]-$U$2*TableMPI[[#This Row],[StdDev]]</f>
        <v>#N/A</v>
      </c>
      <c r="R1110" t="e">
        <f>TableMPI[[#This Row],[Avg]]+$U$2*TableMPI[[#This Row],[StdDev]]</f>
        <v>#N/A</v>
      </c>
      <c r="S1110" t="e">
        <f>IF(AND(TableMPI[[#This Row],[total_time]]&gt;=TableMPI[[#This Row],[Low]], TableMPI[[#This Row],[total_time]]&lt;=TableMPI[[#This Row],[High]]),1,0)</f>
        <v>#N/A</v>
      </c>
    </row>
    <row r="1111" spans="1:19" x14ac:dyDescent="0.25">
      <c r="A1111" t="s">
        <v>15</v>
      </c>
      <c r="B1111">
        <v>25000</v>
      </c>
      <c r="C1111">
        <v>100</v>
      </c>
      <c r="D1111">
        <v>100000</v>
      </c>
      <c r="E1111">
        <v>49</v>
      </c>
      <c r="F1111">
        <v>1</v>
      </c>
      <c r="G1111">
        <v>76.324989000000002</v>
      </c>
      <c r="H1111">
        <v>32.414752</v>
      </c>
      <c r="I1111">
        <v>50.618631000000001</v>
      </c>
      <c r="J1111">
        <v>1.0545549999999999</v>
      </c>
      <c r="K1111" t="str">
        <f t="shared" si="29"/>
        <v>7</v>
      </c>
      <c r="L1111" t="s">
        <v>68</v>
      </c>
      <c r="M1111" t="s">
        <v>69</v>
      </c>
      <c r="N111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49</v>
      </c>
      <c r="O1111" t="e">
        <f>VLOOKUP(TableMPI[[#This Row],[Label]],TableAvg[],2,FALSE)</f>
        <v>#N/A</v>
      </c>
      <c r="P1111" t="e">
        <f>VLOOKUP(TableMPI[[#This Row],[Label]],TableAvg[],3,FALSE)</f>
        <v>#N/A</v>
      </c>
      <c r="Q1111" t="e">
        <f>TableMPI[[#This Row],[Avg]]-$U$2*TableMPI[[#This Row],[StdDev]]</f>
        <v>#N/A</v>
      </c>
      <c r="R1111" t="e">
        <f>TableMPI[[#This Row],[Avg]]+$U$2*TableMPI[[#This Row],[StdDev]]</f>
        <v>#N/A</v>
      </c>
      <c r="S1111" t="e">
        <f>IF(AND(TableMPI[[#This Row],[total_time]]&gt;=TableMPI[[#This Row],[Low]], TableMPI[[#This Row],[total_time]]&lt;=TableMPI[[#This Row],[High]]),1,0)</f>
        <v>#N/A</v>
      </c>
    </row>
    <row r="1112" spans="1:19" x14ac:dyDescent="0.25">
      <c r="A1112" t="s">
        <v>15</v>
      </c>
      <c r="B1112">
        <v>25000</v>
      </c>
      <c r="C1112">
        <v>100</v>
      </c>
      <c r="D1112">
        <v>100000</v>
      </c>
      <c r="E1112">
        <v>48</v>
      </c>
      <c r="F1112">
        <v>1</v>
      </c>
      <c r="G1112">
        <v>73.944942999999995</v>
      </c>
      <c r="H1112">
        <v>29.842939000000001</v>
      </c>
      <c r="I1112">
        <v>52.201115000000001</v>
      </c>
      <c r="J1112">
        <v>1.110662</v>
      </c>
      <c r="K1112" t="str">
        <f t="shared" si="29"/>
        <v>7</v>
      </c>
      <c r="L1112" t="s">
        <v>68</v>
      </c>
      <c r="M1112" t="s">
        <v>69</v>
      </c>
      <c r="N111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48</v>
      </c>
      <c r="O1112" t="e">
        <f>VLOOKUP(TableMPI[[#This Row],[Label]],TableAvg[],2,FALSE)</f>
        <v>#N/A</v>
      </c>
      <c r="P1112" t="e">
        <f>VLOOKUP(TableMPI[[#This Row],[Label]],TableAvg[],3,FALSE)</f>
        <v>#N/A</v>
      </c>
      <c r="Q1112" t="e">
        <f>TableMPI[[#This Row],[Avg]]-$U$2*TableMPI[[#This Row],[StdDev]]</f>
        <v>#N/A</v>
      </c>
      <c r="R1112" t="e">
        <f>TableMPI[[#This Row],[Avg]]+$U$2*TableMPI[[#This Row],[StdDev]]</f>
        <v>#N/A</v>
      </c>
      <c r="S1112" t="e">
        <f>IF(AND(TableMPI[[#This Row],[total_time]]&gt;=TableMPI[[#This Row],[Low]], TableMPI[[#This Row],[total_time]]&lt;=TableMPI[[#This Row],[High]]),1,0)</f>
        <v>#N/A</v>
      </c>
    </row>
    <row r="1113" spans="1:19" x14ac:dyDescent="0.25">
      <c r="A1113" t="s">
        <v>15</v>
      </c>
      <c r="B1113">
        <v>25000</v>
      </c>
      <c r="C1113">
        <v>100</v>
      </c>
      <c r="D1113">
        <v>100000</v>
      </c>
      <c r="E1113">
        <v>47</v>
      </c>
      <c r="F1113">
        <v>1</v>
      </c>
      <c r="G1113">
        <v>75.260210999999998</v>
      </c>
      <c r="H1113">
        <v>29.675393</v>
      </c>
      <c r="I1113">
        <v>48.323605999999998</v>
      </c>
      <c r="J1113">
        <v>1.050513</v>
      </c>
      <c r="K1113" t="str">
        <f t="shared" si="29"/>
        <v>7</v>
      </c>
      <c r="L1113" t="s">
        <v>68</v>
      </c>
      <c r="M1113" t="s">
        <v>69</v>
      </c>
      <c r="N11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47</v>
      </c>
      <c r="O1113" t="e">
        <f>VLOOKUP(TableMPI[[#This Row],[Label]],TableAvg[],2,FALSE)</f>
        <v>#N/A</v>
      </c>
      <c r="P1113" t="e">
        <f>VLOOKUP(TableMPI[[#This Row],[Label]],TableAvg[],3,FALSE)</f>
        <v>#N/A</v>
      </c>
      <c r="Q1113" t="e">
        <f>TableMPI[[#This Row],[Avg]]-$U$2*TableMPI[[#This Row],[StdDev]]</f>
        <v>#N/A</v>
      </c>
      <c r="R1113" t="e">
        <f>TableMPI[[#This Row],[Avg]]+$U$2*TableMPI[[#This Row],[StdDev]]</f>
        <v>#N/A</v>
      </c>
      <c r="S1113" t="e">
        <f>IF(AND(TableMPI[[#This Row],[total_time]]&gt;=TableMPI[[#This Row],[Low]], TableMPI[[#This Row],[total_time]]&lt;=TableMPI[[#This Row],[High]]),1,0)</f>
        <v>#N/A</v>
      </c>
    </row>
    <row r="1114" spans="1:19" x14ac:dyDescent="0.25">
      <c r="A1114" t="s">
        <v>15</v>
      </c>
      <c r="B1114">
        <v>25000</v>
      </c>
      <c r="C1114">
        <v>100</v>
      </c>
      <c r="D1114">
        <v>100000</v>
      </c>
      <c r="E1114">
        <v>46</v>
      </c>
      <c r="F1114">
        <v>1</v>
      </c>
      <c r="G1114">
        <v>60.227347000000002</v>
      </c>
      <c r="H1114">
        <v>13.709762</v>
      </c>
      <c r="I1114">
        <v>39.797365999999997</v>
      </c>
      <c r="J1114">
        <v>0.88438600000000001</v>
      </c>
      <c r="K1114" t="str">
        <f t="shared" si="29"/>
        <v>7</v>
      </c>
      <c r="L1114" t="s">
        <v>68</v>
      </c>
      <c r="M1114" t="s">
        <v>69</v>
      </c>
      <c r="N111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46</v>
      </c>
      <c r="O1114" t="e">
        <f>VLOOKUP(TableMPI[[#This Row],[Label]],TableAvg[],2,FALSE)</f>
        <v>#N/A</v>
      </c>
      <c r="P1114" t="e">
        <f>VLOOKUP(TableMPI[[#This Row],[Label]],TableAvg[],3,FALSE)</f>
        <v>#N/A</v>
      </c>
      <c r="Q1114" t="e">
        <f>TableMPI[[#This Row],[Avg]]-$U$2*TableMPI[[#This Row],[StdDev]]</f>
        <v>#N/A</v>
      </c>
      <c r="R1114" t="e">
        <f>TableMPI[[#This Row],[Avg]]+$U$2*TableMPI[[#This Row],[StdDev]]</f>
        <v>#N/A</v>
      </c>
      <c r="S1114" t="e">
        <f>IF(AND(TableMPI[[#This Row],[total_time]]&gt;=TableMPI[[#This Row],[Low]], TableMPI[[#This Row],[total_time]]&lt;=TableMPI[[#This Row],[High]]),1,0)</f>
        <v>#N/A</v>
      </c>
    </row>
    <row r="1115" spans="1:19" x14ac:dyDescent="0.25">
      <c r="A1115" t="s">
        <v>15</v>
      </c>
      <c r="B1115">
        <v>25000</v>
      </c>
      <c r="C1115">
        <v>100</v>
      </c>
      <c r="D1115">
        <v>100000</v>
      </c>
      <c r="E1115">
        <v>45</v>
      </c>
      <c r="F1115">
        <v>1</v>
      </c>
      <c r="G1115">
        <v>73.201706000000001</v>
      </c>
      <c r="H1115">
        <v>25.515651999999999</v>
      </c>
      <c r="I1115">
        <v>44.402971999999998</v>
      </c>
      <c r="J1115">
        <v>1.009158</v>
      </c>
      <c r="K1115" t="str">
        <f t="shared" si="29"/>
        <v>7</v>
      </c>
      <c r="L1115" t="s">
        <v>68</v>
      </c>
      <c r="M1115" t="s">
        <v>69</v>
      </c>
      <c r="N111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45</v>
      </c>
      <c r="O1115" t="e">
        <f>VLOOKUP(TableMPI[[#This Row],[Label]],TableAvg[],2,FALSE)</f>
        <v>#N/A</v>
      </c>
      <c r="P1115" t="e">
        <f>VLOOKUP(TableMPI[[#This Row],[Label]],TableAvg[],3,FALSE)</f>
        <v>#N/A</v>
      </c>
      <c r="Q1115" t="e">
        <f>TableMPI[[#This Row],[Avg]]-$U$2*TableMPI[[#This Row],[StdDev]]</f>
        <v>#N/A</v>
      </c>
      <c r="R1115" t="e">
        <f>TableMPI[[#This Row],[Avg]]+$U$2*TableMPI[[#This Row],[StdDev]]</f>
        <v>#N/A</v>
      </c>
      <c r="S1115" t="e">
        <f>IF(AND(TableMPI[[#This Row],[total_time]]&gt;=TableMPI[[#This Row],[Low]], TableMPI[[#This Row],[total_time]]&lt;=TableMPI[[#This Row],[High]]),1,0)</f>
        <v>#N/A</v>
      </c>
    </row>
    <row r="1116" spans="1:19" x14ac:dyDescent="0.25">
      <c r="A1116" t="s">
        <v>15</v>
      </c>
      <c r="B1116">
        <v>25000</v>
      </c>
      <c r="C1116">
        <v>100</v>
      </c>
      <c r="D1116">
        <v>100000</v>
      </c>
      <c r="E1116">
        <v>44</v>
      </c>
      <c r="F1116">
        <v>1</v>
      </c>
      <c r="G1116">
        <v>73.373644999999996</v>
      </c>
      <c r="H1116">
        <v>25.077408999999999</v>
      </c>
      <c r="I1116">
        <v>37.313315000000003</v>
      </c>
      <c r="J1116">
        <v>0.86775199999999997</v>
      </c>
      <c r="K1116" t="str">
        <f t="shared" si="29"/>
        <v>7</v>
      </c>
      <c r="L1116" t="s">
        <v>68</v>
      </c>
      <c r="M1116" t="s">
        <v>69</v>
      </c>
      <c r="N111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44</v>
      </c>
      <c r="O1116" t="e">
        <f>VLOOKUP(TableMPI[[#This Row],[Label]],TableAvg[],2,FALSE)</f>
        <v>#N/A</v>
      </c>
      <c r="P1116" t="e">
        <f>VLOOKUP(TableMPI[[#This Row],[Label]],TableAvg[],3,FALSE)</f>
        <v>#N/A</v>
      </c>
      <c r="Q1116" t="e">
        <f>TableMPI[[#This Row],[Avg]]-$U$2*TableMPI[[#This Row],[StdDev]]</f>
        <v>#N/A</v>
      </c>
      <c r="R1116" t="e">
        <f>TableMPI[[#This Row],[Avg]]+$U$2*TableMPI[[#This Row],[StdDev]]</f>
        <v>#N/A</v>
      </c>
      <c r="S1116" t="e">
        <f>IF(AND(TableMPI[[#This Row],[total_time]]&gt;=TableMPI[[#This Row],[Low]], TableMPI[[#This Row],[total_time]]&lt;=TableMPI[[#This Row],[High]]),1,0)</f>
        <v>#N/A</v>
      </c>
    </row>
    <row r="1117" spans="1:19" x14ac:dyDescent="0.25">
      <c r="A1117" t="s">
        <v>15</v>
      </c>
      <c r="B1117">
        <v>25000</v>
      </c>
      <c r="C1117">
        <v>100</v>
      </c>
      <c r="D1117">
        <v>100000</v>
      </c>
      <c r="E1117">
        <v>43</v>
      </c>
      <c r="F1117">
        <v>1</v>
      </c>
      <c r="G1117">
        <v>61.091858000000002</v>
      </c>
      <c r="H1117">
        <v>11.634798999999999</v>
      </c>
      <c r="I1117">
        <v>41.068725999999998</v>
      </c>
      <c r="J1117">
        <v>0.977827</v>
      </c>
      <c r="K1117" t="str">
        <f t="shared" si="29"/>
        <v>7</v>
      </c>
      <c r="L1117" t="s">
        <v>68</v>
      </c>
      <c r="M1117" t="s">
        <v>69</v>
      </c>
      <c r="N111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43</v>
      </c>
      <c r="O1117" t="e">
        <f>VLOOKUP(TableMPI[[#This Row],[Label]],TableAvg[],2,FALSE)</f>
        <v>#N/A</v>
      </c>
      <c r="P1117" t="e">
        <f>VLOOKUP(TableMPI[[#This Row],[Label]],TableAvg[],3,FALSE)</f>
        <v>#N/A</v>
      </c>
      <c r="Q1117" t="e">
        <f>TableMPI[[#This Row],[Avg]]-$U$2*TableMPI[[#This Row],[StdDev]]</f>
        <v>#N/A</v>
      </c>
      <c r="R1117" t="e">
        <f>TableMPI[[#This Row],[Avg]]+$U$2*TableMPI[[#This Row],[StdDev]]</f>
        <v>#N/A</v>
      </c>
      <c r="S1117" t="e">
        <f>IF(AND(TableMPI[[#This Row],[total_time]]&gt;=TableMPI[[#This Row],[Low]], TableMPI[[#This Row],[total_time]]&lt;=TableMPI[[#This Row],[High]]),1,0)</f>
        <v>#N/A</v>
      </c>
    </row>
    <row r="1118" spans="1:19" x14ac:dyDescent="0.25">
      <c r="A1118" t="s">
        <v>15</v>
      </c>
      <c r="B1118">
        <v>25000</v>
      </c>
      <c r="C1118">
        <v>100</v>
      </c>
      <c r="D1118">
        <v>100000</v>
      </c>
      <c r="E1118">
        <v>42</v>
      </c>
      <c r="F1118">
        <v>1</v>
      </c>
      <c r="G1118">
        <v>61.929518999999999</v>
      </c>
      <c r="H1118">
        <v>10.925896</v>
      </c>
      <c r="I1118">
        <v>37.393780999999997</v>
      </c>
      <c r="J1118">
        <v>0.91204300000000005</v>
      </c>
      <c r="K1118" t="str">
        <f t="shared" si="29"/>
        <v>7</v>
      </c>
      <c r="L1118" t="s">
        <v>68</v>
      </c>
      <c r="M1118" t="s">
        <v>69</v>
      </c>
      <c r="N111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42</v>
      </c>
      <c r="O1118" t="e">
        <f>VLOOKUP(TableMPI[[#This Row],[Label]],TableAvg[],2,FALSE)</f>
        <v>#N/A</v>
      </c>
      <c r="P1118" t="e">
        <f>VLOOKUP(TableMPI[[#This Row],[Label]],TableAvg[],3,FALSE)</f>
        <v>#N/A</v>
      </c>
      <c r="Q1118" t="e">
        <f>TableMPI[[#This Row],[Avg]]-$U$2*TableMPI[[#This Row],[StdDev]]</f>
        <v>#N/A</v>
      </c>
      <c r="R1118" t="e">
        <f>TableMPI[[#This Row],[Avg]]+$U$2*TableMPI[[#This Row],[StdDev]]</f>
        <v>#N/A</v>
      </c>
      <c r="S1118" t="e">
        <f>IF(AND(TableMPI[[#This Row],[total_time]]&gt;=TableMPI[[#This Row],[Low]], TableMPI[[#This Row],[total_time]]&lt;=TableMPI[[#This Row],[High]]),1,0)</f>
        <v>#N/A</v>
      </c>
    </row>
    <row r="1119" spans="1:19" x14ac:dyDescent="0.25">
      <c r="A1119" t="s">
        <v>15</v>
      </c>
      <c r="B1119">
        <v>25000</v>
      </c>
      <c r="C1119">
        <v>100</v>
      </c>
      <c r="D1119">
        <v>100000</v>
      </c>
      <c r="E1119">
        <v>41</v>
      </c>
      <c r="F1119">
        <v>1</v>
      </c>
      <c r="G1119">
        <v>61.024681999999999</v>
      </c>
      <c r="H1119">
        <v>9.1573829999999994</v>
      </c>
      <c r="I1119">
        <v>35.951751000000002</v>
      </c>
      <c r="J1119">
        <v>0.89879399999999998</v>
      </c>
      <c r="K1119" t="str">
        <f t="shared" si="29"/>
        <v>7</v>
      </c>
      <c r="L1119" t="s">
        <v>68</v>
      </c>
      <c r="M1119" t="s">
        <v>69</v>
      </c>
      <c r="N111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41</v>
      </c>
      <c r="O1119" t="e">
        <f>VLOOKUP(TableMPI[[#This Row],[Label]],TableAvg[],2,FALSE)</f>
        <v>#N/A</v>
      </c>
      <c r="P1119" t="e">
        <f>VLOOKUP(TableMPI[[#This Row],[Label]],TableAvg[],3,FALSE)</f>
        <v>#N/A</v>
      </c>
      <c r="Q1119" t="e">
        <f>TableMPI[[#This Row],[Avg]]-$U$2*TableMPI[[#This Row],[StdDev]]</f>
        <v>#N/A</v>
      </c>
      <c r="R1119" t="e">
        <f>TableMPI[[#This Row],[Avg]]+$U$2*TableMPI[[#This Row],[StdDev]]</f>
        <v>#N/A</v>
      </c>
      <c r="S1119" t="e">
        <f>IF(AND(TableMPI[[#This Row],[total_time]]&gt;=TableMPI[[#This Row],[Low]], TableMPI[[#This Row],[total_time]]&lt;=TableMPI[[#This Row],[High]]),1,0)</f>
        <v>#N/A</v>
      </c>
    </row>
    <row r="1120" spans="1:19" x14ac:dyDescent="0.25">
      <c r="A1120" t="s">
        <v>15</v>
      </c>
      <c r="B1120">
        <v>25000</v>
      </c>
      <c r="C1120">
        <v>100</v>
      </c>
      <c r="D1120">
        <v>100000</v>
      </c>
      <c r="E1120">
        <v>40</v>
      </c>
      <c r="F1120">
        <v>1</v>
      </c>
      <c r="G1120">
        <v>61.814266000000003</v>
      </c>
      <c r="H1120">
        <v>8.3686050000000005</v>
      </c>
      <c r="I1120">
        <v>38.545949</v>
      </c>
      <c r="J1120">
        <v>0.98835799999999996</v>
      </c>
      <c r="K1120" t="str">
        <f t="shared" si="29"/>
        <v>7</v>
      </c>
      <c r="L1120" t="s">
        <v>68</v>
      </c>
      <c r="M1120" t="s">
        <v>69</v>
      </c>
      <c r="N112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40</v>
      </c>
      <c r="O1120" t="e">
        <f>VLOOKUP(TableMPI[[#This Row],[Label]],TableAvg[],2,FALSE)</f>
        <v>#N/A</v>
      </c>
      <c r="P1120" t="e">
        <f>VLOOKUP(TableMPI[[#This Row],[Label]],TableAvg[],3,FALSE)</f>
        <v>#N/A</v>
      </c>
      <c r="Q1120" t="e">
        <f>TableMPI[[#This Row],[Avg]]-$U$2*TableMPI[[#This Row],[StdDev]]</f>
        <v>#N/A</v>
      </c>
      <c r="R1120" t="e">
        <f>TableMPI[[#This Row],[Avg]]+$U$2*TableMPI[[#This Row],[StdDev]]</f>
        <v>#N/A</v>
      </c>
      <c r="S1120" t="e">
        <f>IF(AND(TableMPI[[#This Row],[total_time]]&gt;=TableMPI[[#This Row],[Low]], TableMPI[[#This Row],[total_time]]&lt;=TableMPI[[#This Row],[High]]),1,0)</f>
        <v>#N/A</v>
      </c>
    </row>
    <row r="1121" spans="1:19" x14ac:dyDescent="0.25">
      <c r="A1121" t="s">
        <v>15</v>
      </c>
      <c r="B1121">
        <v>25000</v>
      </c>
      <c r="C1121">
        <v>100</v>
      </c>
      <c r="D1121">
        <v>100000</v>
      </c>
      <c r="E1121">
        <v>39</v>
      </c>
      <c r="F1121">
        <v>1</v>
      </c>
      <c r="G1121">
        <v>79.484663999999995</v>
      </c>
      <c r="H1121">
        <v>24.652778000000001</v>
      </c>
      <c r="I1121">
        <v>35.573321</v>
      </c>
      <c r="J1121">
        <v>0.93613999999999997</v>
      </c>
      <c r="K1121" t="str">
        <f t="shared" si="29"/>
        <v>7</v>
      </c>
      <c r="L1121" t="s">
        <v>68</v>
      </c>
      <c r="M1121" t="s">
        <v>69</v>
      </c>
      <c r="N112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39</v>
      </c>
      <c r="O1121" t="e">
        <f>VLOOKUP(TableMPI[[#This Row],[Label]],TableAvg[],2,FALSE)</f>
        <v>#N/A</v>
      </c>
      <c r="P1121" t="e">
        <f>VLOOKUP(TableMPI[[#This Row],[Label]],TableAvg[],3,FALSE)</f>
        <v>#N/A</v>
      </c>
      <c r="Q1121" t="e">
        <f>TableMPI[[#This Row],[Avg]]-$U$2*TableMPI[[#This Row],[StdDev]]</f>
        <v>#N/A</v>
      </c>
      <c r="R1121" t="e">
        <f>TableMPI[[#This Row],[Avg]]+$U$2*TableMPI[[#This Row],[StdDev]]</f>
        <v>#N/A</v>
      </c>
      <c r="S1121" t="e">
        <f>IF(AND(TableMPI[[#This Row],[total_time]]&gt;=TableMPI[[#This Row],[Low]], TableMPI[[#This Row],[total_time]]&lt;=TableMPI[[#This Row],[High]]),1,0)</f>
        <v>#N/A</v>
      </c>
    </row>
    <row r="1122" spans="1:19" x14ac:dyDescent="0.25">
      <c r="A1122" t="s">
        <v>15</v>
      </c>
      <c r="B1122">
        <v>25000</v>
      </c>
      <c r="C1122">
        <v>100</v>
      </c>
      <c r="D1122">
        <v>100000</v>
      </c>
      <c r="E1122">
        <v>38</v>
      </c>
      <c r="F1122">
        <v>1</v>
      </c>
      <c r="G1122">
        <v>75.551826000000005</v>
      </c>
      <c r="H1122">
        <v>19.212543</v>
      </c>
      <c r="I1122">
        <v>33.595599</v>
      </c>
      <c r="J1122">
        <v>0.90798900000000005</v>
      </c>
      <c r="K1122" t="str">
        <f t="shared" si="29"/>
        <v>7</v>
      </c>
      <c r="L1122" t="s">
        <v>68</v>
      </c>
      <c r="M1122" t="s">
        <v>69</v>
      </c>
      <c r="N112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38</v>
      </c>
      <c r="O1122" t="e">
        <f>VLOOKUP(TableMPI[[#This Row],[Label]],TableAvg[],2,FALSE)</f>
        <v>#N/A</v>
      </c>
      <c r="P1122" t="e">
        <f>VLOOKUP(TableMPI[[#This Row],[Label]],TableAvg[],3,FALSE)</f>
        <v>#N/A</v>
      </c>
      <c r="Q1122" t="e">
        <f>TableMPI[[#This Row],[Avg]]-$U$2*TableMPI[[#This Row],[StdDev]]</f>
        <v>#N/A</v>
      </c>
      <c r="R1122" t="e">
        <f>TableMPI[[#This Row],[Avg]]+$U$2*TableMPI[[#This Row],[StdDev]]</f>
        <v>#N/A</v>
      </c>
      <c r="S1122" t="e">
        <f>IF(AND(TableMPI[[#This Row],[total_time]]&gt;=TableMPI[[#This Row],[Low]], TableMPI[[#This Row],[total_time]]&lt;=TableMPI[[#This Row],[High]]),1,0)</f>
        <v>#N/A</v>
      </c>
    </row>
    <row r="1123" spans="1:19" x14ac:dyDescent="0.25">
      <c r="A1123" t="s">
        <v>15</v>
      </c>
      <c r="B1123">
        <v>25000</v>
      </c>
      <c r="C1123">
        <v>100</v>
      </c>
      <c r="D1123">
        <v>100000</v>
      </c>
      <c r="E1123">
        <v>37</v>
      </c>
      <c r="F1123">
        <v>1</v>
      </c>
      <c r="G1123">
        <v>79.368196999999995</v>
      </c>
      <c r="H1123">
        <v>21.499302</v>
      </c>
      <c r="I1123">
        <v>29.577629999999999</v>
      </c>
      <c r="J1123">
        <v>0.82160100000000003</v>
      </c>
      <c r="K1123" t="str">
        <f t="shared" si="29"/>
        <v>7</v>
      </c>
      <c r="L1123" t="s">
        <v>68</v>
      </c>
      <c r="M1123" t="s">
        <v>69</v>
      </c>
      <c r="N112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37</v>
      </c>
      <c r="O1123" t="e">
        <f>VLOOKUP(TableMPI[[#This Row],[Label]],TableAvg[],2,FALSE)</f>
        <v>#N/A</v>
      </c>
      <c r="P1123" t="e">
        <f>VLOOKUP(TableMPI[[#This Row],[Label]],TableAvg[],3,FALSE)</f>
        <v>#N/A</v>
      </c>
      <c r="Q1123" t="e">
        <f>TableMPI[[#This Row],[Avg]]-$U$2*TableMPI[[#This Row],[StdDev]]</f>
        <v>#N/A</v>
      </c>
      <c r="R1123" t="e">
        <f>TableMPI[[#This Row],[Avg]]+$U$2*TableMPI[[#This Row],[StdDev]]</f>
        <v>#N/A</v>
      </c>
      <c r="S1123" t="e">
        <f>IF(AND(TableMPI[[#This Row],[total_time]]&gt;=TableMPI[[#This Row],[Low]], TableMPI[[#This Row],[total_time]]&lt;=TableMPI[[#This Row],[High]]),1,0)</f>
        <v>#N/A</v>
      </c>
    </row>
    <row r="1124" spans="1:19" x14ac:dyDescent="0.25">
      <c r="A1124" t="s">
        <v>15</v>
      </c>
      <c r="B1124">
        <v>30000</v>
      </c>
      <c r="C1124">
        <v>100</v>
      </c>
      <c r="D1124">
        <v>100000</v>
      </c>
      <c r="E1124">
        <v>72</v>
      </c>
      <c r="F1124">
        <v>1</v>
      </c>
      <c r="G1124">
        <v>76.112531000000004</v>
      </c>
      <c r="H1124">
        <v>30.293067000000001</v>
      </c>
      <c r="I1124">
        <v>83.403036</v>
      </c>
      <c r="J1124">
        <v>1.1746909999999999</v>
      </c>
      <c r="K1124" t="str">
        <f>MID(M1124,22,1)</f>
        <v>7</v>
      </c>
      <c r="L1124" t="s">
        <v>70</v>
      </c>
      <c r="M1124" t="s">
        <v>71</v>
      </c>
      <c r="N112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72</v>
      </c>
      <c r="O1124" t="e">
        <f>VLOOKUP(TableMPI[[#This Row],[Label]],TableAvg[],2,FALSE)</f>
        <v>#N/A</v>
      </c>
      <c r="P1124" t="e">
        <f>VLOOKUP(TableMPI[[#This Row],[Label]],TableAvg[],3,FALSE)</f>
        <v>#N/A</v>
      </c>
      <c r="Q1124" t="e">
        <f>TableMPI[[#This Row],[Avg]]-$U$2*TableMPI[[#This Row],[StdDev]]</f>
        <v>#N/A</v>
      </c>
      <c r="R1124" t="e">
        <f>TableMPI[[#This Row],[Avg]]+$U$2*TableMPI[[#This Row],[StdDev]]</f>
        <v>#N/A</v>
      </c>
      <c r="S1124" t="e">
        <f>IF(AND(TableMPI[[#This Row],[total_time]]&gt;=TableMPI[[#This Row],[Low]], TableMPI[[#This Row],[total_time]]&lt;=TableMPI[[#This Row],[High]]),1,0)</f>
        <v>#N/A</v>
      </c>
    </row>
    <row r="1125" spans="1:19" x14ac:dyDescent="0.25">
      <c r="A1125" t="s">
        <v>15</v>
      </c>
      <c r="B1125">
        <v>30000</v>
      </c>
      <c r="C1125">
        <v>100</v>
      </c>
      <c r="D1125">
        <v>100000</v>
      </c>
      <c r="E1125">
        <v>69</v>
      </c>
      <c r="F1125">
        <v>1</v>
      </c>
      <c r="G1125">
        <v>82.155550000000005</v>
      </c>
      <c r="H1125">
        <v>36.40269</v>
      </c>
      <c r="I1125">
        <v>76.604388</v>
      </c>
      <c r="J1125">
        <v>1.1265350000000001</v>
      </c>
      <c r="K1125" t="str">
        <f t="shared" ref="K1125:K1156" si="30">MID(M1125,22,1)</f>
        <v>7</v>
      </c>
      <c r="L1125" t="s">
        <v>70</v>
      </c>
      <c r="M1125" t="s">
        <v>71</v>
      </c>
      <c r="N112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69</v>
      </c>
      <c r="O1125" t="e">
        <f>VLOOKUP(TableMPI[[#This Row],[Label]],TableAvg[],2,FALSE)</f>
        <v>#N/A</v>
      </c>
      <c r="P1125" t="e">
        <f>VLOOKUP(TableMPI[[#This Row],[Label]],TableAvg[],3,FALSE)</f>
        <v>#N/A</v>
      </c>
      <c r="Q1125" t="e">
        <f>TableMPI[[#This Row],[Avg]]-$U$2*TableMPI[[#This Row],[StdDev]]</f>
        <v>#N/A</v>
      </c>
      <c r="R1125" t="e">
        <f>TableMPI[[#This Row],[Avg]]+$U$2*TableMPI[[#This Row],[StdDev]]</f>
        <v>#N/A</v>
      </c>
      <c r="S1125" t="e">
        <f>IF(AND(TableMPI[[#This Row],[total_time]]&gt;=TableMPI[[#This Row],[Low]], TableMPI[[#This Row],[total_time]]&lt;=TableMPI[[#This Row],[High]]),1,0)</f>
        <v>#N/A</v>
      </c>
    </row>
    <row r="1126" spans="1:19" x14ac:dyDescent="0.25">
      <c r="A1126" t="s">
        <v>15</v>
      </c>
      <c r="B1126">
        <v>30000</v>
      </c>
      <c r="C1126">
        <v>100</v>
      </c>
      <c r="D1126">
        <v>100000</v>
      </c>
      <c r="E1126">
        <v>66</v>
      </c>
      <c r="F1126">
        <v>1</v>
      </c>
      <c r="G1126">
        <v>77.379805000000005</v>
      </c>
      <c r="H1126">
        <v>29.856745</v>
      </c>
      <c r="I1126">
        <v>76.950839000000002</v>
      </c>
      <c r="J1126">
        <v>1.183859</v>
      </c>
      <c r="K1126" t="str">
        <f t="shared" si="30"/>
        <v>7</v>
      </c>
      <c r="L1126" t="s">
        <v>70</v>
      </c>
      <c r="M1126" t="s">
        <v>71</v>
      </c>
      <c r="N112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66</v>
      </c>
      <c r="O1126" t="e">
        <f>VLOOKUP(TableMPI[[#This Row],[Label]],TableAvg[],2,FALSE)</f>
        <v>#N/A</v>
      </c>
      <c r="P1126" t="e">
        <f>VLOOKUP(TableMPI[[#This Row],[Label]],TableAvg[],3,FALSE)</f>
        <v>#N/A</v>
      </c>
      <c r="Q1126" t="e">
        <f>TableMPI[[#This Row],[Avg]]-$U$2*TableMPI[[#This Row],[StdDev]]</f>
        <v>#N/A</v>
      </c>
      <c r="R1126" t="e">
        <f>TableMPI[[#This Row],[Avg]]+$U$2*TableMPI[[#This Row],[StdDev]]</f>
        <v>#N/A</v>
      </c>
      <c r="S1126" t="e">
        <f>IF(AND(TableMPI[[#This Row],[total_time]]&gt;=TableMPI[[#This Row],[Low]], TableMPI[[#This Row],[total_time]]&lt;=TableMPI[[#This Row],[High]]),1,0)</f>
        <v>#N/A</v>
      </c>
    </row>
    <row r="1127" spans="1:19" x14ac:dyDescent="0.25">
      <c r="A1127" t="s">
        <v>15</v>
      </c>
      <c r="B1127">
        <v>30000</v>
      </c>
      <c r="C1127">
        <v>100</v>
      </c>
      <c r="D1127">
        <v>100000</v>
      </c>
      <c r="E1127">
        <v>63</v>
      </c>
      <c r="F1127">
        <v>1</v>
      </c>
      <c r="G1127">
        <v>84.643181999999996</v>
      </c>
      <c r="H1127">
        <v>34.91498</v>
      </c>
      <c r="I1127">
        <v>60.855283</v>
      </c>
      <c r="J1127">
        <v>0.98153699999999999</v>
      </c>
      <c r="K1127" t="str">
        <f t="shared" si="30"/>
        <v>7</v>
      </c>
      <c r="L1127" t="s">
        <v>70</v>
      </c>
      <c r="M1127" t="s">
        <v>71</v>
      </c>
      <c r="N112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63</v>
      </c>
      <c r="O1127" t="e">
        <f>VLOOKUP(TableMPI[[#This Row],[Label]],TableAvg[],2,FALSE)</f>
        <v>#N/A</v>
      </c>
      <c r="P1127" t="e">
        <f>VLOOKUP(TableMPI[[#This Row],[Label]],TableAvg[],3,FALSE)</f>
        <v>#N/A</v>
      </c>
      <c r="Q1127" t="e">
        <f>TableMPI[[#This Row],[Avg]]-$U$2*TableMPI[[#This Row],[StdDev]]</f>
        <v>#N/A</v>
      </c>
      <c r="R1127" t="e">
        <f>TableMPI[[#This Row],[Avg]]+$U$2*TableMPI[[#This Row],[StdDev]]</f>
        <v>#N/A</v>
      </c>
      <c r="S1127" t="e">
        <f>IF(AND(TableMPI[[#This Row],[total_time]]&gt;=TableMPI[[#This Row],[Low]], TableMPI[[#This Row],[total_time]]&lt;=TableMPI[[#This Row],[High]]),1,0)</f>
        <v>#N/A</v>
      </c>
    </row>
    <row r="1128" spans="1:19" x14ac:dyDescent="0.25">
      <c r="A1128" t="s">
        <v>15</v>
      </c>
      <c r="B1128">
        <v>30000</v>
      </c>
      <c r="C1128">
        <v>100</v>
      </c>
      <c r="D1128">
        <v>100000</v>
      </c>
      <c r="E1128">
        <v>60</v>
      </c>
      <c r="F1128">
        <v>1</v>
      </c>
      <c r="G1128">
        <v>87.423094000000006</v>
      </c>
      <c r="H1128">
        <v>35.101100000000002</v>
      </c>
      <c r="I1128">
        <v>62.473236999999997</v>
      </c>
      <c r="J1128">
        <v>1.0588679999999999</v>
      </c>
      <c r="K1128" t="str">
        <f t="shared" si="30"/>
        <v>7</v>
      </c>
      <c r="L1128" t="s">
        <v>70</v>
      </c>
      <c r="M1128" t="s">
        <v>71</v>
      </c>
      <c r="N112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60</v>
      </c>
      <c r="O1128" t="e">
        <f>VLOOKUP(TableMPI[[#This Row],[Label]],TableAvg[],2,FALSE)</f>
        <v>#N/A</v>
      </c>
      <c r="P1128" t="e">
        <f>VLOOKUP(TableMPI[[#This Row],[Label]],TableAvg[],3,FALSE)</f>
        <v>#N/A</v>
      </c>
      <c r="Q1128" t="e">
        <f>TableMPI[[#This Row],[Avg]]-$U$2*TableMPI[[#This Row],[StdDev]]</f>
        <v>#N/A</v>
      </c>
      <c r="R1128" t="e">
        <f>TableMPI[[#This Row],[Avg]]+$U$2*TableMPI[[#This Row],[StdDev]]</f>
        <v>#N/A</v>
      </c>
      <c r="S1128" t="e">
        <f>IF(AND(TableMPI[[#This Row],[total_time]]&gt;=TableMPI[[#This Row],[Low]], TableMPI[[#This Row],[total_time]]&lt;=TableMPI[[#This Row],[High]]),1,0)</f>
        <v>#N/A</v>
      </c>
    </row>
    <row r="1129" spans="1:19" x14ac:dyDescent="0.25">
      <c r="A1129" t="s">
        <v>15</v>
      </c>
      <c r="B1129">
        <v>30000</v>
      </c>
      <c r="C1129">
        <v>100</v>
      </c>
      <c r="D1129">
        <v>100000</v>
      </c>
      <c r="E1129">
        <v>57</v>
      </c>
      <c r="F1129">
        <v>1</v>
      </c>
      <c r="G1129">
        <v>81.712028000000004</v>
      </c>
      <c r="H1129">
        <v>26.419063000000001</v>
      </c>
      <c r="I1129">
        <v>66.624397999999999</v>
      </c>
      <c r="J1129">
        <v>1.189721</v>
      </c>
      <c r="K1129" t="str">
        <f t="shared" si="30"/>
        <v>7</v>
      </c>
      <c r="L1129" t="s">
        <v>70</v>
      </c>
      <c r="M1129" t="s">
        <v>71</v>
      </c>
      <c r="N112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57</v>
      </c>
      <c r="O1129" t="e">
        <f>VLOOKUP(TableMPI[[#This Row],[Label]],TableAvg[],2,FALSE)</f>
        <v>#N/A</v>
      </c>
      <c r="P1129" t="e">
        <f>VLOOKUP(TableMPI[[#This Row],[Label]],TableAvg[],3,FALSE)</f>
        <v>#N/A</v>
      </c>
      <c r="Q1129" t="e">
        <f>TableMPI[[#This Row],[Avg]]-$U$2*TableMPI[[#This Row],[StdDev]]</f>
        <v>#N/A</v>
      </c>
      <c r="R1129" t="e">
        <f>TableMPI[[#This Row],[Avg]]+$U$2*TableMPI[[#This Row],[StdDev]]</f>
        <v>#N/A</v>
      </c>
      <c r="S1129" t="e">
        <f>IF(AND(TableMPI[[#This Row],[total_time]]&gt;=TableMPI[[#This Row],[Low]], TableMPI[[#This Row],[total_time]]&lt;=TableMPI[[#This Row],[High]]),1,0)</f>
        <v>#N/A</v>
      </c>
    </row>
    <row r="1130" spans="1:19" x14ac:dyDescent="0.25">
      <c r="A1130" t="s">
        <v>15</v>
      </c>
      <c r="B1130">
        <v>30000</v>
      </c>
      <c r="C1130">
        <v>100</v>
      </c>
      <c r="D1130">
        <v>100000</v>
      </c>
      <c r="E1130">
        <v>54</v>
      </c>
      <c r="F1130">
        <v>1</v>
      </c>
      <c r="G1130">
        <v>93.942659000000006</v>
      </c>
      <c r="H1130">
        <v>35.681614000000003</v>
      </c>
      <c r="I1130">
        <v>74.524929999999998</v>
      </c>
      <c r="J1130">
        <v>1.406131</v>
      </c>
      <c r="K1130" t="str">
        <f t="shared" si="30"/>
        <v>7</v>
      </c>
      <c r="L1130" t="s">
        <v>70</v>
      </c>
      <c r="M1130" t="s">
        <v>71</v>
      </c>
      <c r="N113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54</v>
      </c>
      <c r="O1130" t="e">
        <f>VLOOKUP(TableMPI[[#This Row],[Label]],TableAvg[],2,FALSE)</f>
        <v>#N/A</v>
      </c>
      <c r="P1130" t="e">
        <f>VLOOKUP(TableMPI[[#This Row],[Label]],TableAvg[],3,FALSE)</f>
        <v>#N/A</v>
      </c>
      <c r="Q1130" t="e">
        <f>TableMPI[[#This Row],[Avg]]-$U$2*TableMPI[[#This Row],[StdDev]]</f>
        <v>#N/A</v>
      </c>
      <c r="R1130" t="e">
        <f>TableMPI[[#This Row],[Avg]]+$U$2*TableMPI[[#This Row],[StdDev]]</f>
        <v>#N/A</v>
      </c>
      <c r="S1130" t="e">
        <f>IF(AND(TableMPI[[#This Row],[total_time]]&gt;=TableMPI[[#This Row],[Low]], TableMPI[[#This Row],[total_time]]&lt;=TableMPI[[#This Row],[High]]),1,0)</f>
        <v>#N/A</v>
      </c>
    </row>
    <row r="1131" spans="1:19" x14ac:dyDescent="0.25">
      <c r="A1131" t="s">
        <v>15</v>
      </c>
      <c r="B1131">
        <v>30000</v>
      </c>
      <c r="C1131">
        <v>100</v>
      </c>
      <c r="D1131">
        <v>100000</v>
      </c>
      <c r="E1131">
        <v>51</v>
      </c>
      <c r="F1131">
        <v>1</v>
      </c>
      <c r="G1131">
        <v>94.060822000000002</v>
      </c>
      <c r="H1131">
        <v>33.367565999999997</v>
      </c>
      <c r="I1131">
        <v>63.735042</v>
      </c>
      <c r="J1131">
        <v>1.2747010000000001</v>
      </c>
      <c r="K1131" t="str">
        <f t="shared" si="30"/>
        <v>7</v>
      </c>
      <c r="L1131" t="s">
        <v>70</v>
      </c>
      <c r="M1131" t="s">
        <v>71</v>
      </c>
      <c r="N113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51</v>
      </c>
      <c r="O1131" t="e">
        <f>VLOOKUP(TableMPI[[#This Row],[Label]],TableAvg[],2,FALSE)</f>
        <v>#N/A</v>
      </c>
      <c r="P1131" t="e">
        <f>VLOOKUP(TableMPI[[#This Row],[Label]],TableAvg[],3,FALSE)</f>
        <v>#N/A</v>
      </c>
      <c r="Q1131" t="e">
        <f>TableMPI[[#This Row],[Avg]]-$U$2*TableMPI[[#This Row],[StdDev]]</f>
        <v>#N/A</v>
      </c>
      <c r="R1131" t="e">
        <f>TableMPI[[#This Row],[Avg]]+$U$2*TableMPI[[#This Row],[StdDev]]</f>
        <v>#N/A</v>
      </c>
      <c r="S1131" t="e">
        <f>IF(AND(TableMPI[[#This Row],[total_time]]&gt;=TableMPI[[#This Row],[Low]], TableMPI[[#This Row],[total_time]]&lt;=TableMPI[[#This Row],[High]]),1,0)</f>
        <v>#N/A</v>
      </c>
    </row>
    <row r="1132" spans="1:19" x14ac:dyDescent="0.25">
      <c r="A1132" t="s">
        <v>15</v>
      </c>
      <c r="B1132">
        <v>30000</v>
      </c>
      <c r="C1132">
        <v>100</v>
      </c>
      <c r="D1132">
        <v>100000</v>
      </c>
      <c r="E1132">
        <v>48</v>
      </c>
      <c r="F1132">
        <v>1</v>
      </c>
      <c r="G1132">
        <v>98.484161</v>
      </c>
      <c r="H1132">
        <v>34.198554999999999</v>
      </c>
      <c r="I1132">
        <v>73.657368000000005</v>
      </c>
      <c r="J1132">
        <v>1.567178</v>
      </c>
      <c r="K1132" t="str">
        <f t="shared" si="30"/>
        <v>7</v>
      </c>
      <c r="L1132" t="s">
        <v>70</v>
      </c>
      <c r="M1132" t="s">
        <v>71</v>
      </c>
      <c r="N113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48</v>
      </c>
      <c r="O1132" t="e">
        <f>VLOOKUP(TableMPI[[#This Row],[Label]],TableAvg[],2,FALSE)</f>
        <v>#N/A</v>
      </c>
      <c r="P1132" t="e">
        <f>VLOOKUP(TableMPI[[#This Row],[Label]],TableAvg[],3,FALSE)</f>
        <v>#N/A</v>
      </c>
      <c r="Q1132" t="e">
        <f>TableMPI[[#This Row],[Avg]]-$U$2*TableMPI[[#This Row],[StdDev]]</f>
        <v>#N/A</v>
      </c>
      <c r="R1132" t="e">
        <f>TableMPI[[#This Row],[Avg]]+$U$2*TableMPI[[#This Row],[StdDev]]</f>
        <v>#N/A</v>
      </c>
      <c r="S1132" t="e">
        <f>IF(AND(TableMPI[[#This Row],[total_time]]&gt;=TableMPI[[#This Row],[Low]], TableMPI[[#This Row],[total_time]]&lt;=TableMPI[[#This Row],[High]]),1,0)</f>
        <v>#N/A</v>
      </c>
    </row>
    <row r="1133" spans="1:19" x14ac:dyDescent="0.25">
      <c r="A1133" t="s">
        <v>15</v>
      </c>
      <c r="B1133">
        <v>30000</v>
      </c>
      <c r="C1133">
        <v>100</v>
      </c>
      <c r="D1133">
        <v>100000</v>
      </c>
      <c r="E1133">
        <v>45</v>
      </c>
      <c r="F1133">
        <v>1</v>
      </c>
      <c r="G1133">
        <v>99.394024999999999</v>
      </c>
      <c r="H1133">
        <v>30.863712</v>
      </c>
      <c r="I1133">
        <v>71.828012000000001</v>
      </c>
      <c r="J1133">
        <v>1.632455</v>
      </c>
      <c r="K1133" t="str">
        <f t="shared" si="30"/>
        <v>7</v>
      </c>
      <c r="L1133" t="s">
        <v>70</v>
      </c>
      <c r="M1133" t="s">
        <v>71</v>
      </c>
      <c r="N113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45</v>
      </c>
      <c r="O1133" t="e">
        <f>VLOOKUP(TableMPI[[#This Row],[Label]],TableAvg[],2,FALSE)</f>
        <v>#N/A</v>
      </c>
      <c r="P1133" t="e">
        <f>VLOOKUP(TableMPI[[#This Row],[Label]],TableAvg[],3,FALSE)</f>
        <v>#N/A</v>
      </c>
      <c r="Q1133" t="e">
        <f>TableMPI[[#This Row],[Avg]]-$U$2*TableMPI[[#This Row],[StdDev]]</f>
        <v>#N/A</v>
      </c>
      <c r="R1133" t="e">
        <f>TableMPI[[#This Row],[Avg]]+$U$2*TableMPI[[#This Row],[StdDev]]</f>
        <v>#N/A</v>
      </c>
      <c r="S1133" t="e">
        <f>IF(AND(TableMPI[[#This Row],[total_time]]&gt;=TableMPI[[#This Row],[Low]], TableMPI[[#This Row],[total_time]]&lt;=TableMPI[[#This Row],[High]]),1,0)</f>
        <v>#N/A</v>
      </c>
    </row>
    <row r="1134" spans="1:19" x14ac:dyDescent="0.25">
      <c r="A1134" t="s">
        <v>15</v>
      </c>
      <c r="B1134">
        <v>30000</v>
      </c>
      <c r="C1134">
        <v>100</v>
      </c>
      <c r="D1134">
        <v>100000</v>
      </c>
      <c r="E1134">
        <v>42</v>
      </c>
      <c r="F1134">
        <v>1</v>
      </c>
      <c r="G1134">
        <v>101.47904200000001</v>
      </c>
      <c r="H1134">
        <v>28.936938000000001</v>
      </c>
      <c r="I1134">
        <v>43.217458999999998</v>
      </c>
      <c r="J1134">
        <v>1.054084</v>
      </c>
      <c r="K1134" t="str">
        <f t="shared" si="30"/>
        <v>7</v>
      </c>
      <c r="L1134" t="s">
        <v>70</v>
      </c>
      <c r="M1134" t="s">
        <v>71</v>
      </c>
      <c r="N113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42</v>
      </c>
      <c r="O1134" t="e">
        <f>VLOOKUP(TableMPI[[#This Row],[Label]],TableAvg[],2,FALSE)</f>
        <v>#N/A</v>
      </c>
      <c r="P1134" t="e">
        <f>VLOOKUP(TableMPI[[#This Row],[Label]],TableAvg[],3,FALSE)</f>
        <v>#N/A</v>
      </c>
      <c r="Q1134" t="e">
        <f>TableMPI[[#This Row],[Avg]]-$U$2*TableMPI[[#This Row],[StdDev]]</f>
        <v>#N/A</v>
      </c>
      <c r="R1134" t="e">
        <f>TableMPI[[#This Row],[Avg]]+$U$2*TableMPI[[#This Row],[StdDev]]</f>
        <v>#N/A</v>
      </c>
      <c r="S1134" t="e">
        <f>IF(AND(TableMPI[[#This Row],[total_time]]&gt;=TableMPI[[#This Row],[Low]], TableMPI[[#This Row],[total_time]]&lt;=TableMPI[[#This Row],[High]]),1,0)</f>
        <v>#N/A</v>
      </c>
    </row>
    <row r="1135" spans="1:19" x14ac:dyDescent="0.25">
      <c r="A1135" t="s">
        <v>15</v>
      </c>
      <c r="B1135">
        <v>30000</v>
      </c>
      <c r="C1135">
        <v>100</v>
      </c>
      <c r="D1135">
        <v>100000</v>
      </c>
      <c r="E1135">
        <v>39</v>
      </c>
      <c r="F1135">
        <v>1</v>
      </c>
      <c r="G1135">
        <v>101.96588800000001</v>
      </c>
      <c r="H1135">
        <v>23.155729000000001</v>
      </c>
      <c r="I1135">
        <v>51.002885999999997</v>
      </c>
      <c r="J1135">
        <v>1.3421810000000001</v>
      </c>
      <c r="K1135" t="str">
        <f t="shared" si="30"/>
        <v>7</v>
      </c>
      <c r="L1135" t="s">
        <v>70</v>
      </c>
      <c r="M1135" t="s">
        <v>71</v>
      </c>
      <c r="N113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39</v>
      </c>
      <c r="O1135" t="e">
        <f>VLOOKUP(TableMPI[[#This Row],[Label]],TableAvg[],2,FALSE)</f>
        <v>#N/A</v>
      </c>
      <c r="P1135" t="e">
        <f>VLOOKUP(TableMPI[[#This Row],[Label]],TableAvg[],3,FALSE)</f>
        <v>#N/A</v>
      </c>
      <c r="Q1135" t="e">
        <f>TableMPI[[#This Row],[Avg]]-$U$2*TableMPI[[#This Row],[StdDev]]</f>
        <v>#N/A</v>
      </c>
      <c r="R1135" t="e">
        <f>TableMPI[[#This Row],[Avg]]+$U$2*TableMPI[[#This Row],[StdDev]]</f>
        <v>#N/A</v>
      </c>
      <c r="S1135" t="e">
        <f>IF(AND(TableMPI[[#This Row],[total_time]]&gt;=TableMPI[[#This Row],[Low]], TableMPI[[#This Row],[total_time]]&lt;=TableMPI[[#This Row],[High]]),1,0)</f>
        <v>#N/A</v>
      </c>
    </row>
    <row r="1136" spans="1:19" x14ac:dyDescent="0.25">
      <c r="A1136" t="s">
        <v>15</v>
      </c>
      <c r="B1136">
        <v>30000</v>
      </c>
      <c r="C1136">
        <v>100</v>
      </c>
      <c r="D1136">
        <v>100000</v>
      </c>
      <c r="E1136">
        <v>36</v>
      </c>
      <c r="F1136">
        <v>1</v>
      </c>
      <c r="G1136">
        <v>104.66074999999999</v>
      </c>
      <c r="H1136">
        <v>20.090050000000002</v>
      </c>
      <c r="I1136">
        <v>45.010728999999998</v>
      </c>
      <c r="J1136">
        <v>1.2860210000000001</v>
      </c>
      <c r="K1136" t="str">
        <f t="shared" si="30"/>
        <v>7</v>
      </c>
      <c r="L1136" t="s">
        <v>70</v>
      </c>
      <c r="M1136" t="s">
        <v>71</v>
      </c>
      <c r="N113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36</v>
      </c>
      <c r="O1136" t="e">
        <f>VLOOKUP(TableMPI[[#This Row],[Label]],TableAvg[],2,FALSE)</f>
        <v>#N/A</v>
      </c>
      <c r="P1136" t="e">
        <f>VLOOKUP(TableMPI[[#This Row],[Label]],TableAvg[],3,FALSE)</f>
        <v>#N/A</v>
      </c>
      <c r="Q1136" t="e">
        <f>TableMPI[[#This Row],[Avg]]-$U$2*TableMPI[[#This Row],[StdDev]]</f>
        <v>#N/A</v>
      </c>
      <c r="R1136" t="e">
        <f>TableMPI[[#This Row],[Avg]]+$U$2*TableMPI[[#This Row],[StdDev]]</f>
        <v>#N/A</v>
      </c>
      <c r="S1136" t="e">
        <f>IF(AND(TableMPI[[#This Row],[total_time]]&gt;=TableMPI[[#This Row],[Low]], TableMPI[[#This Row],[total_time]]&lt;=TableMPI[[#This Row],[High]]),1,0)</f>
        <v>#N/A</v>
      </c>
    </row>
    <row r="1137" spans="1:19" x14ac:dyDescent="0.25">
      <c r="A1137" t="s">
        <v>15</v>
      </c>
      <c r="B1137">
        <v>30000</v>
      </c>
      <c r="C1137">
        <v>100</v>
      </c>
      <c r="D1137">
        <v>100000</v>
      </c>
      <c r="E1137">
        <v>33</v>
      </c>
      <c r="F1137">
        <v>1</v>
      </c>
      <c r="G1137">
        <v>103.73323499999999</v>
      </c>
      <c r="H1137">
        <v>11.678127999999999</v>
      </c>
      <c r="I1137">
        <v>39.567362000000003</v>
      </c>
      <c r="J1137">
        <v>1.23648</v>
      </c>
      <c r="K1137" t="str">
        <f t="shared" si="30"/>
        <v>7</v>
      </c>
      <c r="L1137" t="s">
        <v>70</v>
      </c>
      <c r="M1137" t="s">
        <v>71</v>
      </c>
      <c r="N113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33</v>
      </c>
      <c r="O1137" t="e">
        <f>VLOOKUP(TableMPI[[#This Row],[Label]],TableAvg[],2,FALSE)</f>
        <v>#N/A</v>
      </c>
      <c r="P1137" t="e">
        <f>VLOOKUP(TableMPI[[#This Row],[Label]],TableAvg[],3,FALSE)</f>
        <v>#N/A</v>
      </c>
      <c r="Q1137" t="e">
        <f>TableMPI[[#This Row],[Avg]]-$U$2*TableMPI[[#This Row],[StdDev]]</f>
        <v>#N/A</v>
      </c>
      <c r="R1137" t="e">
        <f>TableMPI[[#This Row],[Avg]]+$U$2*TableMPI[[#This Row],[StdDev]]</f>
        <v>#N/A</v>
      </c>
      <c r="S1137" t="e">
        <f>IF(AND(TableMPI[[#This Row],[total_time]]&gt;=TableMPI[[#This Row],[Low]], TableMPI[[#This Row],[total_time]]&lt;=TableMPI[[#This Row],[High]]),1,0)</f>
        <v>#N/A</v>
      </c>
    </row>
    <row r="1138" spans="1:19" x14ac:dyDescent="0.25">
      <c r="A1138" t="s">
        <v>15</v>
      </c>
      <c r="B1138">
        <v>30000</v>
      </c>
      <c r="C1138">
        <v>100</v>
      </c>
      <c r="D1138">
        <v>100000</v>
      </c>
      <c r="E1138">
        <v>30</v>
      </c>
      <c r="F1138">
        <v>1</v>
      </c>
      <c r="G1138">
        <v>111.25823699999999</v>
      </c>
      <c r="H1138">
        <v>8.9876439999999995</v>
      </c>
      <c r="I1138">
        <v>37.458125000000003</v>
      </c>
      <c r="J1138">
        <v>1.2916589999999999</v>
      </c>
      <c r="K1138" t="str">
        <f t="shared" si="30"/>
        <v>7</v>
      </c>
      <c r="L1138" t="s">
        <v>70</v>
      </c>
      <c r="M1138" t="s">
        <v>71</v>
      </c>
      <c r="N113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30</v>
      </c>
      <c r="O1138" t="e">
        <f>VLOOKUP(TableMPI[[#This Row],[Label]],TableAvg[],2,FALSE)</f>
        <v>#N/A</v>
      </c>
      <c r="P1138" t="e">
        <f>VLOOKUP(TableMPI[[#This Row],[Label]],TableAvg[],3,FALSE)</f>
        <v>#N/A</v>
      </c>
      <c r="Q1138" t="e">
        <f>TableMPI[[#This Row],[Avg]]-$U$2*TableMPI[[#This Row],[StdDev]]</f>
        <v>#N/A</v>
      </c>
      <c r="R1138" t="e">
        <f>TableMPI[[#This Row],[Avg]]+$U$2*TableMPI[[#This Row],[StdDev]]</f>
        <v>#N/A</v>
      </c>
      <c r="S1138" t="e">
        <f>IF(AND(TableMPI[[#This Row],[total_time]]&gt;=TableMPI[[#This Row],[Low]], TableMPI[[#This Row],[total_time]]&lt;=TableMPI[[#This Row],[High]]),1,0)</f>
        <v>#N/A</v>
      </c>
    </row>
    <row r="1139" spans="1:19" x14ac:dyDescent="0.25">
      <c r="A1139" t="s">
        <v>15</v>
      </c>
      <c r="B1139">
        <v>30000</v>
      </c>
      <c r="C1139">
        <v>100</v>
      </c>
      <c r="D1139">
        <v>100000</v>
      </c>
      <c r="E1139">
        <v>27</v>
      </c>
      <c r="F1139">
        <v>1</v>
      </c>
      <c r="G1139">
        <v>121.45474</v>
      </c>
      <c r="H1139">
        <v>9.1418280000000003</v>
      </c>
      <c r="I1139">
        <v>42.329538999999997</v>
      </c>
      <c r="J1139">
        <v>1.6280589999999999</v>
      </c>
      <c r="K1139" t="str">
        <f t="shared" si="30"/>
        <v>7</v>
      </c>
      <c r="L1139" t="s">
        <v>70</v>
      </c>
      <c r="M1139" t="s">
        <v>71</v>
      </c>
      <c r="N113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27</v>
      </c>
      <c r="O1139" t="e">
        <f>VLOOKUP(TableMPI[[#This Row],[Label]],TableAvg[],2,FALSE)</f>
        <v>#N/A</v>
      </c>
      <c r="P1139" t="e">
        <f>VLOOKUP(TableMPI[[#This Row],[Label]],TableAvg[],3,FALSE)</f>
        <v>#N/A</v>
      </c>
      <c r="Q1139" t="e">
        <f>TableMPI[[#This Row],[Avg]]-$U$2*TableMPI[[#This Row],[StdDev]]</f>
        <v>#N/A</v>
      </c>
      <c r="R1139" t="e">
        <f>TableMPI[[#This Row],[Avg]]+$U$2*TableMPI[[#This Row],[StdDev]]</f>
        <v>#N/A</v>
      </c>
      <c r="S1139" t="e">
        <f>IF(AND(TableMPI[[#This Row],[total_time]]&gt;=TableMPI[[#This Row],[Low]], TableMPI[[#This Row],[total_time]]&lt;=TableMPI[[#This Row],[High]]),1,0)</f>
        <v>#N/A</v>
      </c>
    </row>
    <row r="1140" spans="1:19" x14ac:dyDescent="0.25">
      <c r="A1140" t="s">
        <v>15</v>
      </c>
      <c r="B1140">
        <v>30000</v>
      </c>
      <c r="C1140">
        <v>100</v>
      </c>
      <c r="D1140">
        <v>100000</v>
      </c>
      <c r="E1140">
        <v>24</v>
      </c>
      <c r="F1140">
        <v>1</v>
      </c>
      <c r="G1140">
        <v>129.12019100000001</v>
      </c>
      <c r="H1140">
        <v>2.4467979999999998</v>
      </c>
      <c r="I1140">
        <v>30.196545</v>
      </c>
      <c r="J1140">
        <v>1.3128930000000001</v>
      </c>
      <c r="K1140" t="str">
        <f t="shared" si="30"/>
        <v>7</v>
      </c>
      <c r="L1140" t="s">
        <v>70</v>
      </c>
      <c r="M1140" t="s">
        <v>71</v>
      </c>
      <c r="N114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24</v>
      </c>
      <c r="O1140" t="e">
        <f>VLOOKUP(TableMPI[[#This Row],[Label]],TableAvg[],2,FALSE)</f>
        <v>#N/A</v>
      </c>
      <c r="P1140" t="e">
        <f>VLOOKUP(TableMPI[[#This Row],[Label]],TableAvg[],3,FALSE)</f>
        <v>#N/A</v>
      </c>
      <c r="Q1140" t="e">
        <f>TableMPI[[#This Row],[Avg]]-$U$2*TableMPI[[#This Row],[StdDev]]</f>
        <v>#N/A</v>
      </c>
      <c r="R1140" t="e">
        <f>TableMPI[[#This Row],[Avg]]+$U$2*TableMPI[[#This Row],[StdDev]]</f>
        <v>#N/A</v>
      </c>
      <c r="S1140" t="e">
        <f>IF(AND(TableMPI[[#This Row],[total_time]]&gt;=TableMPI[[#This Row],[Low]], TableMPI[[#This Row],[total_time]]&lt;=TableMPI[[#This Row],[High]]),1,0)</f>
        <v>#N/A</v>
      </c>
    </row>
    <row r="1141" spans="1:19" x14ac:dyDescent="0.25">
      <c r="A1141" t="s">
        <v>15</v>
      </c>
      <c r="B1141">
        <v>30000</v>
      </c>
      <c r="C1141">
        <v>100</v>
      </c>
      <c r="D1141">
        <v>100000</v>
      </c>
      <c r="E1141">
        <v>21</v>
      </c>
      <c r="F1141">
        <v>1</v>
      </c>
      <c r="G1141">
        <v>145.856943</v>
      </c>
      <c r="H1141">
        <v>2.270975</v>
      </c>
      <c r="I1141">
        <v>23.246714000000001</v>
      </c>
      <c r="J1141">
        <v>1.162336</v>
      </c>
      <c r="K1141" t="str">
        <f t="shared" si="30"/>
        <v>7</v>
      </c>
      <c r="L1141" t="s">
        <v>70</v>
      </c>
      <c r="M1141" t="s">
        <v>71</v>
      </c>
      <c r="N114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21</v>
      </c>
      <c r="O1141" t="e">
        <f>VLOOKUP(TableMPI[[#This Row],[Label]],TableAvg[],2,FALSE)</f>
        <v>#N/A</v>
      </c>
      <c r="P1141" t="e">
        <f>VLOOKUP(TableMPI[[#This Row],[Label]],TableAvg[],3,FALSE)</f>
        <v>#N/A</v>
      </c>
      <c r="Q1141" t="e">
        <f>TableMPI[[#This Row],[Avg]]-$U$2*TableMPI[[#This Row],[StdDev]]</f>
        <v>#N/A</v>
      </c>
      <c r="R1141" t="e">
        <f>TableMPI[[#This Row],[Avg]]+$U$2*TableMPI[[#This Row],[StdDev]]</f>
        <v>#N/A</v>
      </c>
      <c r="S1141" t="e">
        <f>IF(AND(TableMPI[[#This Row],[total_time]]&gt;=TableMPI[[#This Row],[Low]], TableMPI[[#This Row],[total_time]]&lt;=TableMPI[[#This Row],[High]]),1,0)</f>
        <v>#N/A</v>
      </c>
    </row>
    <row r="1142" spans="1:19" x14ac:dyDescent="0.25">
      <c r="A1142" t="s">
        <v>15</v>
      </c>
      <c r="B1142">
        <v>30000</v>
      </c>
      <c r="C1142">
        <v>100</v>
      </c>
      <c r="D1142">
        <v>100000</v>
      </c>
      <c r="E1142">
        <v>18</v>
      </c>
      <c r="F1142">
        <v>1</v>
      </c>
      <c r="G1142">
        <v>169.62445399999999</v>
      </c>
      <c r="H1142">
        <v>2.5549810000000002</v>
      </c>
      <c r="I1142">
        <v>24.865162000000002</v>
      </c>
      <c r="J1142">
        <v>1.4626570000000001</v>
      </c>
      <c r="K1142" t="str">
        <f t="shared" si="30"/>
        <v>7</v>
      </c>
      <c r="L1142" t="s">
        <v>70</v>
      </c>
      <c r="M1142" t="s">
        <v>71</v>
      </c>
      <c r="N114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18</v>
      </c>
      <c r="O1142" t="e">
        <f>VLOOKUP(TableMPI[[#This Row],[Label]],TableAvg[],2,FALSE)</f>
        <v>#N/A</v>
      </c>
      <c r="P1142" t="e">
        <f>VLOOKUP(TableMPI[[#This Row],[Label]],TableAvg[],3,FALSE)</f>
        <v>#N/A</v>
      </c>
      <c r="Q1142" t="e">
        <f>TableMPI[[#This Row],[Avg]]-$U$2*TableMPI[[#This Row],[StdDev]]</f>
        <v>#N/A</v>
      </c>
      <c r="R1142" t="e">
        <f>TableMPI[[#This Row],[Avg]]+$U$2*TableMPI[[#This Row],[StdDev]]</f>
        <v>#N/A</v>
      </c>
      <c r="S1142" t="e">
        <f>IF(AND(TableMPI[[#This Row],[total_time]]&gt;=TableMPI[[#This Row],[Low]], TableMPI[[#This Row],[total_time]]&lt;=TableMPI[[#This Row],[High]]),1,0)</f>
        <v>#N/A</v>
      </c>
    </row>
    <row r="1143" spans="1:19" x14ac:dyDescent="0.25">
      <c r="A1143" t="s">
        <v>15</v>
      </c>
      <c r="B1143">
        <v>30000</v>
      </c>
      <c r="C1143">
        <v>100</v>
      </c>
      <c r="D1143">
        <v>100000</v>
      </c>
      <c r="E1143">
        <v>15</v>
      </c>
      <c r="F1143">
        <v>1</v>
      </c>
      <c r="G1143">
        <v>202.34186099999999</v>
      </c>
      <c r="H1143">
        <v>2.4072300000000002</v>
      </c>
      <c r="I1143">
        <v>17.926176000000002</v>
      </c>
      <c r="J1143">
        <v>1.2804409999999999</v>
      </c>
      <c r="K1143" t="str">
        <f t="shared" si="30"/>
        <v>7</v>
      </c>
      <c r="L1143" t="s">
        <v>70</v>
      </c>
      <c r="M1143" t="s">
        <v>71</v>
      </c>
      <c r="N114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15</v>
      </c>
      <c r="O1143" t="e">
        <f>VLOOKUP(TableMPI[[#This Row],[Label]],TableAvg[],2,FALSE)</f>
        <v>#N/A</v>
      </c>
      <c r="P1143" t="e">
        <f>VLOOKUP(TableMPI[[#This Row],[Label]],TableAvg[],3,FALSE)</f>
        <v>#N/A</v>
      </c>
      <c r="Q1143" t="e">
        <f>TableMPI[[#This Row],[Avg]]-$U$2*TableMPI[[#This Row],[StdDev]]</f>
        <v>#N/A</v>
      </c>
      <c r="R1143" t="e">
        <f>TableMPI[[#This Row],[Avg]]+$U$2*TableMPI[[#This Row],[StdDev]]</f>
        <v>#N/A</v>
      </c>
      <c r="S1143" t="e">
        <f>IF(AND(TableMPI[[#This Row],[total_time]]&gt;=TableMPI[[#This Row],[Low]], TableMPI[[#This Row],[total_time]]&lt;=TableMPI[[#This Row],[High]]),1,0)</f>
        <v>#N/A</v>
      </c>
    </row>
    <row r="1144" spans="1:19" x14ac:dyDescent="0.25">
      <c r="A1144" t="s">
        <v>15</v>
      </c>
      <c r="B1144">
        <v>30000</v>
      </c>
      <c r="C1144">
        <v>100</v>
      </c>
      <c r="D1144">
        <v>100000</v>
      </c>
      <c r="E1144">
        <v>72</v>
      </c>
      <c r="F1144">
        <v>1</v>
      </c>
      <c r="G1144">
        <v>72.135981999999998</v>
      </c>
      <c r="H1144">
        <v>27.072372999999999</v>
      </c>
      <c r="I1144">
        <v>85.172458000000006</v>
      </c>
      <c r="J1144">
        <v>1.1996119999999999</v>
      </c>
      <c r="K1144" t="str">
        <f t="shared" si="30"/>
        <v>7</v>
      </c>
      <c r="L1144" t="s">
        <v>70</v>
      </c>
      <c r="M1144" t="s">
        <v>71</v>
      </c>
      <c r="N114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72</v>
      </c>
      <c r="O1144" t="e">
        <f>VLOOKUP(TableMPI[[#This Row],[Label]],TableAvg[],2,FALSE)</f>
        <v>#N/A</v>
      </c>
      <c r="P1144" t="e">
        <f>VLOOKUP(TableMPI[[#This Row],[Label]],TableAvg[],3,FALSE)</f>
        <v>#N/A</v>
      </c>
      <c r="Q1144" t="e">
        <f>TableMPI[[#This Row],[Avg]]-$U$2*TableMPI[[#This Row],[StdDev]]</f>
        <v>#N/A</v>
      </c>
      <c r="R1144" t="e">
        <f>TableMPI[[#This Row],[Avg]]+$U$2*TableMPI[[#This Row],[StdDev]]</f>
        <v>#N/A</v>
      </c>
      <c r="S1144" t="e">
        <f>IF(AND(TableMPI[[#This Row],[total_time]]&gt;=TableMPI[[#This Row],[Low]], TableMPI[[#This Row],[total_time]]&lt;=TableMPI[[#This Row],[High]]),1,0)</f>
        <v>#N/A</v>
      </c>
    </row>
    <row r="1145" spans="1:19" x14ac:dyDescent="0.25">
      <c r="A1145" t="s">
        <v>15</v>
      </c>
      <c r="B1145">
        <v>30000</v>
      </c>
      <c r="C1145">
        <v>100</v>
      </c>
      <c r="D1145">
        <v>100000</v>
      </c>
      <c r="E1145">
        <v>69</v>
      </c>
      <c r="F1145">
        <v>1</v>
      </c>
      <c r="G1145">
        <v>65.588025999999999</v>
      </c>
      <c r="H1145">
        <v>19.519608000000002</v>
      </c>
      <c r="I1145">
        <v>95.345933000000002</v>
      </c>
      <c r="J1145">
        <v>1.4021459999999999</v>
      </c>
      <c r="K1145" t="str">
        <f t="shared" si="30"/>
        <v>7</v>
      </c>
      <c r="L1145" t="s">
        <v>70</v>
      </c>
      <c r="M1145" t="s">
        <v>71</v>
      </c>
      <c r="N114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69</v>
      </c>
      <c r="O1145" t="e">
        <f>VLOOKUP(TableMPI[[#This Row],[Label]],TableAvg[],2,FALSE)</f>
        <v>#N/A</v>
      </c>
      <c r="P1145" t="e">
        <f>VLOOKUP(TableMPI[[#This Row],[Label]],TableAvg[],3,FALSE)</f>
        <v>#N/A</v>
      </c>
      <c r="Q1145" t="e">
        <f>TableMPI[[#This Row],[Avg]]-$U$2*TableMPI[[#This Row],[StdDev]]</f>
        <v>#N/A</v>
      </c>
      <c r="R1145" t="e">
        <f>TableMPI[[#This Row],[Avg]]+$U$2*TableMPI[[#This Row],[StdDev]]</f>
        <v>#N/A</v>
      </c>
      <c r="S1145" t="e">
        <f>IF(AND(TableMPI[[#This Row],[total_time]]&gt;=TableMPI[[#This Row],[Low]], TableMPI[[#This Row],[total_time]]&lt;=TableMPI[[#This Row],[High]]),1,0)</f>
        <v>#N/A</v>
      </c>
    </row>
    <row r="1146" spans="1:19" x14ac:dyDescent="0.25">
      <c r="A1146" t="s">
        <v>15</v>
      </c>
      <c r="B1146">
        <v>30000</v>
      </c>
      <c r="C1146">
        <v>100</v>
      </c>
      <c r="D1146">
        <v>100000</v>
      </c>
      <c r="E1146">
        <v>66</v>
      </c>
      <c r="F1146">
        <v>1</v>
      </c>
      <c r="G1146">
        <v>78.068011999999996</v>
      </c>
      <c r="H1146">
        <v>30.043046</v>
      </c>
      <c r="I1146">
        <v>107.396158</v>
      </c>
      <c r="J1146">
        <v>1.6522490000000001</v>
      </c>
      <c r="K1146" t="str">
        <f t="shared" si="30"/>
        <v>7</v>
      </c>
      <c r="L1146" t="s">
        <v>70</v>
      </c>
      <c r="M1146" t="s">
        <v>71</v>
      </c>
      <c r="N114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66</v>
      </c>
      <c r="O1146" t="e">
        <f>VLOOKUP(TableMPI[[#This Row],[Label]],TableAvg[],2,FALSE)</f>
        <v>#N/A</v>
      </c>
      <c r="P1146" t="e">
        <f>VLOOKUP(TableMPI[[#This Row],[Label]],TableAvg[],3,FALSE)</f>
        <v>#N/A</v>
      </c>
      <c r="Q1146" t="e">
        <f>TableMPI[[#This Row],[Avg]]-$U$2*TableMPI[[#This Row],[StdDev]]</f>
        <v>#N/A</v>
      </c>
      <c r="R1146" t="e">
        <f>TableMPI[[#This Row],[Avg]]+$U$2*TableMPI[[#This Row],[StdDev]]</f>
        <v>#N/A</v>
      </c>
      <c r="S1146" t="e">
        <f>IF(AND(TableMPI[[#This Row],[total_time]]&gt;=TableMPI[[#This Row],[Low]], TableMPI[[#This Row],[total_time]]&lt;=TableMPI[[#This Row],[High]]),1,0)</f>
        <v>#N/A</v>
      </c>
    </row>
    <row r="1147" spans="1:19" x14ac:dyDescent="0.25">
      <c r="A1147" t="s">
        <v>15</v>
      </c>
      <c r="B1147">
        <v>30000</v>
      </c>
      <c r="C1147">
        <v>100</v>
      </c>
      <c r="D1147">
        <v>100000</v>
      </c>
      <c r="E1147">
        <v>63</v>
      </c>
      <c r="F1147">
        <v>1</v>
      </c>
      <c r="G1147">
        <v>87.428580999999994</v>
      </c>
      <c r="H1147">
        <v>36.754691000000001</v>
      </c>
      <c r="I1147">
        <v>104.60166700000001</v>
      </c>
      <c r="J1147">
        <v>1.6871240000000001</v>
      </c>
      <c r="K1147" t="str">
        <f t="shared" si="30"/>
        <v>7</v>
      </c>
      <c r="L1147" t="s">
        <v>70</v>
      </c>
      <c r="M1147" t="s">
        <v>71</v>
      </c>
      <c r="N114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63</v>
      </c>
      <c r="O1147" t="e">
        <f>VLOOKUP(TableMPI[[#This Row],[Label]],TableAvg[],2,FALSE)</f>
        <v>#N/A</v>
      </c>
      <c r="P1147" t="e">
        <f>VLOOKUP(TableMPI[[#This Row],[Label]],TableAvg[],3,FALSE)</f>
        <v>#N/A</v>
      </c>
      <c r="Q1147" t="e">
        <f>TableMPI[[#This Row],[Avg]]-$U$2*TableMPI[[#This Row],[StdDev]]</f>
        <v>#N/A</v>
      </c>
      <c r="R1147" t="e">
        <f>TableMPI[[#This Row],[Avg]]+$U$2*TableMPI[[#This Row],[StdDev]]</f>
        <v>#N/A</v>
      </c>
      <c r="S1147" t="e">
        <f>IF(AND(TableMPI[[#This Row],[total_time]]&gt;=TableMPI[[#This Row],[Low]], TableMPI[[#This Row],[total_time]]&lt;=TableMPI[[#This Row],[High]]),1,0)</f>
        <v>#N/A</v>
      </c>
    </row>
    <row r="1148" spans="1:19" x14ac:dyDescent="0.25">
      <c r="A1148" t="s">
        <v>15</v>
      </c>
      <c r="B1148">
        <v>30000</v>
      </c>
      <c r="C1148">
        <v>100</v>
      </c>
      <c r="D1148">
        <v>100000</v>
      </c>
      <c r="E1148">
        <v>60</v>
      </c>
      <c r="F1148">
        <v>1</v>
      </c>
      <c r="G1148">
        <v>85.628718000000006</v>
      </c>
      <c r="H1148">
        <v>35.036786999999997</v>
      </c>
      <c r="I1148">
        <v>62.543478</v>
      </c>
      <c r="J1148">
        <v>1.0600590000000001</v>
      </c>
      <c r="K1148" t="str">
        <f t="shared" si="30"/>
        <v>7</v>
      </c>
      <c r="L1148" t="s">
        <v>70</v>
      </c>
      <c r="M1148" t="s">
        <v>71</v>
      </c>
      <c r="N114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60</v>
      </c>
      <c r="O1148" t="e">
        <f>VLOOKUP(TableMPI[[#This Row],[Label]],TableAvg[],2,FALSE)</f>
        <v>#N/A</v>
      </c>
      <c r="P1148" t="e">
        <f>VLOOKUP(TableMPI[[#This Row],[Label]],TableAvg[],3,FALSE)</f>
        <v>#N/A</v>
      </c>
      <c r="Q1148" t="e">
        <f>TableMPI[[#This Row],[Avg]]-$U$2*TableMPI[[#This Row],[StdDev]]</f>
        <v>#N/A</v>
      </c>
      <c r="R1148" t="e">
        <f>TableMPI[[#This Row],[Avg]]+$U$2*TableMPI[[#This Row],[StdDev]]</f>
        <v>#N/A</v>
      </c>
      <c r="S1148" t="e">
        <f>IF(AND(TableMPI[[#This Row],[total_time]]&gt;=TableMPI[[#This Row],[Low]], TableMPI[[#This Row],[total_time]]&lt;=TableMPI[[#This Row],[High]]),1,0)</f>
        <v>#N/A</v>
      </c>
    </row>
    <row r="1149" spans="1:19" x14ac:dyDescent="0.25">
      <c r="A1149" t="s">
        <v>15</v>
      </c>
      <c r="B1149">
        <v>30000</v>
      </c>
      <c r="C1149">
        <v>100</v>
      </c>
      <c r="D1149">
        <v>100000</v>
      </c>
      <c r="E1149">
        <v>57</v>
      </c>
      <c r="F1149">
        <v>1</v>
      </c>
      <c r="G1149">
        <v>89.377667000000002</v>
      </c>
      <c r="H1149">
        <v>35.383628000000002</v>
      </c>
      <c r="I1149">
        <v>66.535207999999997</v>
      </c>
      <c r="J1149">
        <v>1.188129</v>
      </c>
      <c r="K1149" t="str">
        <f t="shared" si="30"/>
        <v>7</v>
      </c>
      <c r="L1149" t="s">
        <v>70</v>
      </c>
      <c r="M1149" t="s">
        <v>71</v>
      </c>
      <c r="N114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57</v>
      </c>
      <c r="O1149" t="e">
        <f>VLOOKUP(TableMPI[[#This Row],[Label]],TableAvg[],2,FALSE)</f>
        <v>#N/A</v>
      </c>
      <c r="P1149" t="e">
        <f>VLOOKUP(TableMPI[[#This Row],[Label]],TableAvg[],3,FALSE)</f>
        <v>#N/A</v>
      </c>
      <c r="Q1149" t="e">
        <f>TableMPI[[#This Row],[Avg]]-$U$2*TableMPI[[#This Row],[StdDev]]</f>
        <v>#N/A</v>
      </c>
      <c r="R1149" t="e">
        <f>TableMPI[[#This Row],[Avg]]+$U$2*TableMPI[[#This Row],[StdDev]]</f>
        <v>#N/A</v>
      </c>
      <c r="S1149" t="e">
        <f>IF(AND(TableMPI[[#This Row],[total_time]]&gt;=TableMPI[[#This Row],[Low]], TableMPI[[#This Row],[total_time]]&lt;=TableMPI[[#This Row],[High]]),1,0)</f>
        <v>#N/A</v>
      </c>
    </row>
    <row r="1150" spans="1:19" x14ac:dyDescent="0.25">
      <c r="A1150" t="s">
        <v>15</v>
      </c>
      <c r="B1150">
        <v>30000</v>
      </c>
      <c r="C1150">
        <v>100</v>
      </c>
      <c r="D1150">
        <v>100000</v>
      </c>
      <c r="E1150">
        <v>54</v>
      </c>
      <c r="F1150">
        <v>1</v>
      </c>
      <c r="G1150">
        <v>92.948633999999998</v>
      </c>
      <c r="H1150">
        <v>36.183295000000001</v>
      </c>
      <c r="I1150">
        <v>89.103746999999998</v>
      </c>
      <c r="J1150">
        <v>1.681203</v>
      </c>
      <c r="K1150" t="str">
        <f t="shared" si="30"/>
        <v>7</v>
      </c>
      <c r="L1150" t="s">
        <v>70</v>
      </c>
      <c r="M1150" t="s">
        <v>71</v>
      </c>
      <c r="N115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54</v>
      </c>
      <c r="O1150" t="e">
        <f>VLOOKUP(TableMPI[[#This Row],[Label]],TableAvg[],2,FALSE)</f>
        <v>#N/A</v>
      </c>
      <c r="P1150" t="e">
        <f>VLOOKUP(TableMPI[[#This Row],[Label]],TableAvg[],3,FALSE)</f>
        <v>#N/A</v>
      </c>
      <c r="Q1150" t="e">
        <f>TableMPI[[#This Row],[Avg]]-$U$2*TableMPI[[#This Row],[StdDev]]</f>
        <v>#N/A</v>
      </c>
      <c r="R1150" t="e">
        <f>TableMPI[[#This Row],[Avg]]+$U$2*TableMPI[[#This Row],[StdDev]]</f>
        <v>#N/A</v>
      </c>
      <c r="S1150" t="e">
        <f>IF(AND(TableMPI[[#This Row],[total_time]]&gt;=TableMPI[[#This Row],[Low]], TableMPI[[#This Row],[total_time]]&lt;=TableMPI[[#This Row],[High]]),1,0)</f>
        <v>#N/A</v>
      </c>
    </row>
    <row r="1151" spans="1:19" x14ac:dyDescent="0.25">
      <c r="A1151" t="s">
        <v>15</v>
      </c>
      <c r="B1151">
        <v>30000</v>
      </c>
      <c r="C1151">
        <v>100</v>
      </c>
      <c r="D1151">
        <v>100000</v>
      </c>
      <c r="E1151">
        <v>51</v>
      </c>
      <c r="F1151">
        <v>1</v>
      </c>
      <c r="G1151">
        <v>94.974041</v>
      </c>
      <c r="H1151">
        <v>34.412722000000002</v>
      </c>
      <c r="I1151">
        <v>59.841434999999997</v>
      </c>
      <c r="J1151">
        <v>1.1968289999999999</v>
      </c>
      <c r="K1151" t="str">
        <f t="shared" si="30"/>
        <v>7</v>
      </c>
      <c r="L1151" t="s">
        <v>70</v>
      </c>
      <c r="M1151" t="s">
        <v>71</v>
      </c>
      <c r="N115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51</v>
      </c>
      <c r="O1151" t="e">
        <f>VLOOKUP(TableMPI[[#This Row],[Label]],TableAvg[],2,FALSE)</f>
        <v>#N/A</v>
      </c>
      <c r="P1151" t="e">
        <f>VLOOKUP(TableMPI[[#This Row],[Label]],TableAvg[],3,FALSE)</f>
        <v>#N/A</v>
      </c>
      <c r="Q1151" t="e">
        <f>TableMPI[[#This Row],[Avg]]-$U$2*TableMPI[[#This Row],[StdDev]]</f>
        <v>#N/A</v>
      </c>
      <c r="R1151" t="e">
        <f>TableMPI[[#This Row],[Avg]]+$U$2*TableMPI[[#This Row],[StdDev]]</f>
        <v>#N/A</v>
      </c>
      <c r="S1151" t="e">
        <f>IF(AND(TableMPI[[#This Row],[total_time]]&gt;=TableMPI[[#This Row],[Low]], TableMPI[[#This Row],[total_time]]&lt;=TableMPI[[#This Row],[High]]),1,0)</f>
        <v>#N/A</v>
      </c>
    </row>
    <row r="1152" spans="1:19" x14ac:dyDescent="0.25">
      <c r="A1152" t="s">
        <v>15</v>
      </c>
      <c r="B1152">
        <v>30000</v>
      </c>
      <c r="C1152">
        <v>100</v>
      </c>
      <c r="D1152">
        <v>100000</v>
      </c>
      <c r="E1152">
        <v>48</v>
      </c>
      <c r="F1152">
        <v>1</v>
      </c>
      <c r="G1152">
        <v>97.493898999999999</v>
      </c>
      <c r="H1152">
        <v>33.356166999999999</v>
      </c>
      <c r="I1152">
        <v>51.574399</v>
      </c>
      <c r="J1152">
        <v>1.0973280000000001</v>
      </c>
      <c r="K1152" t="str">
        <f t="shared" si="30"/>
        <v>7</v>
      </c>
      <c r="L1152" t="s">
        <v>70</v>
      </c>
      <c r="M1152" t="s">
        <v>71</v>
      </c>
      <c r="N115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48</v>
      </c>
      <c r="O1152" t="e">
        <f>VLOOKUP(TableMPI[[#This Row],[Label]],TableAvg[],2,FALSE)</f>
        <v>#N/A</v>
      </c>
      <c r="P1152" t="e">
        <f>VLOOKUP(TableMPI[[#This Row],[Label]],TableAvg[],3,FALSE)</f>
        <v>#N/A</v>
      </c>
      <c r="Q1152" t="e">
        <f>TableMPI[[#This Row],[Avg]]-$U$2*TableMPI[[#This Row],[StdDev]]</f>
        <v>#N/A</v>
      </c>
      <c r="R1152" t="e">
        <f>TableMPI[[#This Row],[Avg]]+$U$2*TableMPI[[#This Row],[StdDev]]</f>
        <v>#N/A</v>
      </c>
      <c r="S1152" t="e">
        <f>IF(AND(TableMPI[[#This Row],[total_time]]&gt;=TableMPI[[#This Row],[Low]], TableMPI[[#This Row],[total_time]]&lt;=TableMPI[[#This Row],[High]]),1,0)</f>
        <v>#N/A</v>
      </c>
    </row>
    <row r="1153" spans="1:19" x14ac:dyDescent="0.25">
      <c r="A1153" t="s">
        <v>15</v>
      </c>
      <c r="B1153">
        <v>30000</v>
      </c>
      <c r="C1153">
        <v>100</v>
      </c>
      <c r="D1153">
        <v>100000</v>
      </c>
      <c r="E1153">
        <v>45</v>
      </c>
      <c r="F1153">
        <v>1</v>
      </c>
      <c r="G1153">
        <v>102.229784</v>
      </c>
      <c r="H1153">
        <v>33.901097</v>
      </c>
      <c r="I1153">
        <v>51.191324999999999</v>
      </c>
      <c r="J1153">
        <v>1.1634389999999999</v>
      </c>
      <c r="K1153" t="str">
        <f t="shared" si="30"/>
        <v>7</v>
      </c>
      <c r="L1153" t="s">
        <v>70</v>
      </c>
      <c r="M1153" t="s">
        <v>71</v>
      </c>
      <c r="N115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45</v>
      </c>
      <c r="O1153" t="e">
        <f>VLOOKUP(TableMPI[[#This Row],[Label]],TableAvg[],2,FALSE)</f>
        <v>#N/A</v>
      </c>
      <c r="P1153" t="e">
        <f>VLOOKUP(TableMPI[[#This Row],[Label]],TableAvg[],3,FALSE)</f>
        <v>#N/A</v>
      </c>
      <c r="Q1153" t="e">
        <f>TableMPI[[#This Row],[Avg]]-$U$2*TableMPI[[#This Row],[StdDev]]</f>
        <v>#N/A</v>
      </c>
      <c r="R1153" t="e">
        <f>TableMPI[[#This Row],[Avg]]+$U$2*TableMPI[[#This Row],[StdDev]]</f>
        <v>#N/A</v>
      </c>
      <c r="S1153" t="e">
        <f>IF(AND(TableMPI[[#This Row],[total_time]]&gt;=TableMPI[[#This Row],[Low]], TableMPI[[#This Row],[total_time]]&lt;=TableMPI[[#This Row],[High]]),1,0)</f>
        <v>#N/A</v>
      </c>
    </row>
    <row r="1154" spans="1:19" x14ac:dyDescent="0.25">
      <c r="A1154" t="s">
        <v>15</v>
      </c>
      <c r="B1154">
        <v>30000</v>
      </c>
      <c r="C1154">
        <v>100</v>
      </c>
      <c r="D1154">
        <v>100000</v>
      </c>
      <c r="E1154">
        <v>42</v>
      </c>
      <c r="F1154">
        <v>1</v>
      </c>
      <c r="G1154">
        <v>107.10069300000001</v>
      </c>
      <c r="H1154">
        <v>33.758792999999997</v>
      </c>
      <c r="I1154">
        <v>54.061534999999999</v>
      </c>
      <c r="J1154">
        <v>1.3185739999999999</v>
      </c>
      <c r="K1154" t="str">
        <f t="shared" si="30"/>
        <v>7</v>
      </c>
      <c r="L1154" t="s">
        <v>70</v>
      </c>
      <c r="M1154" t="s">
        <v>71</v>
      </c>
      <c r="N115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42</v>
      </c>
      <c r="O1154" t="e">
        <f>VLOOKUP(TableMPI[[#This Row],[Label]],TableAvg[],2,FALSE)</f>
        <v>#N/A</v>
      </c>
      <c r="P1154" t="e">
        <f>VLOOKUP(TableMPI[[#This Row],[Label]],TableAvg[],3,FALSE)</f>
        <v>#N/A</v>
      </c>
      <c r="Q1154" t="e">
        <f>TableMPI[[#This Row],[Avg]]-$U$2*TableMPI[[#This Row],[StdDev]]</f>
        <v>#N/A</v>
      </c>
      <c r="R1154" t="e">
        <f>TableMPI[[#This Row],[Avg]]+$U$2*TableMPI[[#This Row],[StdDev]]</f>
        <v>#N/A</v>
      </c>
      <c r="S1154" t="e">
        <f>IF(AND(TableMPI[[#This Row],[total_time]]&gt;=TableMPI[[#This Row],[Low]], TableMPI[[#This Row],[total_time]]&lt;=TableMPI[[#This Row],[High]]),1,0)</f>
        <v>#N/A</v>
      </c>
    </row>
    <row r="1155" spans="1:19" x14ac:dyDescent="0.25">
      <c r="A1155" t="s">
        <v>15</v>
      </c>
      <c r="B1155">
        <v>30000</v>
      </c>
      <c r="C1155">
        <v>100</v>
      </c>
      <c r="D1155">
        <v>100000</v>
      </c>
      <c r="E1155">
        <v>39</v>
      </c>
      <c r="F1155">
        <v>1</v>
      </c>
      <c r="G1155">
        <v>110.855474</v>
      </c>
      <c r="H1155">
        <v>32.822457</v>
      </c>
      <c r="I1155">
        <v>44.427357999999998</v>
      </c>
      <c r="J1155">
        <v>1.169141</v>
      </c>
      <c r="K1155" t="str">
        <f t="shared" si="30"/>
        <v>7</v>
      </c>
      <c r="L1155" t="s">
        <v>70</v>
      </c>
      <c r="M1155" t="s">
        <v>71</v>
      </c>
      <c r="N115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39</v>
      </c>
      <c r="O1155" t="e">
        <f>VLOOKUP(TableMPI[[#This Row],[Label]],TableAvg[],2,FALSE)</f>
        <v>#N/A</v>
      </c>
      <c r="P1155" t="e">
        <f>VLOOKUP(TableMPI[[#This Row],[Label]],TableAvg[],3,FALSE)</f>
        <v>#N/A</v>
      </c>
      <c r="Q1155" t="e">
        <f>TableMPI[[#This Row],[Avg]]-$U$2*TableMPI[[#This Row],[StdDev]]</f>
        <v>#N/A</v>
      </c>
      <c r="R1155" t="e">
        <f>TableMPI[[#This Row],[Avg]]+$U$2*TableMPI[[#This Row],[StdDev]]</f>
        <v>#N/A</v>
      </c>
      <c r="S1155" t="e">
        <f>IF(AND(TableMPI[[#This Row],[total_time]]&gt;=TableMPI[[#This Row],[Low]], TableMPI[[#This Row],[total_time]]&lt;=TableMPI[[#This Row],[High]]),1,0)</f>
        <v>#N/A</v>
      </c>
    </row>
    <row r="1156" spans="1:19" x14ac:dyDescent="0.25">
      <c r="A1156" t="s">
        <v>15</v>
      </c>
      <c r="B1156">
        <v>30000</v>
      </c>
      <c r="C1156">
        <v>100</v>
      </c>
      <c r="D1156">
        <v>100000</v>
      </c>
      <c r="E1156">
        <v>36</v>
      </c>
      <c r="F1156">
        <v>1</v>
      </c>
      <c r="G1156">
        <v>114.414635</v>
      </c>
      <c r="H1156">
        <v>29.836030999999998</v>
      </c>
      <c r="I1156">
        <v>40.335818000000003</v>
      </c>
      <c r="J1156">
        <v>1.152452</v>
      </c>
      <c r="K1156" t="str">
        <f t="shared" si="30"/>
        <v>7</v>
      </c>
      <c r="L1156" t="s">
        <v>70</v>
      </c>
      <c r="M1156" t="s">
        <v>71</v>
      </c>
      <c r="N115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36</v>
      </c>
      <c r="O1156" t="e">
        <f>VLOOKUP(TableMPI[[#This Row],[Label]],TableAvg[],2,FALSE)</f>
        <v>#N/A</v>
      </c>
      <c r="P1156" t="e">
        <f>VLOOKUP(TableMPI[[#This Row],[Label]],TableAvg[],3,FALSE)</f>
        <v>#N/A</v>
      </c>
      <c r="Q1156" t="e">
        <f>TableMPI[[#This Row],[Avg]]-$U$2*TableMPI[[#This Row],[StdDev]]</f>
        <v>#N/A</v>
      </c>
      <c r="R1156" t="e">
        <f>TableMPI[[#This Row],[Avg]]+$U$2*TableMPI[[#This Row],[StdDev]]</f>
        <v>#N/A</v>
      </c>
      <c r="S1156" t="e">
        <f>IF(AND(TableMPI[[#This Row],[total_time]]&gt;=TableMPI[[#This Row],[Low]], TableMPI[[#This Row],[total_time]]&lt;=TableMPI[[#This Row],[High]]),1,0)</f>
        <v>#N/A</v>
      </c>
    </row>
    <row r="1157" spans="1:19" x14ac:dyDescent="0.25">
      <c r="A1157" t="s">
        <v>15</v>
      </c>
      <c r="B1157">
        <v>30000</v>
      </c>
      <c r="C1157">
        <v>100</v>
      </c>
      <c r="D1157">
        <v>100000</v>
      </c>
      <c r="E1157">
        <v>33</v>
      </c>
      <c r="F1157">
        <v>1</v>
      </c>
      <c r="G1157">
        <v>110.449775</v>
      </c>
      <c r="H1157">
        <v>18.267745999999999</v>
      </c>
      <c r="I1157">
        <v>36.228642000000001</v>
      </c>
      <c r="J1157">
        <v>1.132145</v>
      </c>
      <c r="K1157" t="str">
        <f t="shared" ref="K1157:K1189" si="31">MID(M1157,22,1)</f>
        <v>7</v>
      </c>
      <c r="L1157" t="s">
        <v>70</v>
      </c>
      <c r="M1157" t="s">
        <v>71</v>
      </c>
      <c r="N115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33</v>
      </c>
      <c r="O1157" t="e">
        <f>VLOOKUP(TableMPI[[#This Row],[Label]],TableAvg[],2,FALSE)</f>
        <v>#N/A</v>
      </c>
      <c r="P1157" t="e">
        <f>VLOOKUP(TableMPI[[#This Row],[Label]],TableAvg[],3,FALSE)</f>
        <v>#N/A</v>
      </c>
      <c r="Q1157" t="e">
        <f>TableMPI[[#This Row],[Avg]]-$U$2*TableMPI[[#This Row],[StdDev]]</f>
        <v>#N/A</v>
      </c>
      <c r="R1157" t="e">
        <f>TableMPI[[#This Row],[Avg]]+$U$2*TableMPI[[#This Row],[StdDev]]</f>
        <v>#N/A</v>
      </c>
      <c r="S1157" t="e">
        <f>IF(AND(TableMPI[[#This Row],[total_time]]&gt;=TableMPI[[#This Row],[Low]], TableMPI[[#This Row],[total_time]]&lt;=TableMPI[[#This Row],[High]]),1,0)</f>
        <v>#N/A</v>
      </c>
    </row>
    <row r="1158" spans="1:19" x14ac:dyDescent="0.25">
      <c r="A1158" t="s">
        <v>15</v>
      </c>
      <c r="B1158">
        <v>30000</v>
      </c>
      <c r="C1158">
        <v>100</v>
      </c>
      <c r="D1158">
        <v>100000</v>
      </c>
      <c r="E1158">
        <v>30</v>
      </c>
      <c r="F1158">
        <v>1</v>
      </c>
      <c r="G1158">
        <v>121.055218</v>
      </c>
      <c r="H1158">
        <v>18.912834</v>
      </c>
      <c r="I1158">
        <v>30.705535000000001</v>
      </c>
      <c r="J1158">
        <v>1.0588120000000001</v>
      </c>
      <c r="K1158" t="str">
        <f t="shared" si="31"/>
        <v>7</v>
      </c>
      <c r="L1158" t="s">
        <v>70</v>
      </c>
      <c r="M1158" t="s">
        <v>71</v>
      </c>
      <c r="N115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30</v>
      </c>
      <c r="O1158" t="e">
        <f>VLOOKUP(TableMPI[[#This Row],[Label]],TableAvg[],2,FALSE)</f>
        <v>#N/A</v>
      </c>
      <c r="P1158" t="e">
        <f>VLOOKUP(TableMPI[[#This Row],[Label]],TableAvg[],3,FALSE)</f>
        <v>#N/A</v>
      </c>
      <c r="Q1158" t="e">
        <f>TableMPI[[#This Row],[Avg]]-$U$2*TableMPI[[#This Row],[StdDev]]</f>
        <v>#N/A</v>
      </c>
      <c r="R1158" t="e">
        <f>TableMPI[[#This Row],[Avg]]+$U$2*TableMPI[[#This Row],[StdDev]]</f>
        <v>#N/A</v>
      </c>
      <c r="S1158" t="e">
        <f>IF(AND(TableMPI[[#This Row],[total_time]]&gt;=TableMPI[[#This Row],[Low]], TableMPI[[#This Row],[total_time]]&lt;=TableMPI[[#This Row],[High]]),1,0)</f>
        <v>#N/A</v>
      </c>
    </row>
    <row r="1159" spans="1:19" x14ac:dyDescent="0.25">
      <c r="A1159" t="s">
        <v>15</v>
      </c>
      <c r="B1159">
        <v>30000</v>
      </c>
      <c r="C1159">
        <v>100</v>
      </c>
      <c r="D1159">
        <v>100000</v>
      </c>
      <c r="E1159">
        <v>27</v>
      </c>
      <c r="F1159">
        <v>1</v>
      </c>
      <c r="G1159">
        <v>119.693708</v>
      </c>
      <c r="H1159">
        <v>7.5366749999999998</v>
      </c>
      <c r="I1159">
        <v>29.176234000000001</v>
      </c>
      <c r="J1159">
        <v>1.122163</v>
      </c>
      <c r="K1159" t="str">
        <f t="shared" si="31"/>
        <v>7</v>
      </c>
      <c r="L1159" t="s">
        <v>70</v>
      </c>
      <c r="M1159" t="s">
        <v>71</v>
      </c>
      <c r="N115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27</v>
      </c>
      <c r="O1159" t="e">
        <f>VLOOKUP(TableMPI[[#This Row],[Label]],TableAvg[],2,FALSE)</f>
        <v>#N/A</v>
      </c>
      <c r="P1159" t="e">
        <f>VLOOKUP(TableMPI[[#This Row],[Label]],TableAvg[],3,FALSE)</f>
        <v>#N/A</v>
      </c>
      <c r="Q1159" t="e">
        <f>TableMPI[[#This Row],[Avg]]-$U$2*TableMPI[[#This Row],[StdDev]]</f>
        <v>#N/A</v>
      </c>
      <c r="R1159" t="e">
        <f>TableMPI[[#This Row],[Avg]]+$U$2*TableMPI[[#This Row],[StdDev]]</f>
        <v>#N/A</v>
      </c>
      <c r="S1159" t="e">
        <f>IF(AND(TableMPI[[#This Row],[total_time]]&gt;=TableMPI[[#This Row],[Low]], TableMPI[[#This Row],[total_time]]&lt;=TableMPI[[#This Row],[High]]),1,0)</f>
        <v>#N/A</v>
      </c>
    </row>
    <row r="1160" spans="1:19" x14ac:dyDescent="0.25">
      <c r="A1160" t="s">
        <v>15</v>
      </c>
      <c r="B1160">
        <v>30000</v>
      </c>
      <c r="C1160">
        <v>100</v>
      </c>
      <c r="D1160">
        <v>100000</v>
      </c>
      <c r="E1160">
        <v>24</v>
      </c>
      <c r="F1160">
        <v>1</v>
      </c>
      <c r="G1160">
        <v>128.36692500000001</v>
      </c>
      <c r="H1160">
        <v>2.3000219999999998</v>
      </c>
      <c r="I1160">
        <v>27.179268</v>
      </c>
      <c r="J1160">
        <v>1.1817070000000001</v>
      </c>
      <c r="K1160" t="str">
        <f t="shared" si="31"/>
        <v>7</v>
      </c>
      <c r="L1160" t="s">
        <v>70</v>
      </c>
      <c r="M1160" t="s">
        <v>71</v>
      </c>
      <c r="N116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24</v>
      </c>
      <c r="O1160" t="e">
        <f>VLOOKUP(TableMPI[[#This Row],[Label]],TableAvg[],2,FALSE)</f>
        <v>#N/A</v>
      </c>
      <c r="P1160" t="e">
        <f>VLOOKUP(TableMPI[[#This Row],[Label]],TableAvg[],3,FALSE)</f>
        <v>#N/A</v>
      </c>
      <c r="Q1160" t="e">
        <f>TableMPI[[#This Row],[Avg]]-$U$2*TableMPI[[#This Row],[StdDev]]</f>
        <v>#N/A</v>
      </c>
      <c r="R1160" t="e">
        <f>TableMPI[[#This Row],[Avg]]+$U$2*TableMPI[[#This Row],[StdDev]]</f>
        <v>#N/A</v>
      </c>
      <c r="S1160" t="e">
        <f>IF(AND(TableMPI[[#This Row],[total_time]]&gt;=TableMPI[[#This Row],[Low]], TableMPI[[#This Row],[total_time]]&lt;=TableMPI[[#This Row],[High]]),1,0)</f>
        <v>#N/A</v>
      </c>
    </row>
    <row r="1161" spans="1:19" x14ac:dyDescent="0.25">
      <c r="A1161" t="s">
        <v>15</v>
      </c>
      <c r="B1161">
        <v>30000</v>
      </c>
      <c r="C1161">
        <v>100</v>
      </c>
      <c r="D1161">
        <v>100000</v>
      </c>
      <c r="E1161">
        <v>21</v>
      </c>
      <c r="F1161">
        <v>1</v>
      </c>
      <c r="G1161">
        <v>145.81962200000001</v>
      </c>
      <c r="H1161">
        <v>2.3582649999999998</v>
      </c>
      <c r="I1161">
        <v>25.01267</v>
      </c>
      <c r="J1161">
        <v>1.2506330000000001</v>
      </c>
      <c r="K1161" t="str">
        <f t="shared" si="31"/>
        <v>7</v>
      </c>
      <c r="L1161" t="s">
        <v>70</v>
      </c>
      <c r="M1161" t="s">
        <v>71</v>
      </c>
      <c r="N116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21</v>
      </c>
      <c r="O1161" t="e">
        <f>VLOOKUP(TableMPI[[#This Row],[Label]],TableAvg[],2,FALSE)</f>
        <v>#N/A</v>
      </c>
      <c r="P1161" t="e">
        <f>VLOOKUP(TableMPI[[#This Row],[Label]],TableAvg[],3,FALSE)</f>
        <v>#N/A</v>
      </c>
      <c r="Q1161" t="e">
        <f>TableMPI[[#This Row],[Avg]]-$U$2*TableMPI[[#This Row],[StdDev]]</f>
        <v>#N/A</v>
      </c>
      <c r="R1161" t="e">
        <f>TableMPI[[#This Row],[Avg]]+$U$2*TableMPI[[#This Row],[StdDev]]</f>
        <v>#N/A</v>
      </c>
      <c r="S1161" t="e">
        <f>IF(AND(TableMPI[[#This Row],[total_time]]&gt;=TableMPI[[#This Row],[Low]], TableMPI[[#This Row],[total_time]]&lt;=TableMPI[[#This Row],[High]]),1,0)</f>
        <v>#N/A</v>
      </c>
    </row>
    <row r="1162" spans="1:19" x14ac:dyDescent="0.25">
      <c r="A1162" t="s">
        <v>15</v>
      </c>
      <c r="B1162">
        <v>30000</v>
      </c>
      <c r="C1162">
        <v>100</v>
      </c>
      <c r="D1162">
        <v>100000</v>
      </c>
      <c r="E1162">
        <v>18</v>
      </c>
      <c r="F1162">
        <v>1</v>
      </c>
      <c r="G1162">
        <v>170.31994299999999</v>
      </c>
      <c r="H1162">
        <v>3.1794319999999998</v>
      </c>
      <c r="I1162">
        <v>35.468969999999999</v>
      </c>
      <c r="J1162">
        <v>2.0864099999999999</v>
      </c>
      <c r="K1162" t="str">
        <f t="shared" si="31"/>
        <v>7</v>
      </c>
      <c r="L1162" t="s">
        <v>70</v>
      </c>
      <c r="M1162" t="s">
        <v>71</v>
      </c>
      <c r="N116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18</v>
      </c>
      <c r="O1162" t="e">
        <f>VLOOKUP(TableMPI[[#This Row],[Label]],TableAvg[],2,FALSE)</f>
        <v>#N/A</v>
      </c>
      <c r="P1162" t="e">
        <f>VLOOKUP(TableMPI[[#This Row],[Label]],TableAvg[],3,FALSE)</f>
        <v>#N/A</v>
      </c>
      <c r="Q1162" t="e">
        <f>TableMPI[[#This Row],[Avg]]-$U$2*TableMPI[[#This Row],[StdDev]]</f>
        <v>#N/A</v>
      </c>
      <c r="R1162" t="e">
        <f>TableMPI[[#This Row],[Avg]]+$U$2*TableMPI[[#This Row],[StdDev]]</f>
        <v>#N/A</v>
      </c>
      <c r="S1162" t="e">
        <f>IF(AND(TableMPI[[#This Row],[total_time]]&gt;=TableMPI[[#This Row],[Low]], TableMPI[[#This Row],[total_time]]&lt;=TableMPI[[#This Row],[High]]),1,0)</f>
        <v>#N/A</v>
      </c>
    </row>
    <row r="1163" spans="1:19" x14ac:dyDescent="0.25">
      <c r="A1163" t="s">
        <v>15</v>
      </c>
      <c r="B1163">
        <v>30000</v>
      </c>
      <c r="C1163">
        <v>100</v>
      </c>
      <c r="D1163">
        <v>100000</v>
      </c>
      <c r="E1163">
        <v>15</v>
      </c>
      <c r="F1163">
        <v>1</v>
      </c>
      <c r="G1163">
        <v>202.27152100000001</v>
      </c>
      <c r="H1163">
        <v>2.2816230000000002</v>
      </c>
      <c r="I1163">
        <v>16.634004999999998</v>
      </c>
      <c r="J1163">
        <v>1.1881429999999999</v>
      </c>
      <c r="K1163" t="str">
        <f t="shared" si="31"/>
        <v>7</v>
      </c>
      <c r="L1163" t="s">
        <v>70</v>
      </c>
      <c r="M1163" t="s">
        <v>71</v>
      </c>
      <c r="N116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15</v>
      </c>
      <c r="O1163" t="e">
        <f>VLOOKUP(TableMPI[[#This Row],[Label]],TableAvg[],2,FALSE)</f>
        <v>#N/A</v>
      </c>
      <c r="P1163" t="e">
        <f>VLOOKUP(TableMPI[[#This Row],[Label]],TableAvg[],3,FALSE)</f>
        <v>#N/A</v>
      </c>
      <c r="Q1163" t="e">
        <f>TableMPI[[#This Row],[Avg]]-$U$2*TableMPI[[#This Row],[StdDev]]</f>
        <v>#N/A</v>
      </c>
      <c r="R1163" t="e">
        <f>TableMPI[[#This Row],[Avg]]+$U$2*TableMPI[[#This Row],[StdDev]]</f>
        <v>#N/A</v>
      </c>
      <c r="S1163" t="e">
        <f>IF(AND(TableMPI[[#This Row],[total_time]]&gt;=TableMPI[[#This Row],[Low]], TableMPI[[#This Row],[total_time]]&lt;=TableMPI[[#This Row],[High]]),1,0)</f>
        <v>#N/A</v>
      </c>
    </row>
    <row r="1164" spans="1:19" x14ac:dyDescent="0.25">
      <c r="A1164" t="s">
        <v>15</v>
      </c>
      <c r="B1164">
        <v>30000</v>
      </c>
      <c r="C1164">
        <v>100</v>
      </c>
      <c r="D1164">
        <v>100000</v>
      </c>
      <c r="E1164">
        <v>72</v>
      </c>
      <c r="F1164">
        <v>1</v>
      </c>
      <c r="G1164">
        <v>78.684561000000002</v>
      </c>
      <c r="H1164">
        <v>36.280109000000003</v>
      </c>
      <c r="I1164">
        <v>80.052507000000006</v>
      </c>
      <c r="J1164">
        <v>1.1274999999999999</v>
      </c>
      <c r="K1164" t="str">
        <f t="shared" si="31"/>
        <v>7</v>
      </c>
      <c r="L1164" t="s">
        <v>70</v>
      </c>
      <c r="M1164" t="s">
        <v>71</v>
      </c>
      <c r="N116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72</v>
      </c>
      <c r="O1164" t="e">
        <f>VLOOKUP(TableMPI[[#This Row],[Label]],TableAvg[],2,FALSE)</f>
        <v>#N/A</v>
      </c>
      <c r="P1164" t="e">
        <f>VLOOKUP(TableMPI[[#This Row],[Label]],TableAvg[],3,FALSE)</f>
        <v>#N/A</v>
      </c>
      <c r="Q1164" t="e">
        <f>TableMPI[[#This Row],[Avg]]-$U$2*TableMPI[[#This Row],[StdDev]]</f>
        <v>#N/A</v>
      </c>
      <c r="R1164" t="e">
        <f>TableMPI[[#This Row],[Avg]]+$U$2*TableMPI[[#This Row],[StdDev]]</f>
        <v>#N/A</v>
      </c>
      <c r="S1164" t="e">
        <f>IF(AND(TableMPI[[#This Row],[total_time]]&gt;=TableMPI[[#This Row],[Low]], TableMPI[[#This Row],[total_time]]&lt;=TableMPI[[#This Row],[High]]),1,0)</f>
        <v>#N/A</v>
      </c>
    </row>
    <row r="1165" spans="1:19" x14ac:dyDescent="0.25">
      <c r="A1165" t="s">
        <v>15</v>
      </c>
      <c r="B1165">
        <v>30000</v>
      </c>
      <c r="C1165">
        <v>100</v>
      </c>
      <c r="D1165">
        <v>100000</v>
      </c>
      <c r="E1165">
        <v>69</v>
      </c>
      <c r="F1165">
        <v>1</v>
      </c>
      <c r="G1165">
        <v>80.077253999999996</v>
      </c>
      <c r="H1165">
        <v>35.747078000000002</v>
      </c>
      <c r="I1165">
        <v>91.163841000000005</v>
      </c>
      <c r="J1165">
        <v>1.3406450000000001</v>
      </c>
      <c r="K1165" t="str">
        <f t="shared" si="31"/>
        <v>7</v>
      </c>
      <c r="L1165" t="s">
        <v>70</v>
      </c>
      <c r="M1165" t="s">
        <v>71</v>
      </c>
      <c r="N116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69</v>
      </c>
      <c r="O1165" t="e">
        <f>VLOOKUP(TableMPI[[#This Row],[Label]],TableAvg[],2,FALSE)</f>
        <v>#N/A</v>
      </c>
      <c r="P1165" t="e">
        <f>VLOOKUP(TableMPI[[#This Row],[Label]],TableAvg[],3,FALSE)</f>
        <v>#N/A</v>
      </c>
      <c r="Q1165" t="e">
        <f>TableMPI[[#This Row],[Avg]]-$U$2*TableMPI[[#This Row],[StdDev]]</f>
        <v>#N/A</v>
      </c>
      <c r="R1165" t="e">
        <f>TableMPI[[#This Row],[Avg]]+$U$2*TableMPI[[#This Row],[StdDev]]</f>
        <v>#N/A</v>
      </c>
      <c r="S1165" t="e">
        <f>IF(AND(TableMPI[[#This Row],[total_time]]&gt;=TableMPI[[#This Row],[Low]], TableMPI[[#This Row],[total_time]]&lt;=TableMPI[[#This Row],[High]]),1,0)</f>
        <v>#N/A</v>
      </c>
    </row>
    <row r="1166" spans="1:19" x14ac:dyDescent="0.25">
      <c r="A1166" t="s">
        <v>15</v>
      </c>
      <c r="B1166">
        <v>30000</v>
      </c>
      <c r="C1166">
        <v>100</v>
      </c>
      <c r="D1166">
        <v>100000</v>
      </c>
      <c r="E1166">
        <v>66</v>
      </c>
      <c r="F1166">
        <v>1</v>
      </c>
      <c r="G1166">
        <v>82.031675000000007</v>
      </c>
      <c r="H1166">
        <v>35.496881999999999</v>
      </c>
      <c r="I1166">
        <v>73.376205999999996</v>
      </c>
      <c r="J1166">
        <v>1.128865</v>
      </c>
      <c r="K1166" t="str">
        <f t="shared" si="31"/>
        <v>7</v>
      </c>
      <c r="L1166" t="s">
        <v>70</v>
      </c>
      <c r="M1166" t="s">
        <v>71</v>
      </c>
      <c r="N116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66</v>
      </c>
      <c r="O1166" t="e">
        <f>VLOOKUP(TableMPI[[#This Row],[Label]],TableAvg[],2,FALSE)</f>
        <v>#N/A</v>
      </c>
      <c r="P1166" t="e">
        <f>VLOOKUP(TableMPI[[#This Row],[Label]],TableAvg[],3,FALSE)</f>
        <v>#N/A</v>
      </c>
      <c r="Q1166" t="e">
        <f>TableMPI[[#This Row],[Avg]]-$U$2*TableMPI[[#This Row],[StdDev]]</f>
        <v>#N/A</v>
      </c>
      <c r="R1166" t="e">
        <f>TableMPI[[#This Row],[Avg]]+$U$2*TableMPI[[#This Row],[StdDev]]</f>
        <v>#N/A</v>
      </c>
      <c r="S1166" t="e">
        <f>IF(AND(TableMPI[[#This Row],[total_time]]&gt;=TableMPI[[#This Row],[Low]], TableMPI[[#This Row],[total_time]]&lt;=TableMPI[[#This Row],[High]]),1,0)</f>
        <v>#N/A</v>
      </c>
    </row>
    <row r="1167" spans="1:19" x14ac:dyDescent="0.25">
      <c r="A1167" t="s">
        <v>15</v>
      </c>
      <c r="B1167">
        <v>30000</v>
      </c>
      <c r="C1167">
        <v>100</v>
      </c>
      <c r="D1167">
        <v>100000</v>
      </c>
      <c r="E1167">
        <v>63</v>
      </c>
      <c r="F1167">
        <v>1</v>
      </c>
      <c r="G1167">
        <v>84.267920000000004</v>
      </c>
      <c r="H1167">
        <v>35.960070000000002</v>
      </c>
      <c r="I1167">
        <v>68.335077999999996</v>
      </c>
      <c r="J1167">
        <v>1.102179</v>
      </c>
      <c r="K1167" t="str">
        <f t="shared" si="31"/>
        <v>7</v>
      </c>
      <c r="L1167" t="s">
        <v>70</v>
      </c>
      <c r="M1167" t="s">
        <v>71</v>
      </c>
      <c r="N116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63</v>
      </c>
      <c r="O1167" t="e">
        <f>VLOOKUP(TableMPI[[#This Row],[Label]],TableAvg[],2,FALSE)</f>
        <v>#N/A</v>
      </c>
      <c r="P1167" t="e">
        <f>VLOOKUP(TableMPI[[#This Row],[Label]],TableAvg[],3,FALSE)</f>
        <v>#N/A</v>
      </c>
      <c r="Q1167" t="e">
        <f>TableMPI[[#This Row],[Avg]]-$U$2*TableMPI[[#This Row],[StdDev]]</f>
        <v>#N/A</v>
      </c>
      <c r="R1167" t="e">
        <f>TableMPI[[#This Row],[Avg]]+$U$2*TableMPI[[#This Row],[StdDev]]</f>
        <v>#N/A</v>
      </c>
      <c r="S1167" t="e">
        <f>IF(AND(TableMPI[[#This Row],[total_time]]&gt;=TableMPI[[#This Row],[Low]], TableMPI[[#This Row],[total_time]]&lt;=TableMPI[[#This Row],[High]]),1,0)</f>
        <v>#N/A</v>
      </c>
    </row>
    <row r="1168" spans="1:19" x14ac:dyDescent="0.25">
      <c r="A1168" t="s">
        <v>15</v>
      </c>
      <c r="B1168">
        <v>30000</v>
      </c>
      <c r="C1168">
        <v>100</v>
      </c>
      <c r="D1168">
        <v>100000</v>
      </c>
      <c r="E1168">
        <v>60</v>
      </c>
      <c r="F1168">
        <v>1</v>
      </c>
      <c r="G1168">
        <v>85.615408000000002</v>
      </c>
      <c r="H1168">
        <v>35.071679000000003</v>
      </c>
      <c r="I1168">
        <v>65.328017000000003</v>
      </c>
      <c r="J1168">
        <v>1.1072550000000001</v>
      </c>
      <c r="K1168" t="str">
        <f t="shared" si="31"/>
        <v>7</v>
      </c>
      <c r="L1168" t="s">
        <v>70</v>
      </c>
      <c r="M1168" t="s">
        <v>71</v>
      </c>
      <c r="N116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60</v>
      </c>
      <c r="O1168" t="e">
        <f>VLOOKUP(TableMPI[[#This Row],[Label]],TableAvg[],2,FALSE)</f>
        <v>#N/A</v>
      </c>
      <c r="P1168" t="e">
        <f>VLOOKUP(TableMPI[[#This Row],[Label]],TableAvg[],3,FALSE)</f>
        <v>#N/A</v>
      </c>
      <c r="Q1168" t="e">
        <f>TableMPI[[#This Row],[Avg]]-$U$2*TableMPI[[#This Row],[StdDev]]</f>
        <v>#N/A</v>
      </c>
      <c r="R1168" t="e">
        <f>TableMPI[[#This Row],[Avg]]+$U$2*TableMPI[[#This Row],[StdDev]]</f>
        <v>#N/A</v>
      </c>
      <c r="S1168" t="e">
        <f>IF(AND(TableMPI[[#This Row],[total_time]]&gt;=TableMPI[[#This Row],[Low]], TableMPI[[#This Row],[total_time]]&lt;=TableMPI[[#This Row],[High]]),1,0)</f>
        <v>#N/A</v>
      </c>
    </row>
    <row r="1169" spans="1:19" x14ac:dyDescent="0.25">
      <c r="A1169" t="s">
        <v>15</v>
      </c>
      <c r="B1169">
        <v>30000</v>
      </c>
      <c r="C1169">
        <v>100</v>
      </c>
      <c r="D1169">
        <v>100000</v>
      </c>
      <c r="E1169">
        <v>57</v>
      </c>
      <c r="F1169">
        <v>1</v>
      </c>
      <c r="G1169">
        <v>88.077050999999997</v>
      </c>
      <c r="H1169">
        <v>34.113852000000001</v>
      </c>
      <c r="I1169">
        <v>62.882835999999998</v>
      </c>
      <c r="J1169">
        <v>1.122908</v>
      </c>
      <c r="K1169" t="str">
        <f t="shared" si="31"/>
        <v>7</v>
      </c>
      <c r="L1169" t="s">
        <v>70</v>
      </c>
      <c r="M1169" t="s">
        <v>71</v>
      </c>
      <c r="N116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57</v>
      </c>
      <c r="O1169" t="e">
        <f>VLOOKUP(TableMPI[[#This Row],[Label]],TableAvg[],2,FALSE)</f>
        <v>#N/A</v>
      </c>
      <c r="P1169" t="e">
        <f>VLOOKUP(TableMPI[[#This Row],[Label]],TableAvg[],3,FALSE)</f>
        <v>#N/A</v>
      </c>
      <c r="Q1169" t="e">
        <f>TableMPI[[#This Row],[Avg]]-$U$2*TableMPI[[#This Row],[StdDev]]</f>
        <v>#N/A</v>
      </c>
      <c r="R1169" t="e">
        <f>TableMPI[[#This Row],[Avg]]+$U$2*TableMPI[[#This Row],[StdDev]]</f>
        <v>#N/A</v>
      </c>
      <c r="S1169" t="e">
        <f>IF(AND(TableMPI[[#This Row],[total_time]]&gt;=TableMPI[[#This Row],[Low]], TableMPI[[#This Row],[total_time]]&lt;=TableMPI[[#This Row],[High]]),1,0)</f>
        <v>#N/A</v>
      </c>
    </row>
    <row r="1170" spans="1:19" x14ac:dyDescent="0.25">
      <c r="A1170" t="s">
        <v>15</v>
      </c>
      <c r="B1170">
        <v>30000</v>
      </c>
      <c r="C1170">
        <v>100</v>
      </c>
      <c r="D1170">
        <v>100000</v>
      </c>
      <c r="E1170">
        <v>54</v>
      </c>
      <c r="F1170">
        <v>1</v>
      </c>
      <c r="G1170">
        <v>92.031245999999996</v>
      </c>
      <c r="H1170">
        <v>35.024777999999998</v>
      </c>
      <c r="I1170">
        <v>74.464151000000001</v>
      </c>
      <c r="J1170">
        <v>1.404984</v>
      </c>
      <c r="K1170" t="str">
        <f t="shared" si="31"/>
        <v>7</v>
      </c>
      <c r="L1170" t="s">
        <v>70</v>
      </c>
      <c r="M1170" t="s">
        <v>71</v>
      </c>
      <c r="N117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54</v>
      </c>
      <c r="O1170" t="e">
        <f>VLOOKUP(TableMPI[[#This Row],[Label]],TableAvg[],2,FALSE)</f>
        <v>#N/A</v>
      </c>
      <c r="P1170" t="e">
        <f>VLOOKUP(TableMPI[[#This Row],[Label]],TableAvg[],3,FALSE)</f>
        <v>#N/A</v>
      </c>
      <c r="Q1170" t="e">
        <f>TableMPI[[#This Row],[Avg]]-$U$2*TableMPI[[#This Row],[StdDev]]</f>
        <v>#N/A</v>
      </c>
      <c r="R1170" t="e">
        <f>TableMPI[[#This Row],[Avg]]+$U$2*TableMPI[[#This Row],[StdDev]]</f>
        <v>#N/A</v>
      </c>
      <c r="S1170" t="e">
        <f>IF(AND(TableMPI[[#This Row],[total_time]]&gt;=TableMPI[[#This Row],[Low]], TableMPI[[#This Row],[total_time]]&lt;=TableMPI[[#This Row],[High]]),1,0)</f>
        <v>#N/A</v>
      </c>
    </row>
    <row r="1171" spans="1:19" x14ac:dyDescent="0.25">
      <c r="A1171" t="s">
        <v>15</v>
      </c>
      <c r="B1171">
        <v>30000</v>
      </c>
      <c r="C1171">
        <v>100</v>
      </c>
      <c r="D1171">
        <v>100000</v>
      </c>
      <c r="E1171">
        <v>51</v>
      </c>
      <c r="F1171">
        <v>1</v>
      </c>
      <c r="G1171">
        <v>94.131473</v>
      </c>
      <c r="H1171">
        <v>34.309344000000003</v>
      </c>
      <c r="I1171">
        <v>55.782884000000003</v>
      </c>
      <c r="J1171">
        <v>1.115658</v>
      </c>
      <c r="K1171" t="str">
        <f t="shared" si="31"/>
        <v>7</v>
      </c>
      <c r="L1171" t="s">
        <v>70</v>
      </c>
      <c r="M1171" t="s">
        <v>71</v>
      </c>
      <c r="N117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51</v>
      </c>
      <c r="O1171" t="e">
        <f>VLOOKUP(TableMPI[[#This Row],[Label]],TableAvg[],2,FALSE)</f>
        <v>#N/A</v>
      </c>
      <c r="P1171" t="e">
        <f>VLOOKUP(TableMPI[[#This Row],[Label]],TableAvg[],3,FALSE)</f>
        <v>#N/A</v>
      </c>
      <c r="Q1171" t="e">
        <f>TableMPI[[#This Row],[Avg]]-$U$2*TableMPI[[#This Row],[StdDev]]</f>
        <v>#N/A</v>
      </c>
      <c r="R1171" t="e">
        <f>TableMPI[[#This Row],[Avg]]+$U$2*TableMPI[[#This Row],[StdDev]]</f>
        <v>#N/A</v>
      </c>
      <c r="S1171" t="e">
        <f>IF(AND(TableMPI[[#This Row],[total_time]]&gt;=TableMPI[[#This Row],[Low]], TableMPI[[#This Row],[total_time]]&lt;=TableMPI[[#This Row],[High]]),1,0)</f>
        <v>#N/A</v>
      </c>
    </row>
    <row r="1172" spans="1:19" x14ac:dyDescent="0.25">
      <c r="A1172" t="s">
        <v>15</v>
      </c>
      <c r="B1172">
        <v>30000</v>
      </c>
      <c r="C1172">
        <v>100</v>
      </c>
      <c r="D1172">
        <v>100000</v>
      </c>
      <c r="E1172">
        <v>48</v>
      </c>
      <c r="F1172">
        <v>1</v>
      </c>
      <c r="G1172">
        <v>97.958262000000005</v>
      </c>
      <c r="H1172">
        <v>33.768506000000002</v>
      </c>
      <c r="I1172">
        <v>64.154262000000003</v>
      </c>
      <c r="J1172">
        <v>1.364984</v>
      </c>
      <c r="K1172" t="str">
        <f t="shared" si="31"/>
        <v>7</v>
      </c>
      <c r="L1172" t="s">
        <v>70</v>
      </c>
      <c r="M1172" t="s">
        <v>71</v>
      </c>
      <c r="N117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48</v>
      </c>
      <c r="O1172" t="e">
        <f>VLOOKUP(TableMPI[[#This Row],[Label]],TableAvg[],2,FALSE)</f>
        <v>#N/A</v>
      </c>
      <c r="P1172" t="e">
        <f>VLOOKUP(TableMPI[[#This Row],[Label]],TableAvg[],3,FALSE)</f>
        <v>#N/A</v>
      </c>
      <c r="Q1172" t="e">
        <f>TableMPI[[#This Row],[Avg]]-$U$2*TableMPI[[#This Row],[StdDev]]</f>
        <v>#N/A</v>
      </c>
      <c r="R1172" t="e">
        <f>TableMPI[[#This Row],[Avg]]+$U$2*TableMPI[[#This Row],[StdDev]]</f>
        <v>#N/A</v>
      </c>
      <c r="S1172" t="e">
        <f>IF(AND(TableMPI[[#This Row],[total_time]]&gt;=TableMPI[[#This Row],[Low]], TableMPI[[#This Row],[total_time]]&lt;=TableMPI[[#This Row],[High]]),1,0)</f>
        <v>#N/A</v>
      </c>
    </row>
    <row r="1173" spans="1:19" x14ac:dyDescent="0.25">
      <c r="A1173" t="s">
        <v>15</v>
      </c>
      <c r="B1173">
        <v>30000</v>
      </c>
      <c r="C1173">
        <v>100</v>
      </c>
      <c r="D1173">
        <v>100000</v>
      </c>
      <c r="E1173">
        <v>45</v>
      </c>
      <c r="F1173">
        <v>1</v>
      </c>
      <c r="G1173">
        <v>101.944987</v>
      </c>
      <c r="H1173">
        <v>33.591878999999999</v>
      </c>
      <c r="I1173">
        <v>57.387317000000003</v>
      </c>
      <c r="J1173">
        <v>1.304257</v>
      </c>
      <c r="K1173" t="str">
        <f t="shared" si="31"/>
        <v>7</v>
      </c>
      <c r="L1173" t="s">
        <v>70</v>
      </c>
      <c r="M1173" t="s">
        <v>71</v>
      </c>
      <c r="N117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45</v>
      </c>
      <c r="O1173" t="e">
        <f>VLOOKUP(TableMPI[[#This Row],[Label]],TableAvg[],2,FALSE)</f>
        <v>#N/A</v>
      </c>
      <c r="P1173" t="e">
        <f>VLOOKUP(TableMPI[[#This Row],[Label]],TableAvg[],3,FALSE)</f>
        <v>#N/A</v>
      </c>
      <c r="Q1173" t="e">
        <f>TableMPI[[#This Row],[Avg]]-$U$2*TableMPI[[#This Row],[StdDev]]</f>
        <v>#N/A</v>
      </c>
      <c r="R1173" t="e">
        <f>TableMPI[[#This Row],[Avg]]+$U$2*TableMPI[[#This Row],[StdDev]]</f>
        <v>#N/A</v>
      </c>
      <c r="S1173" t="e">
        <f>IF(AND(TableMPI[[#This Row],[total_time]]&gt;=TableMPI[[#This Row],[Low]], TableMPI[[#This Row],[total_time]]&lt;=TableMPI[[#This Row],[High]]),1,0)</f>
        <v>#N/A</v>
      </c>
    </row>
    <row r="1174" spans="1:19" x14ac:dyDescent="0.25">
      <c r="A1174" t="s">
        <v>15</v>
      </c>
      <c r="B1174">
        <v>30000</v>
      </c>
      <c r="C1174">
        <v>100</v>
      </c>
      <c r="D1174">
        <v>100000</v>
      </c>
      <c r="E1174">
        <v>42</v>
      </c>
      <c r="F1174">
        <v>1</v>
      </c>
      <c r="G1174">
        <v>100.678369</v>
      </c>
      <c r="H1174">
        <v>27.207352</v>
      </c>
      <c r="I1174">
        <v>54.724290000000003</v>
      </c>
      <c r="J1174">
        <v>1.3347389999999999</v>
      </c>
      <c r="K1174" t="str">
        <f t="shared" si="31"/>
        <v>7</v>
      </c>
      <c r="L1174" t="s">
        <v>70</v>
      </c>
      <c r="M1174" t="s">
        <v>71</v>
      </c>
      <c r="N117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42</v>
      </c>
      <c r="O1174" t="e">
        <f>VLOOKUP(TableMPI[[#This Row],[Label]],TableAvg[],2,FALSE)</f>
        <v>#N/A</v>
      </c>
      <c r="P1174" t="e">
        <f>VLOOKUP(TableMPI[[#This Row],[Label]],TableAvg[],3,FALSE)</f>
        <v>#N/A</v>
      </c>
      <c r="Q1174" t="e">
        <f>TableMPI[[#This Row],[Avg]]-$U$2*TableMPI[[#This Row],[StdDev]]</f>
        <v>#N/A</v>
      </c>
      <c r="R1174" t="e">
        <f>TableMPI[[#This Row],[Avg]]+$U$2*TableMPI[[#This Row],[StdDev]]</f>
        <v>#N/A</v>
      </c>
      <c r="S1174" t="e">
        <f>IF(AND(TableMPI[[#This Row],[total_time]]&gt;=TableMPI[[#This Row],[Low]], TableMPI[[#This Row],[total_time]]&lt;=TableMPI[[#This Row],[High]]),1,0)</f>
        <v>#N/A</v>
      </c>
    </row>
    <row r="1175" spans="1:19" x14ac:dyDescent="0.25">
      <c r="A1175" t="s">
        <v>15</v>
      </c>
      <c r="B1175">
        <v>30000</v>
      </c>
      <c r="C1175">
        <v>100</v>
      </c>
      <c r="D1175">
        <v>100000</v>
      </c>
      <c r="E1175">
        <v>39</v>
      </c>
      <c r="F1175">
        <v>1</v>
      </c>
      <c r="G1175">
        <v>97.467437000000004</v>
      </c>
      <c r="H1175">
        <v>18.617514</v>
      </c>
      <c r="I1175">
        <v>42.686349999999997</v>
      </c>
      <c r="J1175">
        <v>1.1233249999999999</v>
      </c>
      <c r="K1175" t="str">
        <f t="shared" si="31"/>
        <v>7</v>
      </c>
      <c r="L1175" t="s">
        <v>70</v>
      </c>
      <c r="M1175" t="s">
        <v>71</v>
      </c>
      <c r="N117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39</v>
      </c>
      <c r="O1175" t="e">
        <f>VLOOKUP(TableMPI[[#This Row],[Label]],TableAvg[],2,FALSE)</f>
        <v>#N/A</v>
      </c>
      <c r="P1175" t="e">
        <f>VLOOKUP(TableMPI[[#This Row],[Label]],TableAvg[],3,FALSE)</f>
        <v>#N/A</v>
      </c>
      <c r="Q1175" t="e">
        <f>TableMPI[[#This Row],[Avg]]-$U$2*TableMPI[[#This Row],[StdDev]]</f>
        <v>#N/A</v>
      </c>
      <c r="R1175" t="e">
        <f>TableMPI[[#This Row],[Avg]]+$U$2*TableMPI[[#This Row],[StdDev]]</f>
        <v>#N/A</v>
      </c>
      <c r="S1175" t="e">
        <f>IF(AND(TableMPI[[#This Row],[total_time]]&gt;=TableMPI[[#This Row],[Low]], TableMPI[[#This Row],[total_time]]&lt;=TableMPI[[#This Row],[High]]),1,0)</f>
        <v>#N/A</v>
      </c>
    </row>
    <row r="1176" spans="1:19" x14ac:dyDescent="0.25">
      <c r="A1176" t="s">
        <v>15</v>
      </c>
      <c r="B1176">
        <v>30000</v>
      </c>
      <c r="C1176">
        <v>100</v>
      </c>
      <c r="D1176">
        <v>100000</v>
      </c>
      <c r="E1176">
        <v>36</v>
      </c>
      <c r="F1176">
        <v>1</v>
      </c>
      <c r="G1176">
        <v>109.402931</v>
      </c>
      <c r="H1176">
        <v>24.639865</v>
      </c>
      <c r="I1176">
        <v>51.956477999999997</v>
      </c>
      <c r="J1176">
        <v>1.4844710000000001</v>
      </c>
      <c r="K1176" t="str">
        <f t="shared" si="31"/>
        <v>7</v>
      </c>
      <c r="L1176" t="s">
        <v>70</v>
      </c>
      <c r="M1176" t="s">
        <v>71</v>
      </c>
      <c r="N117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36</v>
      </c>
      <c r="O1176" t="e">
        <f>VLOOKUP(TableMPI[[#This Row],[Label]],TableAvg[],2,FALSE)</f>
        <v>#N/A</v>
      </c>
      <c r="P1176" t="e">
        <f>VLOOKUP(TableMPI[[#This Row],[Label]],TableAvg[],3,FALSE)</f>
        <v>#N/A</v>
      </c>
      <c r="Q1176" t="e">
        <f>TableMPI[[#This Row],[Avg]]-$U$2*TableMPI[[#This Row],[StdDev]]</f>
        <v>#N/A</v>
      </c>
      <c r="R1176" t="e">
        <f>TableMPI[[#This Row],[Avg]]+$U$2*TableMPI[[#This Row],[StdDev]]</f>
        <v>#N/A</v>
      </c>
      <c r="S1176" t="e">
        <f>IF(AND(TableMPI[[#This Row],[total_time]]&gt;=TableMPI[[#This Row],[Low]], TableMPI[[#This Row],[total_time]]&lt;=TableMPI[[#This Row],[High]]),1,0)</f>
        <v>#N/A</v>
      </c>
    </row>
    <row r="1177" spans="1:19" x14ac:dyDescent="0.25">
      <c r="A1177" t="s">
        <v>15</v>
      </c>
      <c r="B1177">
        <v>30000</v>
      </c>
      <c r="C1177">
        <v>100</v>
      </c>
      <c r="D1177">
        <v>100000</v>
      </c>
      <c r="E1177">
        <v>33</v>
      </c>
      <c r="F1177">
        <v>1</v>
      </c>
      <c r="G1177">
        <v>120.757625</v>
      </c>
      <c r="H1177">
        <v>28.810023000000001</v>
      </c>
      <c r="I1177">
        <v>38.544767999999998</v>
      </c>
      <c r="J1177">
        <v>1.2045239999999999</v>
      </c>
      <c r="K1177" t="str">
        <f t="shared" si="31"/>
        <v>7</v>
      </c>
      <c r="L1177" t="s">
        <v>70</v>
      </c>
      <c r="M1177" t="s">
        <v>71</v>
      </c>
      <c r="N117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33</v>
      </c>
      <c r="O1177" t="e">
        <f>VLOOKUP(TableMPI[[#This Row],[Label]],TableAvg[],2,FALSE)</f>
        <v>#N/A</v>
      </c>
      <c r="P1177" t="e">
        <f>VLOOKUP(TableMPI[[#This Row],[Label]],TableAvg[],3,FALSE)</f>
        <v>#N/A</v>
      </c>
      <c r="Q1177" t="e">
        <f>TableMPI[[#This Row],[Avg]]-$U$2*TableMPI[[#This Row],[StdDev]]</f>
        <v>#N/A</v>
      </c>
      <c r="R1177" t="e">
        <f>TableMPI[[#This Row],[Avg]]+$U$2*TableMPI[[#This Row],[StdDev]]</f>
        <v>#N/A</v>
      </c>
      <c r="S1177" t="e">
        <f>IF(AND(TableMPI[[#This Row],[total_time]]&gt;=TableMPI[[#This Row],[Low]], TableMPI[[#This Row],[total_time]]&lt;=TableMPI[[#This Row],[High]]),1,0)</f>
        <v>#N/A</v>
      </c>
    </row>
    <row r="1178" spans="1:19" x14ac:dyDescent="0.25">
      <c r="A1178" t="s">
        <v>15</v>
      </c>
      <c r="B1178">
        <v>30000</v>
      </c>
      <c r="C1178">
        <v>100</v>
      </c>
      <c r="D1178">
        <v>100000</v>
      </c>
      <c r="E1178">
        <v>30</v>
      </c>
      <c r="F1178">
        <v>1</v>
      </c>
      <c r="G1178">
        <v>119.821872</v>
      </c>
      <c r="H1178">
        <v>17.484767000000002</v>
      </c>
      <c r="I1178">
        <v>32.694488</v>
      </c>
      <c r="J1178">
        <v>1.1273960000000001</v>
      </c>
      <c r="K1178" t="str">
        <f t="shared" si="31"/>
        <v>7</v>
      </c>
      <c r="L1178" t="s">
        <v>70</v>
      </c>
      <c r="M1178" t="s">
        <v>71</v>
      </c>
      <c r="N117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30</v>
      </c>
      <c r="O1178" t="e">
        <f>VLOOKUP(TableMPI[[#This Row],[Label]],TableAvg[],2,FALSE)</f>
        <v>#N/A</v>
      </c>
      <c r="P1178" t="e">
        <f>VLOOKUP(TableMPI[[#This Row],[Label]],TableAvg[],3,FALSE)</f>
        <v>#N/A</v>
      </c>
      <c r="Q1178" t="e">
        <f>TableMPI[[#This Row],[Avg]]-$U$2*TableMPI[[#This Row],[StdDev]]</f>
        <v>#N/A</v>
      </c>
      <c r="R1178" t="e">
        <f>TableMPI[[#This Row],[Avg]]+$U$2*TableMPI[[#This Row],[StdDev]]</f>
        <v>#N/A</v>
      </c>
      <c r="S1178" t="e">
        <f>IF(AND(TableMPI[[#This Row],[total_time]]&gt;=TableMPI[[#This Row],[Low]], TableMPI[[#This Row],[total_time]]&lt;=TableMPI[[#This Row],[High]]),1,0)</f>
        <v>#N/A</v>
      </c>
    </row>
    <row r="1179" spans="1:19" x14ac:dyDescent="0.25">
      <c r="A1179" t="s">
        <v>15</v>
      </c>
      <c r="B1179">
        <v>30000</v>
      </c>
      <c r="C1179">
        <v>100</v>
      </c>
      <c r="D1179">
        <v>100000</v>
      </c>
      <c r="E1179">
        <v>27</v>
      </c>
      <c r="F1179">
        <v>1</v>
      </c>
      <c r="G1179">
        <v>122.236268</v>
      </c>
      <c r="H1179">
        <v>8.9452350000000003</v>
      </c>
      <c r="I1179">
        <v>29.361995</v>
      </c>
      <c r="J1179">
        <v>1.1293070000000001</v>
      </c>
      <c r="K1179" t="str">
        <f t="shared" si="31"/>
        <v>7</v>
      </c>
      <c r="L1179" t="s">
        <v>70</v>
      </c>
      <c r="M1179" t="s">
        <v>71</v>
      </c>
      <c r="N117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27</v>
      </c>
      <c r="O1179" t="e">
        <f>VLOOKUP(TableMPI[[#This Row],[Label]],TableAvg[],2,FALSE)</f>
        <v>#N/A</v>
      </c>
      <c r="P1179" t="e">
        <f>VLOOKUP(TableMPI[[#This Row],[Label]],TableAvg[],3,FALSE)</f>
        <v>#N/A</v>
      </c>
      <c r="Q1179" t="e">
        <f>TableMPI[[#This Row],[Avg]]-$U$2*TableMPI[[#This Row],[StdDev]]</f>
        <v>#N/A</v>
      </c>
      <c r="R1179" t="e">
        <f>TableMPI[[#This Row],[Avg]]+$U$2*TableMPI[[#This Row],[StdDev]]</f>
        <v>#N/A</v>
      </c>
      <c r="S1179" t="e">
        <f>IF(AND(TableMPI[[#This Row],[total_time]]&gt;=TableMPI[[#This Row],[Low]], TableMPI[[#This Row],[total_time]]&lt;=TableMPI[[#This Row],[High]]),1,0)</f>
        <v>#N/A</v>
      </c>
    </row>
    <row r="1180" spans="1:19" x14ac:dyDescent="0.25">
      <c r="A1180" t="s">
        <v>15</v>
      </c>
      <c r="B1180">
        <v>30000</v>
      </c>
      <c r="C1180">
        <v>100</v>
      </c>
      <c r="D1180">
        <v>100000</v>
      </c>
      <c r="E1180">
        <v>24</v>
      </c>
      <c r="F1180">
        <v>1</v>
      </c>
      <c r="G1180">
        <v>128.09623199999999</v>
      </c>
      <c r="H1180">
        <v>2.1674020000000001</v>
      </c>
      <c r="I1180">
        <v>24.285990999999999</v>
      </c>
      <c r="J1180">
        <v>1.0559130000000001</v>
      </c>
      <c r="K1180" t="str">
        <f t="shared" si="31"/>
        <v>7</v>
      </c>
      <c r="L1180" t="s">
        <v>70</v>
      </c>
      <c r="M1180" t="s">
        <v>71</v>
      </c>
      <c r="N118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24</v>
      </c>
      <c r="O1180" t="e">
        <f>VLOOKUP(TableMPI[[#This Row],[Label]],TableAvg[],2,FALSE)</f>
        <v>#N/A</v>
      </c>
      <c r="P1180" t="e">
        <f>VLOOKUP(TableMPI[[#This Row],[Label]],TableAvg[],3,FALSE)</f>
        <v>#N/A</v>
      </c>
      <c r="Q1180" t="e">
        <f>TableMPI[[#This Row],[Avg]]-$U$2*TableMPI[[#This Row],[StdDev]]</f>
        <v>#N/A</v>
      </c>
      <c r="R1180" t="e">
        <f>TableMPI[[#This Row],[Avg]]+$U$2*TableMPI[[#This Row],[StdDev]]</f>
        <v>#N/A</v>
      </c>
      <c r="S1180" t="e">
        <f>IF(AND(TableMPI[[#This Row],[total_time]]&gt;=TableMPI[[#This Row],[Low]], TableMPI[[#This Row],[total_time]]&lt;=TableMPI[[#This Row],[High]]),1,0)</f>
        <v>#N/A</v>
      </c>
    </row>
    <row r="1181" spans="1:19" x14ac:dyDescent="0.25">
      <c r="A1181" t="s">
        <v>15</v>
      </c>
      <c r="B1181">
        <v>30000</v>
      </c>
      <c r="C1181">
        <v>100</v>
      </c>
      <c r="D1181">
        <v>100000</v>
      </c>
      <c r="E1181">
        <v>21</v>
      </c>
      <c r="F1181">
        <v>1</v>
      </c>
      <c r="G1181">
        <v>145.815901</v>
      </c>
      <c r="H1181">
        <v>2.2640199999999999</v>
      </c>
      <c r="I1181">
        <v>23.225173999999999</v>
      </c>
      <c r="J1181">
        <v>1.161259</v>
      </c>
      <c r="K1181" t="str">
        <f t="shared" si="31"/>
        <v>7</v>
      </c>
      <c r="L1181" t="s">
        <v>70</v>
      </c>
      <c r="M1181" t="s">
        <v>71</v>
      </c>
      <c r="N118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21</v>
      </c>
      <c r="O1181" t="e">
        <f>VLOOKUP(TableMPI[[#This Row],[Label]],TableAvg[],2,FALSE)</f>
        <v>#N/A</v>
      </c>
      <c r="P1181" t="e">
        <f>VLOOKUP(TableMPI[[#This Row],[Label]],TableAvg[],3,FALSE)</f>
        <v>#N/A</v>
      </c>
      <c r="Q1181" t="e">
        <f>TableMPI[[#This Row],[Avg]]-$U$2*TableMPI[[#This Row],[StdDev]]</f>
        <v>#N/A</v>
      </c>
      <c r="R1181" t="e">
        <f>TableMPI[[#This Row],[Avg]]+$U$2*TableMPI[[#This Row],[StdDev]]</f>
        <v>#N/A</v>
      </c>
      <c r="S1181" t="e">
        <f>IF(AND(TableMPI[[#This Row],[total_time]]&gt;=TableMPI[[#This Row],[Low]], TableMPI[[#This Row],[total_time]]&lt;=TableMPI[[#This Row],[High]]),1,0)</f>
        <v>#N/A</v>
      </c>
    </row>
    <row r="1182" spans="1:19" x14ac:dyDescent="0.25">
      <c r="A1182" t="s">
        <v>15</v>
      </c>
      <c r="B1182">
        <v>30000</v>
      </c>
      <c r="C1182">
        <v>100</v>
      </c>
      <c r="D1182">
        <v>100000</v>
      </c>
      <c r="E1182">
        <v>18</v>
      </c>
      <c r="F1182">
        <v>1</v>
      </c>
      <c r="G1182">
        <v>169.38691499999999</v>
      </c>
      <c r="H1182">
        <v>2.2901609999999999</v>
      </c>
      <c r="I1182">
        <v>20.021443999999999</v>
      </c>
      <c r="J1182">
        <v>1.177732</v>
      </c>
      <c r="K1182" t="str">
        <f t="shared" si="31"/>
        <v>7</v>
      </c>
      <c r="L1182" t="s">
        <v>70</v>
      </c>
      <c r="M1182" t="s">
        <v>71</v>
      </c>
      <c r="N118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18</v>
      </c>
      <c r="O1182" t="e">
        <f>VLOOKUP(TableMPI[[#This Row],[Label]],TableAvg[],2,FALSE)</f>
        <v>#N/A</v>
      </c>
      <c r="P1182" t="e">
        <f>VLOOKUP(TableMPI[[#This Row],[Label]],TableAvg[],3,FALSE)</f>
        <v>#N/A</v>
      </c>
      <c r="Q1182" t="e">
        <f>TableMPI[[#This Row],[Avg]]-$U$2*TableMPI[[#This Row],[StdDev]]</f>
        <v>#N/A</v>
      </c>
      <c r="R1182" t="e">
        <f>TableMPI[[#This Row],[Avg]]+$U$2*TableMPI[[#This Row],[StdDev]]</f>
        <v>#N/A</v>
      </c>
      <c r="S1182" t="e">
        <f>IF(AND(TableMPI[[#This Row],[total_time]]&gt;=TableMPI[[#This Row],[Low]], TableMPI[[#This Row],[total_time]]&lt;=TableMPI[[#This Row],[High]]),1,0)</f>
        <v>#N/A</v>
      </c>
    </row>
    <row r="1183" spans="1:19" x14ac:dyDescent="0.25">
      <c r="A1183" t="s">
        <v>15</v>
      </c>
      <c r="B1183">
        <v>30000</v>
      </c>
      <c r="C1183">
        <v>100</v>
      </c>
      <c r="D1183">
        <v>100000</v>
      </c>
      <c r="E1183">
        <v>15</v>
      </c>
      <c r="F1183">
        <v>1</v>
      </c>
      <c r="G1183">
        <v>202.11585600000001</v>
      </c>
      <c r="H1183">
        <v>2.1557179999999998</v>
      </c>
      <c r="I1183">
        <v>14.74696</v>
      </c>
      <c r="J1183">
        <v>1.0533539999999999</v>
      </c>
      <c r="K1183" t="str">
        <f t="shared" si="31"/>
        <v>7</v>
      </c>
      <c r="L1183" t="s">
        <v>70</v>
      </c>
      <c r="M1183" t="s">
        <v>71</v>
      </c>
      <c r="N118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15</v>
      </c>
      <c r="O1183" t="e">
        <f>VLOOKUP(TableMPI[[#This Row],[Label]],TableAvg[],2,FALSE)</f>
        <v>#N/A</v>
      </c>
      <c r="P1183" t="e">
        <f>VLOOKUP(TableMPI[[#This Row],[Label]],TableAvg[],3,FALSE)</f>
        <v>#N/A</v>
      </c>
      <c r="Q1183" t="e">
        <f>TableMPI[[#This Row],[Avg]]-$U$2*TableMPI[[#This Row],[StdDev]]</f>
        <v>#N/A</v>
      </c>
      <c r="R1183" t="e">
        <f>TableMPI[[#This Row],[Avg]]+$U$2*TableMPI[[#This Row],[StdDev]]</f>
        <v>#N/A</v>
      </c>
      <c r="S1183" t="e">
        <f>IF(AND(TableMPI[[#This Row],[total_time]]&gt;=TableMPI[[#This Row],[Low]], TableMPI[[#This Row],[total_time]]&lt;=TableMPI[[#This Row],[High]]),1,0)</f>
        <v>#N/A</v>
      </c>
    </row>
    <row r="1184" spans="1:19" x14ac:dyDescent="0.25">
      <c r="A1184" t="s">
        <v>15</v>
      </c>
      <c r="B1184">
        <v>30000</v>
      </c>
      <c r="C1184">
        <v>100</v>
      </c>
      <c r="D1184">
        <v>100000</v>
      </c>
      <c r="E1184">
        <v>72</v>
      </c>
      <c r="F1184">
        <v>1</v>
      </c>
      <c r="G1184">
        <v>76.551103999999995</v>
      </c>
      <c r="H1184">
        <v>34.135810999999997</v>
      </c>
      <c r="I1184">
        <v>71.945479000000006</v>
      </c>
      <c r="J1184">
        <v>1.013317</v>
      </c>
      <c r="K1184" t="str">
        <f t="shared" si="31"/>
        <v>7</v>
      </c>
      <c r="L1184" t="s">
        <v>70</v>
      </c>
      <c r="M1184" t="s">
        <v>71</v>
      </c>
      <c r="N118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72</v>
      </c>
      <c r="O1184" t="e">
        <f>VLOOKUP(TableMPI[[#This Row],[Label]],TableAvg[],2,FALSE)</f>
        <v>#N/A</v>
      </c>
      <c r="P1184" t="e">
        <f>VLOOKUP(TableMPI[[#This Row],[Label]],TableAvg[],3,FALSE)</f>
        <v>#N/A</v>
      </c>
      <c r="Q1184" t="e">
        <f>TableMPI[[#This Row],[Avg]]-$U$2*TableMPI[[#This Row],[StdDev]]</f>
        <v>#N/A</v>
      </c>
      <c r="R1184" t="e">
        <f>TableMPI[[#This Row],[Avg]]+$U$2*TableMPI[[#This Row],[StdDev]]</f>
        <v>#N/A</v>
      </c>
      <c r="S1184" t="e">
        <f>IF(AND(TableMPI[[#This Row],[total_time]]&gt;=TableMPI[[#This Row],[Low]], TableMPI[[#This Row],[total_time]]&lt;=TableMPI[[#This Row],[High]]),1,0)</f>
        <v>#N/A</v>
      </c>
    </row>
    <row r="1185" spans="1:19" x14ac:dyDescent="0.25">
      <c r="A1185" t="s">
        <v>15</v>
      </c>
      <c r="B1185">
        <v>30000</v>
      </c>
      <c r="C1185">
        <v>100</v>
      </c>
      <c r="D1185">
        <v>100000</v>
      </c>
      <c r="E1185">
        <v>69</v>
      </c>
      <c r="F1185">
        <v>1</v>
      </c>
      <c r="G1185">
        <v>78.928259999999995</v>
      </c>
      <c r="H1185">
        <v>34.552073999999998</v>
      </c>
      <c r="I1185">
        <v>73.521921000000006</v>
      </c>
      <c r="J1185">
        <v>1.081205</v>
      </c>
      <c r="K1185" t="str">
        <f t="shared" si="31"/>
        <v>7</v>
      </c>
      <c r="L1185" t="s">
        <v>70</v>
      </c>
      <c r="M1185" t="s">
        <v>71</v>
      </c>
      <c r="N118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69</v>
      </c>
      <c r="O1185" t="e">
        <f>VLOOKUP(TableMPI[[#This Row],[Label]],TableAvg[],2,FALSE)</f>
        <v>#N/A</v>
      </c>
      <c r="P1185" t="e">
        <f>VLOOKUP(TableMPI[[#This Row],[Label]],TableAvg[],3,FALSE)</f>
        <v>#N/A</v>
      </c>
      <c r="Q1185" t="e">
        <f>TableMPI[[#This Row],[Avg]]-$U$2*TableMPI[[#This Row],[StdDev]]</f>
        <v>#N/A</v>
      </c>
      <c r="R1185" t="e">
        <f>TableMPI[[#This Row],[Avg]]+$U$2*TableMPI[[#This Row],[StdDev]]</f>
        <v>#N/A</v>
      </c>
      <c r="S1185" t="e">
        <f>IF(AND(TableMPI[[#This Row],[total_time]]&gt;=TableMPI[[#This Row],[Low]], TableMPI[[#This Row],[total_time]]&lt;=TableMPI[[#This Row],[High]]),1,0)</f>
        <v>#N/A</v>
      </c>
    </row>
    <row r="1186" spans="1:19" x14ac:dyDescent="0.25">
      <c r="A1186" t="s">
        <v>15</v>
      </c>
      <c r="B1186">
        <v>30000</v>
      </c>
      <c r="C1186">
        <v>100</v>
      </c>
      <c r="D1186">
        <v>100000</v>
      </c>
      <c r="E1186">
        <v>66</v>
      </c>
      <c r="F1186">
        <v>1</v>
      </c>
      <c r="G1186">
        <v>81.997894000000002</v>
      </c>
      <c r="H1186">
        <v>35.837586000000002</v>
      </c>
      <c r="I1186">
        <v>82.301283999999995</v>
      </c>
      <c r="J1186">
        <v>1.2661739999999999</v>
      </c>
      <c r="K1186" t="str">
        <f t="shared" si="31"/>
        <v>7</v>
      </c>
      <c r="L1186" t="s">
        <v>70</v>
      </c>
      <c r="M1186" t="s">
        <v>71</v>
      </c>
      <c r="N118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66</v>
      </c>
      <c r="O1186" t="e">
        <f>VLOOKUP(TableMPI[[#This Row],[Label]],TableAvg[],2,FALSE)</f>
        <v>#N/A</v>
      </c>
      <c r="P1186" t="e">
        <f>VLOOKUP(TableMPI[[#This Row],[Label]],TableAvg[],3,FALSE)</f>
        <v>#N/A</v>
      </c>
      <c r="Q1186" t="e">
        <f>TableMPI[[#This Row],[Avg]]-$U$2*TableMPI[[#This Row],[StdDev]]</f>
        <v>#N/A</v>
      </c>
      <c r="R1186" t="e">
        <f>TableMPI[[#This Row],[Avg]]+$U$2*TableMPI[[#This Row],[StdDev]]</f>
        <v>#N/A</v>
      </c>
      <c r="S1186" t="e">
        <f>IF(AND(TableMPI[[#This Row],[total_time]]&gt;=TableMPI[[#This Row],[Low]], TableMPI[[#This Row],[total_time]]&lt;=TableMPI[[#This Row],[High]]),1,0)</f>
        <v>#N/A</v>
      </c>
    </row>
    <row r="1187" spans="1:19" x14ac:dyDescent="0.25">
      <c r="A1187" t="s">
        <v>15</v>
      </c>
      <c r="B1187">
        <v>30000</v>
      </c>
      <c r="C1187">
        <v>100</v>
      </c>
      <c r="D1187">
        <v>100000</v>
      </c>
      <c r="E1187">
        <v>63</v>
      </c>
      <c r="F1187">
        <v>1</v>
      </c>
      <c r="G1187">
        <v>70.807254999999998</v>
      </c>
      <c r="H1187">
        <v>22.338524</v>
      </c>
      <c r="I1187">
        <v>71.163238000000007</v>
      </c>
      <c r="J1187">
        <v>1.147794</v>
      </c>
      <c r="K1187" t="str">
        <f t="shared" si="31"/>
        <v>7</v>
      </c>
      <c r="L1187" t="s">
        <v>70</v>
      </c>
      <c r="M1187" t="s">
        <v>71</v>
      </c>
      <c r="N118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63</v>
      </c>
      <c r="O1187" t="e">
        <f>VLOOKUP(TableMPI[[#This Row],[Label]],TableAvg[],2,FALSE)</f>
        <v>#N/A</v>
      </c>
      <c r="P1187" t="e">
        <f>VLOOKUP(TableMPI[[#This Row],[Label]],TableAvg[],3,FALSE)</f>
        <v>#N/A</v>
      </c>
      <c r="Q1187" t="e">
        <f>TableMPI[[#This Row],[Avg]]-$U$2*TableMPI[[#This Row],[StdDev]]</f>
        <v>#N/A</v>
      </c>
      <c r="R1187" t="e">
        <f>TableMPI[[#This Row],[Avg]]+$U$2*TableMPI[[#This Row],[StdDev]]</f>
        <v>#N/A</v>
      </c>
      <c r="S1187" t="e">
        <f>IF(AND(TableMPI[[#This Row],[total_time]]&gt;=TableMPI[[#This Row],[Low]], TableMPI[[#This Row],[total_time]]&lt;=TableMPI[[#This Row],[High]]),1,0)</f>
        <v>#N/A</v>
      </c>
    </row>
    <row r="1188" spans="1:19" x14ac:dyDescent="0.25">
      <c r="A1188" t="s">
        <v>15</v>
      </c>
      <c r="B1188">
        <v>30000</v>
      </c>
      <c r="C1188">
        <v>100</v>
      </c>
      <c r="D1188">
        <v>100000</v>
      </c>
      <c r="E1188">
        <v>60</v>
      </c>
      <c r="F1188">
        <v>1</v>
      </c>
      <c r="G1188">
        <v>84.873018000000002</v>
      </c>
      <c r="H1188">
        <v>33.986775000000002</v>
      </c>
      <c r="I1188">
        <v>59.714087999999997</v>
      </c>
      <c r="J1188">
        <v>1.012103</v>
      </c>
      <c r="K1188" t="str">
        <f t="shared" si="31"/>
        <v>7</v>
      </c>
      <c r="L1188" t="s">
        <v>70</v>
      </c>
      <c r="M1188" t="s">
        <v>71</v>
      </c>
      <c r="N118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60</v>
      </c>
      <c r="O1188" t="e">
        <f>VLOOKUP(TableMPI[[#This Row],[Label]],TableAvg[],2,FALSE)</f>
        <v>#N/A</v>
      </c>
      <c r="P1188" t="e">
        <f>VLOOKUP(TableMPI[[#This Row],[Label]],TableAvg[],3,FALSE)</f>
        <v>#N/A</v>
      </c>
      <c r="Q1188" t="e">
        <f>TableMPI[[#This Row],[Avg]]-$U$2*TableMPI[[#This Row],[StdDev]]</f>
        <v>#N/A</v>
      </c>
      <c r="R1188" t="e">
        <f>TableMPI[[#This Row],[Avg]]+$U$2*TableMPI[[#This Row],[StdDev]]</f>
        <v>#N/A</v>
      </c>
      <c r="S1188" t="e">
        <f>IF(AND(TableMPI[[#This Row],[total_time]]&gt;=TableMPI[[#This Row],[Low]], TableMPI[[#This Row],[total_time]]&lt;=TableMPI[[#This Row],[High]]),1,0)</f>
        <v>#N/A</v>
      </c>
    </row>
    <row r="1189" spans="1:19" x14ac:dyDescent="0.25">
      <c r="A1189" t="s">
        <v>15</v>
      </c>
      <c r="B1189">
        <v>30000</v>
      </c>
      <c r="C1189">
        <v>100</v>
      </c>
      <c r="D1189">
        <v>100000</v>
      </c>
      <c r="E1189">
        <v>57</v>
      </c>
      <c r="F1189">
        <v>1</v>
      </c>
      <c r="G1189">
        <v>89.497393000000002</v>
      </c>
      <c r="H1189">
        <v>35.227933999999998</v>
      </c>
      <c r="I1189">
        <v>90.036916000000005</v>
      </c>
      <c r="J1189">
        <v>1.607802</v>
      </c>
      <c r="K1189" t="str">
        <f t="shared" si="31"/>
        <v>7</v>
      </c>
      <c r="L1189" t="s">
        <v>70</v>
      </c>
      <c r="M1189" t="s">
        <v>71</v>
      </c>
      <c r="N118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57</v>
      </c>
      <c r="O1189" t="e">
        <f>VLOOKUP(TableMPI[[#This Row],[Label]],TableAvg[],2,FALSE)</f>
        <v>#N/A</v>
      </c>
      <c r="P1189" t="e">
        <f>VLOOKUP(TableMPI[[#This Row],[Label]],TableAvg[],3,FALSE)</f>
        <v>#N/A</v>
      </c>
      <c r="Q1189" t="e">
        <f>TableMPI[[#This Row],[Avg]]-$U$2*TableMPI[[#This Row],[StdDev]]</f>
        <v>#N/A</v>
      </c>
      <c r="R1189" t="e">
        <f>TableMPI[[#This Row],[Avg]]+$U$2*TableMPI[[#This Row],[StdDev]]</f>
        <v>#N/A</v>
      </c>
      <c r="S1189" t="e">
        <f>IF(AND(TableMPI[[#This Row],[total_time]]&gt;=TableMPI[[#This Row],[Low]], TableMPI[[#This Row],[total_time]]&lt;=TableMPI[[#This Row],[High]]),1,0)</f>
        <v>#N/A</v>
      </c>
    </row>
    <row r="1190" spans="1:19" x14ac:dyDescent="0.25">
      <c r="A1190" t="s">
        <v>15</v>
      </c>
      <c r="B1190">
        <v>25000</v>
      </c>
      <c r="C1190">
        <v>100</v>
      </c>
      <c r="D1190">
        <v>100000</v>
      </c>
      <c r="E1190">
        <v>72</v>
      </c>
      <c r="F1190">
        <v>1</v>
      </c>
      <c r="G1190">
        <v>65.217561000000003</v>
      </c>
      <c r="H1190">
        <v>35.470649000000002</v>
      </c>
      <c r="I1190">
        <v>101.250938</v>
      </c>
      <c r="J1190">
        <v>1.4260699999999999</v>
      </c>
      <c r="K1190" t="str">
        <f>MID(M1190,22,1)</f>
        <v>7</v>
      </c>
      <c r="L1190" t="s">
        <v>73</v>
      </c>
      <c r="M1190" t="s">
        <v>74</v>
      </c>
      <c r="N119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72</v>
      </c>
      <c r="O1190" t="e">
        <f>VLOOKUP(TableMPI[[#This Row],[Label]],TableAvg[],2,FALSE)</f>
        <v>#N/A</v>
      </c>
      <c r="P1190" t="e">
        <f>VLOOKUP(TableMPI[[#This Row],[Label]],TableAvg[],3,FALSE)</f>
        <v>#N/A</v>
      </c>
      <c r="Q1190" t="e">
        <f>TableMPI[[#This Row],[Avg]]-$U$2*TableMPI[[#This Row],[StdDev]]</f>
        <v>#N/A</v>
      </c>
      <c r="R1190" t="e">
        <f>TableMPI[[#This Row],[Avg]]+$U$2*TableMPI[[#This Row],[StdDev]]</f>
        <v>#N/A</v>
      </c>
      <c r="S1190" t="e">
        <f>IF(AND(TableMPI[[#This Row],[total_time]]&gt;=TableMPI[[#This Row],[Low]], TableMPI[[#This Row],[total_time]]&lt;=TableMPI[[#This Row],[High]]),1,0)</f>
        <v>#N/A</v>
      </c>
    </row>
    <row r="1191" spans="1:19" x14ac:dyDescent="0.25">
      <c r="A1191" t="s">
        <v>15</v>
      </c>
      <c r="B1191">
        <v>25000</v>
      </c>
      <c r="C1191">
        <v>100</v>
      </c>
      <c r="D1191">
        <v>100000</v>
      </c>
      <c r="E1191">
        <v>69</v>
      </c>
      <c r="F1191">
        <v>1</v>
      </c>
      <c r="G1191">
        <v>62.978676</v>
      </c>
      <c r="H1191">
        <v>31.873355</v>
      </c>
      <c r="I1191">
        <v>61.026921000000002</v>
      </c>
      <c r="J1191">
        <v>0.897455</v>
      </c>
      <c r="K1191" t="str">
        <f t="shared" ref="K1191:K1222" si="32">MID(M1191,22,1)</f>
        <v>7</v>
      </c>
      <c r="L1191" t="s">
        <v>73</v>
      </c>
      <c r="M1191" t="s">
        <v>74</v>
      </c>
      <c r="N119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69</v>
      </c>
      <c r="O1191" t="e">
        <f>VLOOKUP(TableMPI[[#This Row],[Label]],TableAvg[],2,FALSE)</f>
        <v>#N/A</v>
      </c>
      <c r="P1191" t="e">
        <f>VLOOKUP(TableMPI[[#This Row],[Label]],TableAvg[],3,FALSE)</f>
        <v>#N/A</v>
      </c>
      <c r="Q1191" t="e">
        <f>TableMPI[[#This Row],[Avg]]-$U$2*TableMPI[[#This Row],[StdDev]]</f>
        <v>#N/A</v>
      </c>
      <c r="R1191" t="e">
        <f>TableMPI[[#This Row],[Avg]]+$U$2*TableMPI[[#This Row],[StdDev]]</f>
        <v>#N/A</v>
      </c>
      <c r="S1191" t="e">
        <f>IF(AND(TableMPI[[#This Row],[total_time]]&gt;=TableMPI[[#This Row],[Low]], TableMPI[[#This Row],[total_time]]&lt;=TableMPI[[#This Row],[High]]),1,0)</f>
        <v>#N/A</v>
      </c>
    </row>
    <row r="1192" spans="1:19" x14ac:dyDescent="0.25">
      <c r="A1192" t="s">
        <v>15</v>
      </c>
      <c r="B1192">
        <v>25000</v>
      </c>
      <c r="C1192">
        <v>100</v>
      </c>
      <c r="D1192">
        <v>100000</v>
      </c>
      <c r="E1192">
        <v>66</v>
      </c>
      <c r="F1192">
        <v>1</v>
      </c>
      <c r="G1192">
        <v>66.898309999999995</v>
      </c>
      <c r="H1192">
        <v>34.469275000000003</v>
      </c>
      <c r="I1192">
        <v>52.388308000000002</v>
      </c>
      <c r="J1192">
        <v>0.80597399999999997</v>
      </c>
      <c r="K1192" t="str">
        <f t="shared" si="32"/>
        <v>7</v>
      </c>
      <c r="L1192" t="s">
        <v>73</v>
      </c>
      <c r="M1192" t="s">
        <v>74</v>
      </c>
      <c r="N119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66</v>
      </c>
      <c r="O1192" t="e">
        <f>VLOOKUP(TableMPI[[#This Row],[Label]],TableAvg[],2,FALSE)</f>
        <v>#N/A</v>
      </c>
      <c r="P1192" t="e">
        <f>VLOOKUP(TableMPI[[#This Row],[Label]],TableAvg[],3,FALSE)</f>
        <v>#N/A</v>
      </c>
      <c r="Q1192" t="e">
        <f>TableMPI[[#This Row],[Avg]]-$U$2*TableMPI[[#This Row],[StdDev]]</f>
        <v>#N/A</v>
      </c>
      <c r="R1192" t="e">
        <f>TableMPI[[#This Row],[Avg]]+$U$2*TableMPI[[#This Row],[StdDev]]</f>
        <v>#N/A</v>
      </c>
      <c r="S1192" t="e">
        <f>IF(AND(TableMPI[[#This Row],[total_time]]&gt;=TableMPI[[#This Row],[Low]], TableMPI[[#This Row],[total_time]]&lt;=TableMPI[[#This Row],[High]]),1,0)</f>
        <v>#N/A</v>
      </c>
    </row>
    <row r="1193" spans="1:19" x14ac:dyDescent="0.25">
      <c r="A1193" t="s">
        <v>15</v>
      </c>
      <c r="B1193">
        <v>25000</v>
      </c>
      <c r="C1193">
        <v>100</v>
      </c>
      <c r="D1193">
        <v>100000</v>
      </c>
      <c r="E1193">
        <v>63</v>
      </c>
      <c r="F1193">
        <v>1</v>
      </c>
      <c r="G1193">
        <v>57.050424999999997</v>
      </c>
      <c r="H1193">
        <v>23.193641</v>
      </c>
      <c r="I1193">
        <v>55.022713000000003</v>
      </c>
      <c r="J1193">
        <v>0.887463</v>
      </c>
      <c r="K1193" t="str">
        <f t="shared" si="32"/>
        <v>7</v>
      </c>
      <c r="L1193" t="s">
        <v>73</v>
      </c>
      <c r="M1193" t="s">
        <v>74</v>
      </c>
      <c r="N119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63</v>
      </c>
      <c r="O1193" t="e">
        <f>VLOOKUP(TableMPI[[#This Row],[Label]],TableAvg[],2,FALSE)</f>
        <v>#N/A</v>
      </c>
      <c r="P1193" t="e">
        <f>VLOOKUP(TableMPI[[#This Row],[Label]],TableAvg[],3,FALSE)</f>
        <v>#N/A</v>
      </c>
      <c r="Q1193" t="e">
        <f>TableMPI[[#This Row],[Avg]]-$U$2*TableMPI[[#This Row],[StdDev]]</f>
        <v>#N/A</v>
      </c>
      <c r="R1193" t="e">
        <f>TableMPI[[#This Row],[Avg]]+$U$2*TableMPI[[#This Row],[StdDev]]</f>
        <v>#N/A</v>
      </c>
      <c r="S1193" t="e">
        <f>IF(AND(TableMPI[[#This Row],[total_time]]&gt;=TableMPI[[#This Row],[Low]], TableMPI[[#This Row],[total_time]]&lt;=TableMPI[[#This Row],[High]]),1,0)</f>
        <v>#N/A</v>
      </c>
    </row>
    <row r="1194" spans="1:19" x14ac:dyDescent="0.25">
      <c r="A1194" t="s">
        <v>15</v>
      </c>
      <c r="B1194">
        <v>25000</v>
      </c>
      <c r="C1194">
        <v>100</v>
      </c>
      <c r="D1194">
        <v>100000</v>
      </c>
      <c r="E1194">
        <v>60</v>
      </c>
      <c r="F1194">
        <v>1</v>
      </c>
      <c r="G1194">
        <v>69.366138000000007</v>
      </c>
      <c r="H1194">
        <v>33.860508000000003</v>
      </c>
      <c r="I1194">
        <v>53.529237999999999</v>
      </c>
      <c r="J1194">
        <v>0.90727500000000005</v>
      </c>
      <c r="K1194" t="str">
        <f t="shared" si="32"/>
        <v>7</v>
      </c>
      <c r="L1194" t="s">
        <v>73</v>
      </c>
      <c r="M1194" t="s">
        <v>74</v>
      </c>
      <c r="N119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60</v>
      </c>
      <c r="O1194" t="e">
        <f>VLOOKUP(TableMPI[[#This Row],[Label]],TableAvg[],2,FALSE)</f>
        <v>#N/A</v>
      </c>
      <c r="P1194" t="e">
        <f>VLOOKUP(TableMPI[[#This Row],[Label]],TableAvg[],3,FALSE)</f>
        <v>#N/A</v>
      </c>
      <c r="Q1194" t="e">
        <f>TableMPI[[#This Row],[Avg]]-$U$2*TableMPI[[#This Row],[StdDev]]</f>
        <v>#N/A</v>
      </c>
      <c r="R1194" t="e">
        <f>TableMPI[[#This Row],[Avg]]+$U$2*TableMPI[[#This Row],[StdDev]]</f>
        <v>#N/A</v>
      </c>
      <c r="S1194" t="e">
        <f>IF(AND(TableMPI[[#This Row],[total_time]]&gt;=TableMPI[[#This Row],[Low]], TableMPI[[#This Row],[total_time]]&lt;=TableMPI[[#This Row],[High]]),1,0)</f>
        <v>#N/A</v>
      </c>
    </row>
    <row r="1195" spans="1:19" x14ac:dyDescent="0.25">
      <c r="A1195" t="s">
        <v>15</v>
      </c>
      <c r="B1195">
        <v>25000</v>
      </c>
      <c r="C1195">
        <v>100</v>
      </c>
      <c r="D1195">
        <v>100000</v>
      </c>
      <c r="E1195">
        <v>57</v>
      </c>
      <c r="F1195">
        <v>1</v>
      </c>
      <c r="G1195">
        <v>71.576749000000007</v>
      </c>
      <c r="H1195">
        <v>33.707819000000001</v>
      </c>
      <c r="I1195">
        <v>59.380524000000001</v>
      </c>
      <c r="J1195">
        <v>1.0603670000000001</v>
      </c>
      <c r="K1195" t="str">
        <f t="shared" si="32"/>
        <v>7</v>
      </c>
      <c r="L1195" t="s">
        <v>73</v>
      </c>
      <c r="M1195" t="s">
        <v>74</v>
      </c>
      <c r="N119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57</v>
      </c>
      <c r="O1195" t="e">
        <f>VLOOKUP(TableMPI[[#This Row],[Label]],TableAvg[],2,FALSE)</f>
        <v>#N/A</v>
      </c>
      <c r="P1195" t="e">
        <f>VLOOKUP(TableMPI[[#This Row],[Label]],TableAvg[],3,FALSE)</f>
        <v>#N/A</v>
      </c>
      <c r="Q1195" t="e">
        <f>TableMPI[[#This Row],[Avg]]-$U$2*TableMPI[[#This Row],[StdDev]]</f>
        <v>#N/A</v>
      </c>
      <c r="R1195" t="e">
        <f>TableMPI[[#This Row],[Avg]]+$U$2*TableMPI[[#This Row],[StdDev]]</f>
        <v>#N/A</v>
      </c>
      <c r="S1195" t="e">
        <f>IF(AND(TableMPI[[#This Row],[total_time]]&gt;=TableMPI[[#This Row],[Low]], TableMPI[[#This Row],[total_time]]&lt;=TableMPI[[#This Row],[High]]),1,0)</f>
        <v>#N/A</v>
      </c>
    </row>
    <row r="1196" spans="1:19" x14ac:dyDescent="0.25">
      <c r="A1196" t="s">
        <v>15</v>
      </c>
      <c r="B1196">
        <v>25000</v>
      </c>
      <c r="C1196">
        <v>100</v>
      </c>
      <c r="D1196">
        <v>100000</v>
      </c>
      <c r="E1196">
        <v>54</v>
      </c>
      <c r="F1196">
        <v>1</v>
      </c>
      <c r="G1196">
        <v>73.205138000000005</v>
      </c>
      <c r="H1196">
        <v>33.343615</v>
      </c>
      <c r="I1196">
        <v>54.561923999999998</v>
      </c>
      <c r="J1196">
        <v>1.0294700000000001</v>
      </c>
      <c r="K1196" t="str">
        <f t="shared" si="32"/>
        <v>7</v>
      </c>
      <c r="L1196" t="s">
        <v>73</v>
      </c>
      <c r="M1196" t="s">
        <v>74</v>
      </c>
      <c r="N119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54</v>
      </c>
      <c r="O1196" t="e">
        <f>VLOOKUP(TableMPI[[#This Row],[Label]],TableAvg[],2,FALSE)</f>
        <v>#N/A</v>
      </c>
      <c r="P1196" t="e">
        <f>VLOOKUP(TableMPI[[#This Row],[Label]],TableAvg[],3,FALSE)</f>
        <v>#N/A</v>
      </c>
      <c r="Q1196" t="e">
        <f>TableMPI[[#This Row],[Avg]]-$U$2*TableMPI[[#This Row],[StdDev]]</f>
        <v>#N/A</v>
      </c>
      <c r="R1196" t="e">
        <f>TableMPI[[#This Row],[Avg]]+$U$2*TableMPI[[#This Row],[StdDev]]</f>
        <v>#N/A</v>
      </c>
      <c r="S1196" t="e">
        <f>IF(AND(TableMPI[[#This Row],[total_time]]&gt;=TableMPI[[#This Row],[Low]], TableMPI[[#This Row],[total_time]]&lt;=TableMPI[[#This Row],[High]]),1,0)</f>
        <v>#N/A</v>
      </c>
    </row>
    <row r="1197" spans="1:19" x14ac:dyDescent="0.25">
      <c r="A1197" t="s">
        <v>15</v>
      </c>
      <c r="B1197">
        <v>25000</v>
      </c>
      <c r="C1197">
        <v>100</v>
      </c>
      <c r="D1197">
        <v>100000</v>
      </c>
      <c r="E1197">
        <v>51</v>
      </c>
      <c r="F1197">
        <v>1</v>
      </c>
      <c r="G1197">
        <v>72.306653999999995</v>
      </c>
      <c r="H1197">
        <v>30.196508999999999</v>
      </c>
      <c r="I1197">
        <v>66.593850000000003</v>
      </c>
      <c r="J1197">
        <v>1.331877</v>
      </c>
      <c r="K1197" t="str">
        <f t="shared" si="32"/>
        <v>7</v>
      </c>
      <c r="L1197" t="s">
        <v>73</v>
      </c>
      <c r="M1197" t="s">
        <v>74</v>
      </c>
      <c r="N119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51</v>
      </c>
      <c r="O1197" t="e">
        <f>VLOOKUP(TableMPI[[#This Row],[Label]],TableAvg[],2,FALSE)</f>
        <v>#N/A</v>
      </c>
      <c r="P1197" t="e">
        <f>VLOOKUP(TableMPI[[#This Row],[Label]],TableAvg[],3,FALSE)</f>
        <v>#N/A</v>
      </c>
      <c r="Q1197" t="e">
        <f>TableMPI[[#This Row],[Avg]]-$U$2*TableMPI[[#This Row],[StdDev]]</f>
        <v>#N/A</v>
      </c>
      <c r="R1197" t="e">
        <f>TableMPI[[#This Row],[Avg]]+$U$2*TableMPI[[#This Row],[StdDev]]</f>
        <v>#N/A</v>
      </c>
      <c r="S1197" t="e">
        <f>IF(AND(TableMPI[[#This Row],[total_time]]&gt;=TableMPI[[#This Row],[Low]], TableMPI[[#This Row],[total_time]]&lt;=TableMPI[[#This Row],[High]]),1,0)</f>
        <v>#N/A</v>
      </c>
    </row>
    <row r="1198" spans="1:19" x14ac:dyDescent="0.25">
      <c r="A1198" t="s">
        <v>15</v>
      </c>
      <c r="B1198">
        <v>25000</v>
      </c>
      <c r="C1198">
        <v>100</v>
      </c>
      <c r="D1198">
        <v>100000</v>
      </c>
      <c r="E1198">
        <v>48</v>
      </c>
      <c r="F1198">
        <v>1</v>
      </c>
      <c r="G1198">
        <v>77.285909000000004</v>
      </c>
      <c r="H1198">
        <v>32.655171000000003</v>
      </c>
      <c r="I1198">
        <v>47.696114999999999</v>
      </c>
      <c r="J1198">
        <v>1.0148109999999999</v>
      </c>
      <c r="K1198" t="str">
        <f t="shared" si="32"/>
        <v>7</v>
      </c>
      <c r="L1198" t="s">
        <v>73</v>
      </c>
      <c r="M1198" t="s">
        <v>74</v>
      </c>
      <c r="N119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48</v>
      </c>
      <c r="O1198" t="e">
        <f>VLOOKUP(TableMPI[[#This Row],[Label]],TableAvg[],2,FALSE)</f>
        <v>#N/A</v>
      </c>
      <c r="P1198" t="e">
        <f>VLOOKUP(TableMPI[[#This Row],[Label]],TableAvg[],3,FALSE)</f>
        <v>#N/A</v>
      </c>
      <c r="Q1198" t="e">
        <f>TableMPI[[#This Row],[Avg]]-$U$2*TableMPI[[#This Row],[StdDev]]</f>
        <v>#N/A</v>
      </c>
      <c r="R1198" t="e">
        <f>TableMPI[[#This Row],[Avg]]+$U$2*TableMPI[[#This Row],[StdDev]]</f>
        <v>#N/A</v>
      </c>
      <c r="S1198" t="e">
        <f>IF(AND(TableMPI[[#This Row],[total_time]]&gt;=TableMPI[[#This Row],[Low]], TableMPI[[#This Row],[total_time]]&lt;=TableMPI[[#This Row],[High]]),1,0)</f>
        <v>#N/A</v>
      </c>
    </row>
    <row r="1199" spans="1:19" x14ac:dyDescent="0.25">
      <c r="A1199" t="s">
        <v>15</v>
      </c>
      <c r="B1199">
        <v>25000</v>
      </c>
      <c r="C1199">
        <v>100</v>
      </c>
      <c r="D1199">
        <v>100000</v>
      </c>
      <c r="E1199">
        <v>45</v>
      </c>
      <c r="F1199">
        <v>1</v>
      </c>
      <c r="G1199">
        <v>77.611001000000002</v>
      </c>
      <c r="H1199">
        <v>30.161173000000002</v>
      </c>
      <c r="I1199">
        <v>63.928905999999998</v>
      </c>
      <c r="J1199">
        <v>1.4529300000000001</v>
      </c>
      <c r="K1199" t="str">
        <f t="shared" si="32"/>
        <v>7</v>
      </c>
      <c r="L1199" t="s">
        <v>73</v>
      </c>
      <c r="M1199" t="s">
        <v>74</v>
      </c>
      <c r="N119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45</v>
      </c>
      <c r="O1199" t="e">
        <f>VLOOKUP(TableMPI[[#This Row],[Label]],TableAvg[],2,FALSE)</f>
        <v>#N/A</v>
      </c>
      <c r="P1199" t="e">
        <f>VLOOKUP(TableMPI[[#This Row],[Label]],TableAvg[],3,FALSE)</f>
        <v>#N/A</v>
      </c>
      <c r="Q1199" t="e">
        <f>TableMPI[[#This Row],[Avg]]-$U$2*TableMPI[[#This Row],[StdDev]]</f>
        <v>#N/A</v>
      </c>
      <c r="R1199" t="e">
        <f>TableMPI[[#This Row],[Avg]]+$U$2*TableMPI[[#This Row],[StdDev]]</f>
        <v>#N/A</v>
      </c>
      <c r="S1199" t="e">
        <f>IF(AND(TableMPI[[#This Row],[total_time]]&gt;=TableMPI[[#This Row],[Low]], TableMPI[[#This Row],[total_time]]&lt;=TableMPI[[#This Row],[High]]),1,0)</f>
        <v>#N/A</v>
      </c>
    </row>
    <row r="1200" spans="1:19" x14ac:dyDescent="0.25">
      <c r="A1200" t="s">
        <v>15</v>
      </c>
      <c r="B1200">
        <v>25000</v>
      </c>
      <c r="C1200">
        <v>100</v>
      </c>
      <c r="D1200">
        <v>100000</v>
      </c>
      <c r="E1200">
        <v>42</v>
      </c>
      <c r="F1200">
        <v>1</v>
      </c>
      <c r="G1200">
        <v>67.970580999999996</v>
      </c>
      <c r="H1200">
        <v>17.725079000000001</v>
      </c>
      <c r="I1200">
        <v>42.914090000000002</v>
      </c>
      <c r="J1200">
        <v>1.0466850000000001</v>
      </c>
      <c r="K1200" t="str">
        <f t="shared" si="32"/>
        <v>7</v>
      </c>
      <c r="L1200" t="s">
        <v>73</v>
      </c>
      <c r="M1200" t="s">
        <v>74</v>
      </c>
      <c r="N120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42</v>
      </c>
      <c r="O1200" t="e">
        <f>VLOOKUP(TableMPI[[#This Row],[Label]],TableAvg[],2,FALSE)</f>
        <v>#N/A</v>
      </c>
      <c r="P1200" t="e">
        <f>VLOOKUP(TableMPI[[#This Row],[Label]],TableAvg[],3,FALSE)</f>
        <v>#N/A</v>
      </c>
      <c r="Q1200" t="e">
        <f>TableMPI[[#This Row],[Avg]]-$U$2*TableMPI[[#This Row],[StdDev]]</f>
        <v>#N/A</v>
      </c>
      <c r="R1200" t="e">
        <f>TableMPI[[#This Row],[Avg]]+$U$2*TableMPI[[#This Row],[StdDev]]</f>
        <v>#N/A</v>
      </c>
      <c r="S1200" t="e">
        <f>IF(AND(TableMPI[[#This Row],[total_time]]&gt;=TableMPI[[#This Row],[Low]], TableMPI[[#This Row],[total_time]]&lt;=TableMPI[[#This Row],[High]]),1,0)</f>
        <v>#N/A</v>
      </c>
    </row>
    <row r="1201" spans="1:19" x14ac:dyDescent="0.25">
      <c r="A1201" t="s">
        <v>15</v>
      </c>
      <c r="B1201">
        <v>25000</v>
      </c>
      <c r="C1201">
        <v>100</v>
      </c>
      <c r="D1201">
        <v>100000</v>
      </c>
      <c r="E1201">
        <v>39</v>
      </c>
      <c r="F1201">
        <v>1</v>
      </c>
      <c r="G1201">
        <v>83.147092000000001</v>
      </c>
      <c r="H1201">
        <v>29.085194000000001</v>
      </c>
      <c r="I1201">
        <v>37.018554000000002</v>
      </c>
      <c r="J1201">
        <v>0.97417200000000004</v>
      </c>
      <c r="K1201" t="str">
        <f t="shared" si="32"/>
        <v>7</v>
      </c>
      <c r="L1201" t="s">
        <v>73</v>
      </c>
      <c r="M1201" t="s">
        <v>74</v>
      </c>
      <c r="N120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39</v>
      </c>
      <c r="O1201" t="e">
        <f>VLOOKUP(TableMPI[[#This Row],[Label]],TableAvg[],2,FALSE)</f>
        <v>#N/A</v>
      </c>
      <c r="P1201" t="e">
        <f>VLOOKUP(TableMPI[[#This Row],[Label]],TableAvg[],3,FALSE)</f>
        <v>#N/A</v>
      </c>
      <c r="Q1201" t="e">
        <f>TableMPI[[#This Row],[Avg]]-$U$2*TableMPI[[#This Row],[StdDev]]</f>
        <v>#N/A</v>
      </c>
      <c r="R1201" t="e">
        <f>TableMPI[[#This Row],[Avg]]+$U$2*TableMPI[[#This Row],[StdDev]]</f>
        <v>#N/A</v>
      </c>
      <c r="S1201" t="e">
        <f>IF(AND(TableMPI[[#This Row],[total_time]]&gt;=TableMPI[[#This Row],[Low]], TableMPI[[#This Row],[total_time]]&lt;=TableMPI[[#This Row],[High]]),1,0)</f>
        <v>#N/A</v>
      </c>
    </row>
    <row r="1202" spans="1:19" x14ac:dyDescent="0.25">
      <c r="A1202" t="s">
        <v>15</v>
      </c>
      <c r="B1202">
        <v>25000</v>
      </c>
      <c r="C1202">
        <v>100</v>
      </c>
      <c r="D1202">
        <v>100000</v>
      </c>
      <c r="E1202">
        <v>36</v>
      </c>
      <c r="F1202">
        <v>1</v>
      </c>
      <c r="G1202">
        <v>77.915954999999997</v>
      </c>
      <c r="H1202">
        <v>19.037994000000001</v>
      </c>
      <c r="I1202">
        <v>34.295892000000002</v>
      </c>
      <c r="J1202">
        <v>0.97988299999999995</v>
      </c>
      <c r="K1202" t="str">
        <f t="shared" si="32"/>
        <v>7</v>
      </c>
      <c r="L1202" t="s">
        <v>73</v>
      </c>
      <c r="M1202" t="s">
        <v>74</v>
      </c>
      <c r="N120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36</v>
      </c>
      <c r="O1202" t="e">
        <f>VLOOKUP(TableMPI[[#This Row],[Label]],TableAvg[],2,FALSE)</f>
        <v>#N/A</v>
      </c>
      <c r="P1202" t="e">
        <f>VLOOKUP(TableMPI[[#This Row],[Label]],TableAvg[],3,FALSE)</f>
        <v>#N/A</v>
      </c>
      <c r="Q1202" t="e">
        <f>TableMPI[[#This Row],[Avg]]-$U$2*TableMPI[[#This Row],[StdDev]]</f>
        <v>#N/A</v>
      </c>
      <c r="R1202" t="e">
        <f>TableMPI[[#This Row],[Avg]]+$U$2*TableMPI[[#This Row],[StdDev]]</f>
        <v>#N/A</v>
      </c>
      <c r="S1202" t="e">
        <f>IF(AND(TableMPI[[#This Row],[total_time]]&gt;=TableMPI[[#This Row],[Low]], TableMPI[[#This Row],[total_time]]&lt;=TableMPI[[#This Row],[High]]),1,0)</f>
        <v>#N/A</v>
      </c>
    </row>
    <row r="1203" spans="1:19" x14ac:dyDescent="0.25">
      <c r="A1203" t="s">
        <v>15</v>
      </c>
      <c r="B1203">
        <v>25000</v>
      </c>
      <c r="C1203">
        <v>100</v>
      </c>
      <c r="D1203">
        <v>100000</v>
      </c>
      <c r="E1203">
        <v>33</v>
      </c>
      <c r="F1203">
        <v>1</v>
      </c>
      <c r="G1203">
        <v>78.059927000000002</v>
      </c>
      <c r="H1203">
        <v>13.899531</v>
      </c>
      <c r="I1203">
        <v>27.965012000000002</v>
      </c>
      <c r="J1203">
        <v>0.87390699999999999</v>
      </c>
      <c r="K1203" t="str">
        <f t="shared" si="32"/>
        <v>7</v>
      </c>
      <c r="L1203" t="s">
        <v>73</v>
      </c>
      <c r="M1203" t="s">
        <v>74</v>
      </c>
      <c r="N120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33</v>
      </c>
      <c r="O1203" t="e">
        <f>VLOOKUP(TableMPI[[#This Row],[Label]],TableAvg[],2,FALSE)</f>
        <v>#N/A</v>
      </c>
      <c r="P1203" t="e">
        <f>VLOOKUP(TableMPI[[#This Row],[Label]],TableAvg[],3,FALSE)</f>
        <v>#N/A</v>
      </c>
      <c r="Q1203" t="e">
        <f>TableMPI[[#This Row],[Avg]]-$U$2*TableMPI[[#This Row],[StdDev]]</f>
        <v>#N/A</v>
      </c>
      <c r="R1203" t="e">
        <f>TableMPI[[#This Row],[Avg]]+$U$2*TableMPI[[#This Row],[StdDev]]</f>
        <v>#N/A</v>
      </c>
      <c r="S1203" t="e">
        <f>IF(AND(TableMPI[[#This Row],[total_time]]&gt;=TableMPI[[#This Row],[Low]], TableMPI[[#This Row],[total_time]]&lt;=TableMPI[[#This Row],[High]]),1,0)</f>
        <v>#N/A</v>
      </c>
    </row>
    <row r="1204" spans="1:19" x14ac:dyDescent="0.25">
      <c r="A1204" t="s">
        <v>15</v>
      </c>
      <c r="B1204">
        <v>25000</v>
      </c>
      <c r="C1204">
        <v>100</v>
      </c>
      <c r="D1204">
        <v>100000</v>
      </c>
      <c r="E1204">
        <v>30</v>
      </c>
      <c r="F1204">
        <v>1</v>
      </c>
      <c r="G1204">
        <v>81.925634000000002</v>
      </c>
      <c r="H1204">
        <v>10.636892</v>
      </c>
      <c r="I1204">
        <v>29.733685000000001</v>
      </c>
      <c r="J1204">
        <v>1.025299</v>
      </c>
      <c r="K1204" t="str">
        <f t="shared" si="32"/>
        <v>7</v>
      </c>
      <c r="L1204" t="s">
        <v>73</v>
      </c>
      <c r="M1204" t="s">
        <v>74</v>
      </c>
      <c r="N120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30</v>
      </c>
      <c r="O1204" t="e">
        <f>VLOOKUP(TableMPI[[#This Row],[Label]],TableAvg[],2,FALSE)</f>
        <v>#N/A</v>
      </c>
      <c r="P1204" t="e">
        <f>VLOOKUP(TableMPI[[#This Row],[Label]],TableAvg[],3,FALSE)</f>
        <v>#N/A</v>
      </c>
      <c r="Q1204" t="e">
        <f>TableMPI[[#This Row],[Avg]]-$U$2*TableMPI[[#This Row],[StdDev]]</f>
        <v>#N/A</v>
      </c>
      <c r="R1204" t="e">
        <f>TableMPI[[#This Row],[Avg]]+$U$2*TableMPI[[#This Row],[StdDev]]</f>
        <v>#N/A</v>
      </c>
      <c r="S1204" t="e">
        <f>IF(AND(TableMPI[[#This Row],[total_time]]&gt;=TableMPI[[#This Row],[Low]], TableMPI[[#This Row],[total_time]]&lt;=TableMPI[[#This Row],[High]]),1,0)</f>
        <v>#N/A</v>
      </c>
    </row>
    <row r="1205" spans="1:19" x14ac:dyDescent="0.25">
      <c r="A1205" t="s">
        <v>15</v>
      </c>
      <c r="B1205">
        <v>25000</v>
      </c>
      <c r="C1205">
        <v>100</v>
      </c>
      <c r="D1205">
        <v>100000</v>
      </c>
      <c r="E1205">
        <v>27</v>
      </c>
      <c r="F1205">
        <v>1</v>
      </c>
      <c r="G1205">
        <v>84.543135000000007</v>
      </c>
      <c r="H1205">
        <v>6.2872260000000004</v>
      </c>
      <c r="I1205">
        <v>36.874831999999998</v>
      </c>
      <c r="J1205">
        <v>1.4182630000000001</v>
      </c>
      <c r="K1205" t="str">
        <f t="shared" si="32"/>
        <v>7</v>
      </c>
      <c r="L1205" t="s">
        <v>73</v>
      </c>
      <c r="M1205" t="s">
        <v>74</v>
      </c>
      <c r="N120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27</v>
      </c>
      <c r="O1205" t="e">
        <f>VLOOKUP(TableMPI[[#This Row],[Label]],TableAvg[],2,FALSE)</f>
        <v>#N/A</v>
      </c>
      <c r="P1205" t="e">
        <f>VLOOKUP(TableMPI[[#This Row],[Label]],TableAvg[],3,FALSE)</f>
        <v>#N/A</v>
      </c>
      <c r="Q1205" t="e">
        <f>TableMPI[[#This Row],[Avg]]-$U$2*TableMPI[[#This Row],[StdDev]]</f>
        <v>#N/A</v>
      </c>
      <c r="R1205" t="e">
        <f>TableMPI[[#This Row],[Avg]]+$U$2*TableMPI[[#This Row],[StdDev]]</f>
        <v>#N/A</v>
      </c>
      <c r="S1205" t="e">
        <f>IF(AND(TableMPI[[#This Row],[total_time]]&gt;=TableMPI[[#This Row],[Low]], TableMPI[[#This Row],[total_time]]&lt;=TableMPI[[#This Row],[High]]),1,0)</f>
        <v>#N/A</v>
      </c>
    </row>
    <row r="1206" spans="1:19" x14ac:dyDescent="0.25">
      <c r="A1206" t="s">
        <v>15</v>
      </c>
      <c r="B1206">
        <v>25000</v>
      </c>
      <c r="C1206">
        <v>100</v>
      </c>
      <c r="D1206">
        <v>100000</v>
      </c>
      <c r="E1206">
        <v>24</v>
      </c>
      <c r="F1206">
        <v>1</v>
      </c>
      <c r="G1206">
        <v>89.684732999999994</v>
      </c>
      <c r="H1206">
        <v>1.7071510000000001</v>
      </c>
      <c r="I1206">
        <v>20.693311000000001</v>
      </c>
      <c r="J1206">
        <v>0.89970899999999998</v>
      </c>
      <c r="K1206" t="str">
        <f t="shared" si="32"/>
        <v>7</v>
      </c>
      <c r="L1206" t="s">
        <v>73</v>
      </c>
      <c r="M1206" t="s">
        <v>74</v>
      </c>
      <c r="N120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24</v>
      </c>
      <c r="O1206" t="e">
        <f>VLOOKUP(TableMPI[[#This Row],[Label]],TableAvg[],2,FALSE)</f>
        <v>#N/A</v>
      </c>
      <c r="P1206" t="e">
        <f>VLOOKUP(TableMPI[[#This Row],[Label]],TableAvg[],3,FALSE)</f>
        <v>#N/A</v>
      </c>
      <c r="Q1206" t="e">
        <f>TableMPI[[#This Row],[Avg]]-$U$2*TableMPI[[#This Row],[StdDev]]</f>
        <v>#N/A</v>
      </c>
      <c r="R1206" t="e">
        <f>TableMPI[[#This Row],[Avg]]+$U$2*TableMPI[[#This Row],[StdDev]]</f>
        <v>#N/A</v>
      </c>
      <c r="S1206" t="e">
        <f>IF(AND(TableMPI[[#This Row],[total_time]]&gt;=TableMPI[[#This Row],[Low]], TableMPI[[#This Row],[total_time]]&lt;=TableMPI[[#This Row],[High]]),1,0)</f>
        <v>#N/A</v>
      </c>
    </row>
    <row r="1207" spans="1:19" x14ac:dyDescent="0.25">
      <c r="A1207" t="s">
        <v>15</v>
      </c>
      <c r="B1207">
        <v>25000</v>
      </c>
      <c r="C1207">
        <v>100</v>
      </c>
      <c r="D1207">
        <v>100000</v>
      </c>
      <c r="E1207">
        <v>21</v>
      </c>
      <c r="F1207">
        <v>1</v>
      </c>
      <c r="G1207">
        <v>101.637218</v>
      </c>
      <c r="H1207">
        <v>1.6673169999999999</v>
      </c>
      <c r="I1207">
        <v>17.610835999999999</v>
      </c>
      <c r="J1207">
        <v>0.88054200000000005</v>
      </c>
      <c r="K1207" t="str">
        <f t="shared" si="32"/>
        <v>7</v>
      </c>
      <c r="L1207" t="s">
        <v>73</v>
      </c>
      <c r="M1207" t="s">
        <v>74</v>
      </c>
      <c r="N120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21</v>
      </c>
      <c r="O1207" t="e">
        <f>VLOOKUP(TableMPI[[#This Row],[Label]],TableAvg[],2,FALSE)</f>
        <v>#N/A</v>
      </c>
      <c r="P1207" t="e">
        <f>VLOOKUP(TableMPI[[#This Row],[Label]],TableAvg[],3,FALSE)</f>
        <v>#N/A</v>
      </c>
      <c r="Q1207" t="e">
        <f>TableMPI[[#This Row],[Avg]]-$U$2*TableMPI[[#This Row],[StdDev]]</f>
        <v>#N/A</v>
      </c>
      <c r="R1207" t="e">
        <f>TableMPI[[#This Row],[Avg]]+$U$2*TableMPI[[#This Row],[StdDev]]</f>
        <v>#N/A</v>
      </c>
      <c r="S1207" t="e">
        <f>IF(AND(TableMPI[[#This Row],[total_time]]&gt;=TableMPI[[#This Row],[Low]], TableMPI[[#This Row],[total_time]]&lt;=TableMPI[[#This Row],[High]]),1,0)</f>
        <v>#N/A</v>
      </c>
    </row>
    <row r="1208" spans="1:19" x14ac:dyDescent="0.25">
      <c r="A1208" t="s">
        <v>15</v>
      </c>
      <c r="B1208">
        <v>25000</v>
      </c>
      <c r="C1208">
        <v>100</v>
      </c>
      <c r="D1208">
        <v>100000</v>
      </c>
      <c r="E1208">
        <v>18</v>
      </c>
      <c r="F1208">
        <v>1</v>
      </c>
      <c r="G1208">
        <v>117.76141200000001</v>
      </c>
      <c r="H1208">
        <v>1.645108</v>
      </c>
      <c r="I1208">
        <v>14.676252</v>
      </c>
      <c r="J1208">
        <v>0.86330899999999999</v>
      </c>
      <c r="K1208" t="str">
        <f t="shared" si="32"/>
        <v>7</v>
      </c>
      <c r="L1208" t="s">
        <v>73</v>
      </c>
      <c r="M1208" t="s">
        <v>74</v>
      </c>
      <c r="N120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18</v>
      </c>
      <c r="O1208" t="e">
        <f>VLOOKUP(TableMPI[[#This Row],[Label]],TableAvg[],2,FALSE)</f>
        <v>#N/A</v>
      </c>
      <c r="P1208" t="e">
        <f>VLOOKUP(TableMPI[[#This Row],[Label]],TableAvg[],3,FALSE)</f>
        <v>#N/A</v>
      </c>
      <c r="Q1208" t="e">
        <f>TableMPI[[#This Row],[Avg]]-$U$2*TableMPI[[#This Row],[StdDev]]</f>
        <v>#N/A</v>
      </c>
      <c r="R1208" t="e">
        <f>TableMPI[[#This Row],[Avg]]+$U$2*TableMPI[[#This Row],[StdDev]]</f>
        <v>#N/A</v>
      </c>
      <c r="S1208" t="e">
        <f>IF(AND(TableMPI[[#This Row],[total_time]]&gt;=TableMPI[[#This Row],[Low]], TableMPI[[#This Row],[total_time]]&lt;=TableMPI[[#This Row],[High]]),1,0)</f>
        <v>#N/A</v>
      </c>
    </row>
    <row r="1209" spans="1:19" x14ac:dyDescent="0.25">
      <c r="A1209" t="s">
        <v>15</v>
      </c>
      <c r="B1209">
        <v>25000</v>
      </c>
      <c r="C1209">
        <v>100</v>
      </c>
      <c r="D1209">
        <v>100000</v>
      </c>
      <c r="E1209">
        <v>15</v>
      </c>
      <c r="F1209">
        <v>1</v>
      </c>
      <c r="G1209">
        <v>140.756699</v>
      </c>
      <c r="H1209">
        <v>1.612611</v>
      </c>
      <c r="I1209">
        <v>11.46913</v>
      </c>
      <c r="J1209">
        <v>0.81922399999999995</v>
      </c>
      <c r="K1209" t="str">
        <f t="shared" si="32"/>
        <v>7</v>
      </c>
      <c r="L1209" t="s">
        <v>73</v>
      </c>
      <c r="M1209" t="s">
        <v>74</v>
      </c>
      <c r="N120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15</v>
      </c>
      <c r="O1209" t="e">
        <f>VLOOKUP(TableMPI[[#This Row],[Label]],TableAvg[],2,FALSE)</f>
        <v>#N/A</v>
      </c>
      <c r="P1209" t="e">
        <f>VLOOKUP(TableMPI[[#This Row],[Label]],TableAvg[],3,FALSE)</f>
        <v>#N/A</v>
      </c>
      <c r="Q1209" t="e">
        <f>TableMPI[[#This Row],[Avg]]-$U$2*TableMPI[[#This Row],[StdDev]]</f>
        <v>#N/A</v>
      </c>
      <c r="R1209" t="e">
        <f>TableMPI[[#This Row],[Avg]]+$U$2*TableMPI[[#This Row],[StdDev]]</f>
        <v>#N/A</v>
      </c>
      <c r="S1209" t="e">
        <f>IF(AND(TableMPI[[#This Row],[total_time]]&gt;=TableMPI[[#This Row],[Low]], TableMPI[[#This Row],[total_time]]&lt;=TableMPI[[#This Row],[High]]),1,0)</f>
        <v>#N/A</v>
      </c>
    </row>
    <row r="1210" spans="1:19" x14ac:dyDescent="0.25">
      <c r="A1210" t="s">
        <v>15</v>
      </c>
      <c r="B1210">
        <v>25000</v>
      </c>
      <c r="C1210">
        <v>100</v>
      </c>
      <c r="D1210">
        <v>100000</v>
      </c>
      <c r="E1210">
        <v>72</v>
      </c>
      <c r="F1210">
        <v>1</v>
      </c>
      <c r="G1210">
        <v>65.294929999999994</v>
      </c>
      <c r="H1210">
        <v>35.378312000000001</v>
      </c>
      <c r="I1210">
        <v>60.852499000000002</v>
      </c>
      <c r="J1210">
        <v>0.85707699999999998</v>
      </c>
      <c r="K1210" t="str">
        <f t="shared" si="32"/>
        <v>7</v>
      </c>
      <c r="L1210" t="s">
        <v>73</v>
      </c>
      <c r="M1210" t="s">
        <v>74</v>
      </c>
      <c r="N121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72</v>
      </c>
      <c r="O1210" t="e">
        <f>VLOOKUP(TableMPI[[#This Row],[Label]],TableAvg[],2,FALSE)</f>
        <v>#N/A</v>
      </c>
      <c r="P1210" t="e">
        <f>VLOOKUP(TableMPI[[#This Row],[Label]],TableAvg[],3,FALSE)</f>
        <v>#N/A</v>
      </c>
      <c r="Q1210" t="e">
        <f>TableMPI[[#This Row],[Avg]]-$U$2*TableMPI[[#This Row],[StdDev]]</f>
        <v>#N/A</v>
      </c>
      <c r="R1210" t="e">
        <f>TableMPI[[#This Row],[Avg]]+$U$2*TableMPI[[#This Row],[StdDev]]</f>
        <v>#N/A</v>
      </c>
      <c r="S1210" t="e">
        <f>IF(AND(TableMPI[[#This Row],[total_time]]&gt;=TableMPI[[#This Row],[Low]], TableMPI[[#This Row],[total_time]]&lt;=TableMPI[[#This Row],[High]]),1,0)</f>
        <v>#N/A</v>
      </c>
    </row>
    <row r="1211" spans="1:19" x14ac:dyDescent="0.25">
      <c r="A1211" t="s">
        <v>15</v>
      </c>
      <c r="B1211">
        <v>25000</v>
      </c>
      <c r="C1211">
        <v>100</v>
      </c>
      <c r="D1211">
        <v>100000</v>
      </c>
      <c r="E1211">
        <v>69</v>
      </c>
      <c r="F1211">
        <v>1</v>
      </c>
      <c r="G1211">
        <v>66.362172000000001</v>
      </c>
      <c r="H1211">
        <v>35.369602</v>
      </c>
      <c r="I1211">
        <v>75.686502000000004</v>
      </c>
      <c r="J1211">
        <v>1.1130370000000001</v>
      </c>
      <c r="K1211" t="str">
        <f t="shared" si="32"/>
        <v>7</v>
      </c>
      <c r="L1211" t="s">
        <v>73</v>
      </c>
      <c r="M1211" t="s">
        <v>74</v>
      </c>
      <c r="N121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69</v>
      </c>
      <c r="O1211" t="e">
        <f>VLOOKUP(TableMPI[[#This Row],[Label]],TableAvg[],2,FALSE)</f>
        <v>#N/A</v>
      </c>
      <c r="P1211" t="e">
        <f>VLOOKUP(TableMPI[[#This Row],[Label]],TableAvg[],3,FALSE)</f>
        <v>#N/A</v>
      </c>
      <c r="Q1211" t="e">
        <f>TableMPI[[#This Row],[Avg]]-$U$2*TableMPI[[#This Row],[StdDev]]</f>
        <v>#N/A</v>
      </c>
      <c r="R1211" t="e">
        <f>TableMPI[[#This Row],[Avg]]+$U$2*TableMPI[[#This Row],[StdDev]]</f>
        <v>#N/A</v>
      </c>
      <c r="S1211" t="e">
        <f>IF(AND(TableMPI[[#This Row],[total_time]]&gt;=TableMPI[[#This Row],[Low]], TableMPI[[#This Row],[total_time]]&lt;=TableMPI[[#This Row],[High]]),1,0)</f>
        <v>#N/A</v>
      </c>
    </row>
    <row r="1212" spans="1:19" x14ac:dyDescent="0.25">
      <c r="A1212" t="s">
        <v>15</v>
      </c>
      <c r="B1212">
        <v>25000</v>
      </c>
      <c r="C1212">
        <v>100</v>
      </c>
      <c r="D1212">
        <v>100000</v>
      </c>
      <c r="E1212">
        <v>66</v>
      </c>
      <c r="F1212">
        <v>1</v>
      </c>
      <c r="G1212">
        <v>67.572517000000005</v>
      </c>
      <c r="H1212">
        <v>35.334581999999997</v>
      </c>
      <c r="I1212">
        <v>62.101933000000002</v>
      </c>
      <c r="J1212">
        <v>0.95541399999999999</v>
      </c>
      <c r="K1212" t="str">
        <f t="shared" si="32"/>
        <v>7</v>
      </c>
      <c r="L1212" t="s">
        <v>73</v>
      </c>
      <c r="M1212" t="s">
        <v>74</v>
      </c>
      <c r="N121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66</v>
      </c>
      <c r="O1212" t="e">
        <f>VLOOKUP(TableMPI[[#This Row],[Label]],TableAvg[],2,FALSE)</f>
        <v>#N/A</v>
      </c>
      <c r="P1212" t="e">
        <f>VLOOKUP(TableMPI[[#This Row],[Label]],TableAvg[],3,FALSE)</f>
        <v>#N/A</v>
      </c>
      <c r="Q1212" t="e">
        <f>TableMPI[[#This Row],[Avg]]-$U$2*TableMPI[[#This Row],[StdDev]]</f>
        <v>#N/A</v>
      </c>
      <c r="R1212" t="e">
        <f>TableMPI[[#This Row],[Avg]]+$U$2*TableMPI[[#This Row],[StdDev]]</f>
        <v>#N/A</v>
      </c>
      <c r="S1212" t="e">
        <f>IF(AND(TableMPI[[#This Row],[total_time]]&gt;=TableMPI[[#This Row],[Low]], TableMPI[[#This Row],[total_time]]&lt;=TableMPI[[#This Row],[High]]),1,0)</f>
        <v>#N/A</v>
      </c>
    </row>
    <row r="1213" spans="1:19" x14ac:dyDescent="0.25">
      <c r="A1213" t="s">
        <v>15</v>
      </c>
      <c r="B1213">
        <v>25000</v>
      </c>
      <c r="C1213">
        <v>100</v>
      </c>
      <c r="D1213">
        <v>100000</v>
      </c>
      <c r="E1213">
        <v>63</v>
      </c>
      <c r="F1213">
        <v>1</v>
      </c>
      <c r="G1213">
        <v>67.694862000000001</v>
      </c>
      <c r="H1213">
        <v>33.850656000000001</v>
      </c>
      <c r="I1213">
        <v>60.694513000000001</v>
      </c>
      <c r="J1213">
        <v>0.97894400000000004</v>
      </c>
      <c r="K1213" t="str">
        <f t="shared" si="32"/>
        <v>7</v>
      </c>
      <c r="L1213" t="s">
        <v>73</v>
      </c>
      <c r="M1213" t="s">
        <v>74</v>
      </c>
      <c r="N12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63</v>
      </c>
      <c r="O1213" t="e">
        <f>VLOOKUP(TableMPI[[#This Row],[Label]],TableAvg[],2,FALSE)</f>
        <v>#N/A</v>
      </c>
      <c r="P1213" t="e">
        <f>VLOOKUP(TableMPI[[#This Row],[Label]],TableAvg[],3,FALSE)</f>
        <v>#N/A</v>
      </c>
      <c r="Q1213" t="e">
        <f>TableMPI[[#This Row],[Avg]]-$U$2*TableMPI[[#This Row],[StdDev]]</f>
        <v>#N/A</v>
      </c>
      <c r="R1213" t="e">
        <f>TableMPI[[#This Row],[Avg]]+$U$2*TableMPI[[#This Row],[StdDev]]</f>
        <v>#N/A</v>
      </c>
      <c r="S1213" t="e">
        <f>IF(AND(TableMPI[[#This Row],[total_time]]&gt;=TableMPI[[#This Row],[Low]], TableMPI[[#This Row],[total_time]]&lt;=TableMPI[[#This Row],[High]]),1,0)</f>
        <v>#N/A</v>
      </c>
    </row>
    <row r="1214" spans="1:19" x14ac:dyDescent="0.25">
      <c r="A1214" t="s">
        <v>15</v>
      </c>
      <c r="B1214">
        <v>25000</v>
      </c>
      <c r="C1214">
        <v>100</v>
      </c>
      <c r="D1214">
        <v>100000</v>
      </c>
      <c r="E1214">
        <v>60</v>
      </c>
      <c r="F1214">
        <v>1</v>
      </c>
      <c r="G1214">
        <v>69.260317000000001</v>
      </c>
      <c r="H1214">
        <v>33.745556999999998</v>
      </c>
      <c r="I1214">
        <v>58.480007000000001</v>
      </c>
      <c r="J1214">
        <v>0.99118700000000004</v>
      </c>
      <c r="K1214" t="str">
        <f t="shared" si="32"/>
        <v>7</v>
      </c>
      <c r="L1214" t="s">
        <v>73</v>
      </c>
      <c r="M1214" t="s">
        <v>74</v>
      </c>
      <c r="N121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60</v>
      </c>
      <c r="O1214" t="e">
        <f>VLOOKUP(TableMPI[[#This Row],[Label]],TableAvg[],2,FALSE)</f>
        <v>#N/A</v>
      </c>
      <c r="P1214" t="e">
        <f>VLOOKUP(TableMPI[[#This Row],[Label]],TableAvg[],3,FALSE)</f>
        <v>#N/A</v>
      </c>
      <c r="Q1214" t="e">
        <f>TableMPI[[#This Row],[Avg]]-$U$2*TableMPI[[#This Row],[StdDev]]</f>
        <v>#N/A</v>
      </c>
      <c r="R1214" t="e">
        <f>TableMPI[[#This Row],[Avg]]+$U$2*TableMPI[[#This Row],[StdDev]]</f>
        <v>#N/A</v>
      </c>
      <c r="S1214" t="e">
        <f>IF(AND(TableMPI[[#This Row],[total_time]]&gt;=TableMPI[[#This Row],[Low]], TableMPI[[#This Row],[total_time]]&lt;=TableMPI[[#This Row],[High]]),1,0)</f>
        <v>#N/A</v>
      </c>
    </row>
    <row r="1215" spans="1:19" x14ac:dyDescent="0.25">
      <c r="A1215" t="s">
        <v>15</v>
      </c>
      <c r="B1215">
        <v>25000</v>
      </c>
      <c r="C1215">
        <v>100</v>
      </c>
      <c r="D1215">
        <v>100000</v>
      </c>
      <c r="E1215">
        <v>57</v>
      </c>
      <c r="F1215">
        <v>1</v>
      </c>
      <c r="G1215">
        <v>75.993532000000002</v>
      </c>
      <c r="H1215">
        <v>38.502037999999999</v>
      </c>
      <c r="I1215">
        <v>53.936492999999999</v>
      </c>
      <c r="J1215">
        <v>0.96315200000000001</v>
      </c>
      <c r="K1215" t="str">
        <f t="shared" si="32"/>
        <v>7</v>
      </c>
      <c r="L1215" t="s">
        <v>73</v>
      </c>
      <c r="M1215" t="s">
        <v>74</v>
      </c>
      <c r="N121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57</v>
      </c>
      <c r="O1215" t="e">
        <f>VLOOKUP(TableMPI[[#This Row],[Label]],TableAvg[],2,FALSE)</f>
        <v>#N/A</v>
      </c>
      <c r="P1215" t="e">
        <f>VLOOKUP(TableMPI[[#This Row],[Label]],TableAvg[],3,FALSE)</f>
        <v>#N/A</v>
      </c>
      <c r="Q1215" t="e">
        <f>TableMPI[[#This Row],[Avg]]-$U$2*TableMPI[[#This Row],[StdDev]]</f>
        <v>#N/A</v>
      </c>
      <c r="R1215" t="e">
        <f>TableMPI[[#This Row],[Avg]]+$U$2*TableMPI[[#This Row],[StdDev]]</f>
        <v>#N/A</v>
      </c>
      <c r="S1215" t="e">
        <f>IF(AND(TableMPI[[#This Row],[total_time]]&gt;=TableMPI[[#This Row],[Low]], TableMPI[[#This Row],[total_time]]&lt;=TableMPI[[#This Row],[High]]),1,0)</f>
        <v>#N/A</v>
      </c>
    </row>
    <row r="1216" spans="1:19" x14ac:dyDescent="0.25">
      <c r="A1216" t="s">
        <v>15</v>
      </c>
      <c r="B1216">
        <v>25000</v>
      </c>
      <c r="C1216">
        <v>100</v>
      </c>
      <c r="D1216">
        <v>100000</v>
      </c>
      <c r="E1216">
        <v>54</v>
      </c>
      <c r="F1216">
        <v>1</v>
      </c>
      <c r="G1216">
        <v>73.856319999999997</v>
      </c>
      <c r="H1216">
        <v>34.111902000000001</v>
      </c>
      <c r="I1216">
        <v>62.015120000000003</v>
      </c>
      <c r="J1216">
        <v>1.1700969999999999</v>
      </c>
      <c r="K1216" t="str">
        <f t="shared" si="32"/>
        <v>7</v>
      </c>
      <c r="L1216" t="s">
        <v>73</v>
      </c>
      <c r="M1216" t="s">
        <v>74</v>
      </c>
      <c r="N121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54</v>
      </c>
      <c r="O1216" t="e">
        <f>VLOOKUP(TableMPI[[#This Row],[Label]],TableAvg[],2,FALSE)</f>
        <v>#N/A</v>
      </c>
      <c r="P1216" t="e">
        <f>VLOOKUP(TableMPI[[#This Row],[Label]],TableAvg[],3,FALSE)</f>
        <v>#N/A</v>
      </c>
      <c r="Q1216" t="e">
        <f>TableMPI[[#This Row],[Avg]]-$U$2*TableMPI[[#This Row],[StdDev]]</f>
        <v>#N/A</v>
      </c>
      <c r="R1216" t="e">
        <f>TableMPI[[#This Row],[Avg]]+$U$2*TableMPI[[#This Row],[StdDev]]</f>
        <v>#N/A</v>
      </c>
      <c r="S1216" t="e">
        <f>IF(AND(TableMPI[[#This Row],[total_time]]&gt;=TableMPI[[#This Row],[Low]], TableMPI[[#This Row],[total_time]]&lt;=TableMPI[[#This Row],[High]]),1,0)</f>
        <v>#N/A</v>
      </c>
    </row>
    <row r="1217" spans="1:19" x14ac:dyDescent="0.25">
      <c r="A1217" t="s">
        <v>15</v>
      </c>
      <c r="B1217">
        <v>25000</v>
      </c>
      <c r="C1217">
        <v>100</v>
      </c>
      <c r="D1217">
        <v>100000</v>
      </c>
      <c r="E1217">
        <v>51</v>
      </c>
      <c r="F1217">
        <v>1</v>
      </c>
      <c r="G1217">
        <v>75.393165999999994</v>
      </c>
      <c r="H1217">
        <v>33.762312000000001</v>
      </c>
      <c r="I1217">
        <v>45.988470999999997</v>
      </c>
      <c r="J1217">
        <v>0.91976899999999995</v>
      </c>
      <c r="K1217" t="str">
        <f t="shared" si="32"/>
        <v>7</v>
      </c>
      <c r="L1217" t="s">
        <v>73</v>
      </c>
      <c r="M1217" t="s">
        <v>74</v>
      </c>
      <c r="N121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51</v>
      </c>
      <c r="O1217" t="e">
        <f>VLOOKUP(TableMPI[[#This Row],[Label]],TableAvg[],2,FALSE)</f>
        <v>#N/A</v>
      </c>
      <c r="P1217" t="e">
        <f>VLOOKUP(TableMPI[[#This Row],[Label]],TableAvg[],3,FALSE)</f>
        <v>#N/A</v>
      </c>
      <c r="Q1217" t="e">
        <f>TableMPI[[#This Row],[Avg]]-$U$2*TableMPI[[#This Row],[StdDev]]</f>
        <v>#N/A</v>
      </c>
      <c r="R1217" t="e">
        <f>TableMPI[[#This Row],[Avg]]+$U$2*TableMPI[[#This Row],[StdDev]]</f>
        <v>#N/A</v>
      </c>
      <c r="S1217" t="e">
        <f>IF(AND(TableMPI[[#This Row],[total_time]]&gt;=TableMPI[[#This Row],[Low]], TableMPI[[#This Row],[total_time]]&lt;=TableMPI[[#This Row],[High]]),1,0)</f>
        <v>#N/A</v>
      </c>
    </row>
    <row r="1218" spans="1:19" x14ac:dyDescent="0.25">
      <c r="A1218" t="s">
        <v>15</v>
      </c>
      <c r="B1218">
        <v>25000</v>
      </c>
      <c r="C1218">
        <v>100</v>
      </c>
      <c r="D1218">
        <v>100000</v>
      </c>
      <c r="E1218">
        <v>48</v>
      </c>
      <c r="F1218">
        <v>1</v>
      </c>
      <c r="G1218">
        <v>73.065679000000003</v>
      </c>
      <c r="H1218">
        <v>28.430819</v>
      </c>
      <c r="I1218">
        <v>50.289397000000001</v>
      </c>
      <c r="J1218">
        <v>1.069987</v>
      </c>
      <c r="K1218" t="str">
        <f t="shared" si="32"/>
        <v>7</v>
      </c>
      <c r="L1218" t="s">
        <v>73</v>
      </c>
      <c r="M1218" t="s">
        <v>74</v>
      </c>
      <c r="N121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48</v>
      </c>
      <c r="O1218" t="e">
        <f>VLOOKUP(TableMPI[[#This Row],[Label]],TableAvg[],2,FALSE)</f>
        <v>#N/A</v>
      </c>
      <c r="P1218" t="e">
        <f>VLOOKUP(TableMPI[[#This Row],[Label]],TableAvg[],3,FALSE)</f>
        <v>#N/A</v>
      </c>
      <c r="Q1218" t="e">
        <f>TableMPI[[#This Row],[Avg]]-$U$2*TableMPI[[#This Row],[StdDev]]</f>
        <v>#N/A</v>
      </c>
      <c r="R1218" t="e">
        <f>TableMPI[[#This Row],[Avg]]+$U$2*TableMPI[[#This Row],[StdDev]]</f>
        <v>#N/A</v>
      </c>
      <c r="S1218" t="e">
        <f>IF(AND(TableMPI[[#This Row],[total_time]]&gt;=TableMPI[[#This Row],[Low]], TableMPI[[#This Row],[total_time]]&lt;=TableMPI[[#This Row],[High]]),1,0)</f>
        <v>#N/A</v>
      </c>
    </row>
    <row r="1219" spans="1:19" x14ac:dyDescent="0.25">
      <c r="A1219" t="s">
        <v>15</v>
      </c>
      <c r="B1219">
        <v>25000</v>
      </c>
      <c r="C1219">
        <v>100</v>
      </c>
      <c r="D1219">
        <v>100000</v>
      </c>
      <c r="E1219">
        <v>45</v>
      </c>
      <c r="F1219">
        <v>1</v>
      </c>
      <c r="G1219">
        <v>80.50085</v>
      </c>
      <c r="H1219">
        <v>33.096283</v>
      </c>
      <c r="I1219">
        <v>43.493222000000003</v>
      </c>
      <c r="J1219">
        <v>0.98848199999999997</v>
      </c>
      <c r="K1219" t="str">
        <f t="shared" si="32"/>
        <v>7</v>
      </c>
      <c r="L1219" t="s">
        <v>73</v>
      </c>
      <c r="M1219" t="s">
        <v>74</v>
      </c>
      <c r="N121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45</v>
      </c>
      <c r="O1219" t="e">
        <f>VLOOKUP(TableMPI[[#This Row],[Label]],TableAvg[],2,FALSE)</f>
        <v>#N/A</v>
      </c>
      <c r="P1219" t="e">
        <f>VLOOKUP(TableMPI[[#This Row],[Label]],TableAvg[],3,FALSE)</f>
        <v>#N/A</v>
      </c>
      <c r="Q1219" t="e">
        <f>TableMPI[[#This Row],[Avg]]-$U$2*TableMPI[[#This Row],[StdDev]]</f>
        <v>#N/A</v>
      </c>
      <c r="R1219" t="e">
        <f>TableMPI[[#This Row],[Avg]]+$U$2*TableMPI[[#This Row],[StdDev]]</f>
        <v>#N/A</v>
      </c>
      <c r="S1219" t="e">
        <f>IF(AND(TableMPI[[#This Row],[total_time]]&gt;=TableMPI[[#This Row],[Low]], TableMPI[[#This Row],[total_time]]&lt;=TableMPI[[#This Row],[High]]),1,0)</f>
        <v>#N/A</v>
      </c>
    </row>
    <row r="1220" spans="1:19" x14ac:dyDescent="0.25">
      <c r="A1220" t="s">
        <v>15</v>
      </c>
      <c r="B1220">
        <v>25000</v>
      </c>
      <c r="C1220">
        <v>100</v>
      </c>
      <c r="D1220">
        <v>100000</v>
      </c>
      <c r="E1220">
        <v>42</v>
      </c>
      <c r="F1220">
        <v>1</v>
      </c>
      <c r="G1220">
        <v>83.451342999999994</v>
      </c>
      <c r="H1220">
        <v>32.659846000000002</v>
      </c>
      <c r="I1220">
        <v>36.471328</v>
      </c>
      <c r="J1220">
        <v>0.88954500000000003</v>
      </c>
      <c r="K1220" t="str">
        <f t="shared" si="32"/>
        <v>7</v>
      </c>
      <c r="L1220" t="s">
        <v>73</v>
      </c>
      <c r="M1220" t="s">
        <v>74</v>
      </c>
      <c r="N122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42</v>
      </c>
      <c r="O1220" t="e">
        <f>VLOOKUP(TableMPI[[#This Row],[Label]],TableAvg[],2,FALSE)</f>
        <v>#N/A</v>
      </c>
      <c r="P1220" t="e">
        <f>VLOOKUP(TableMPI[[#This Row],[Label]],TableAvg[],3,FALSE)</f>
        <v>#N/A</v>
      </c>
      <c r="Q1220" t="e">
        <f>TableMPI[[#This Row],[Avg]]-$U$2*TableMPI[[#This Row],[StdDev]]</f>
        <v>#N/A</v>
      </c>
      <c r="R1220" t="e">
        <f>TableMPI[[#This Row],[Avg]]+$U$2*TableMPI[[#This Row],[StdDev]]</f>
        <v>#N/A</v>
      </c>
      <c r="S1220" t="e">
        <f>IF(AND(TableMPI[[#This Row],[total_time]]&gt;=TableMPI[[#This Row],[Low]], TableMPI[[#This Row],[total_time]]&lt;=TableMPI[[#This Row],[High]]),1,0)</f>
        <v>#N/A</v>
      </c>
    </row>
    <row r="1221" spans="1:19" x14ac:dyDescent="0.25">
      <c r="A1221" t="s">
        <v>15</v>
      </c>
      <c r="B1221">
        <v>25000</v>
      </c>
      <c r="C1221">
        <v>100</v>
      </c>
      <c r="D1221">
        <v>100000</v>
      </c>
      <c r="E1221">
        <v>39</v>
      </c>
      <c r="F1221">
        <v>1</v>
      </c>
      <c r="G1221">
        <v>86.108063000000001</v>
      </c>
      <c r="H1221">
        <v>32.037367000000003</v>
      </c>
      <c r="I1221">
        <v>30.208470999999999</v>
      </c>
      <c r="J1221">
        <v>0.79496</v>
      </c>
      <c r="K1221" t="str">
        <f t="shared" si="32"/>
        <v>7</v>
      </c>
      <c r="L1221" t="s">
        <v>73</v>
      </c>
      <c r="M1221" t="s">
        <v>74</v>
      </c>
      <c r="N122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39</v>
      </c>
      <c r="O1221" t="e">
        <f>VLOOKUP(TableMPI[[#This Row],[Label]],TableAvg[],2,FALSE)</f>
        <v>#N/A</v>
      </c>
      <c r="P1221" t="e">
        <f>VLOOKUP(TableMPI[[#This Row],[Label]],TableAvg[],3,FALSE)</f>
        <v>#N/A</v>
      </c>
      <c r="Q1221" t="e">
        <f>TableMPI[[#This Row],[Avg]]-$U$2*TableMPI[[#This Row],[StdDev]]</f>
        <v>#N/A</v>
      </c>
      <c r="R1221" t="e">
        <f>TableMPI[[#This Row],[Avg]]+$U$2*TableMPI[[#This Row],[StdDev]]</f>
        <v>#N/A</v>
      </c>
      <c r="S1221" t="e">
        <f>IF(AND(TableMPI[[#This Row],[total_time]]&gt;=TableMPI[[#This Row],[Low]], TableMPI[[#This Row],[total_time]]&lt;=TableMPI[[#This Row],[High]]),1,0)</f>
        <v>#N/A</v>
      </c>
    </row>
    <row r="1222" spans="1:19" x14ac:dyDescent="0.25">
      <c r="A1222" t="s">
        <v>15</v>
      </c>
      <c r="B1222">
        <v>25000</v>
      </c>
      <c r="C1222">
        <v>100</v>
      </c>
      <c r="D1222">
        <v>100000</v>
      </c>
      <c r="E1222">
        <v>36</v>
      </c>
      <c r="F1222">
        <v>1</v>
      </c>
      <c r="G1222">
        <v>86.923292000000004</v>
      </c>
      <c r="H1222">
        <v>27.461977000000001</v>
      </c>
      <c r="I1222">
        <v>28.106539999999999</v>
      </c>
      <c r="J1222">
        <v>0.80304399999999998</v>
      </c>
      <c r="K1222" t="str">
        <f t="shared" si="32"/>
        <v>7</v>
      </c>
      <c r="L1222" t="s">
        <v>73</v>
      </c>
      <c r="M1222" t="s">
        <v>74</v>
      </c>
      <c r="N122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36</v>
      </c>
      <c r="O1222" t="e">
        <f>VLOOKUP(TableMPI[[#This Row],[Label]],TableAvg[],2,FALSE)</f>
        <v>#N/A</v>
      </c>
      <c r="P1222" t="e">
        <f>VLOOKUP(TableMPI[[#This Row],[Label]],TableAvg[],3,FALSE)</f>
        <v>#N/A</v>
      </c>
      <c r="Q1222" t="e">
        <f>TableMPI[[#This Row],[Avg]]-$U$2*TableMPI[[#This Row],[StdDev]]</f>
        <v>#N/A</v>
      </c>
      <c r="R1222" t="e">
        <f>TableMPI[[#This Row],[Avg]]+$U$2*TableMPI[[#This Row],[StdDev]]</f>
        <v>#N/A</v>
      </c>
      <c r="S1222" t="e">
        <f>IF(AND(TableMPI[[#This Row],[total_time]]&gt;=TableMPI[[#This Row],[Low]], TableMPI[[#This Row],[total_time]]&lt;=TableMPI[[#This Row],[High]]),1,0)</f>
        <v>#N/A</v>
      </c>
    </row>
    <row r="1223" spans="1:19" x14ac:dyDescent="0.25">
      <c r="A1223" t="s">
        <v>15</v>
      </c>
      <c r="B1223">
        <v>25000</v>
      </c>
      <c r="C1223">
        <v>100</v>
      </c>
      <c r="D1223">
        <v>100000</v>
      </c>
      <c r="E1223">
        <v>33</v>
      </c>
      <c r="F1223">
        <v>1</v>
      </c>
      <c r="G1223">
        <v>73.238136999999995</v>
      </c>
      <c r="H1223">
        <v>9.0174610000000008</v>
      </c>
      <c r="I1223">
        <v>29.038385000000002</v>
      </c>
      <c r="J1223">
        <v>0.90744999999999998</v>
      </c>
      <c r="K1223" t="str">
        <f t="shared" ref="K1223:K1254" si="33">MID(M1223,22,1)</f>
        <v>7</v>
      </c>
      <c r="L1223" t="s">
        <v>73</v>
      </c>
      <c r="M1223" t="s">
        <v>74</v>
      </c>
      <c r="N122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33</v>
      </c>
      <c r="O1223" t="e">
        <f>VLOOKUP(TableMPI[[#This Row],[Label]],TableAvg[],2,FALSE)</f>
        <v>#N/A</v>
      </c>
      <c r="P1223" t="e">
        <f>VLOOKUP(TableMPI[[#This Row],[Label]],TableAvg[],3,FALSE)</f>
        <v>#N/A</v>
      </c>
      <c r="Q1223" t="e">
        <f>TableMPI[[#This Row],[Avg]]-$U$2*TableMPI[[#This Row],[StdDev]]</f>
        <v>#N/A</v>
      </c>
      <c r="R1223" t="e">
        <f>TableMPI[[#This Row],[Avg]]+$U$2*TableMPI[[#This Row],[StdDev]]</f>
        <v>#N/A</v>
      </c>
      <c r="S1223" t="e">
        <f>IF(AND(TableMPI[[#This Row],[total_time]]&gt;=TableMPI[[#This Row],[Low]], TableMPI[[#This Row],[total_time]]&lt;=TableMPI[[#This Row],[High]]),1,0)</f>
        <v>#N/A</v>
      </c>
    </row>
    <row r="1224" spans="1:19" x14ac:dyDescent="0.25">
      <c r="A1224" t="s">
        <v>15</v>
      </c>
      <c r="B1224">
        <v>25000</v>
      </c>
      <c r="C1224">
        <v>100</v>
      </c>
      <c r="D1224">
        <v>100000</v>
      </c>
      <c r="E1224">
        <v>30</v>
      </c>
      <c r="F1224">
        <v>1</v>
      </c>
      <c r="G1224">
        <v>84.085669999999993</v>
      </c>
      <c r="H1224">
        <v>13.469625000000001</v>
      </c>
      <c r="I1224">
        <v>25.623394000000001</v>
      </c>
      <c r="J1224">
        <v>0.88356500000000004</v>
      </c>
      <c r="K1224" t="str">
        <f t="shared" si="33"/>
        <v>7</v>
      </c>
      <c r="L1224" t="s">
        <v>73</v>
      </c>
      <c r="M1224" t="s">
        <v>74</v>
      </c>
      <c r="N122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30</v>
      </c>
      <c r="O1224" t="e">
        <f>VLOOKUP(TableMPI[[#This Row],[Label]],TableAvg[],2,FALSE)</f>
        <v>#N/A</v>
      </c>
      <c r="P1224" t="e">
        <f>VLOOKUP(TableMPI[[#This Row],[Label]],TableAvg[],3,FALSE)</f>
        <v>#N/A</v>
      </c>
      <c r="Q1224" t="e">
        <f>TableMPI[[#This Row],[Avg]]-$U$2*TableMPI[[#This Row],[StdDev]]</f>
        <v>#N/A</v>
      </c>
      <c r="R1224" t="e">
        <f>TableMPI[[#This Row],[Avg]]+$U$2*TableMPI[[#This Row],[StdDev]]</f>
        <v>#N/A</v>
      </c>
      <c r="S1224" t="e">
        <f>IF(AND(TableMPI[[#This Row],[total_time]]&gt;=TableMPI[[#This Row],[Low]], TableMPI[[#This Row],[total_time]]&lt;=TableMPI[[#This Row],[High]]),1,0)</f>
        <v>#N/A</v>
      </c>
    </row>
    <row r="1225" spans="1:19" x14ac:dyDescent="0.25">
      <c r="A1225" t="s">
        <v>15</v>
      </c>
      <c r="B1225">
        <v>25000</v>
      </c>
      <c r="C1225">
        <v>100</v>
      </c>
      <c r="D1225">
        <v>100000</v>
      </c>
      <c r="E1225">
        <v>27</v>
      </c>
      <c r="F1225">
        <v>1</v>
      </c>
      <c r="G1225">
        <v>84.233130000000003</v>
      </c>
      <c r="H1225">
        <v>6.0652239999999997</v>
      </c>
      <c r="I1225">
        <v>36.842154000000001</v>
      </c>
      <c r="J1225">
        <v>1.417006</v>
      </c>
      <c r="K1225" t="str">
        <f t="shared" si="33"/>
        <v>7</v>
      </c>
      <c r="L1225" t="s">
        <v>73</v>
      </c>
      <c r="M1225" t="s">
        <v>74</v>
      </c>
      <c r="N122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27</v>
      </c>
      <c r="O1225" t="e">
        <f>VLOOKUP(TableMPI[[#This Row],[Label]],TableAvg[],2,FALSE)</f>
        <v>#N/A</v>
      </c>
      <c r="P1225" t="e">
        <f>VLOOKUP(TableMPI[[#This Row],[Label]],TableAvg[],3,FALSE)</f>
        <v>#N/A</v>
      </c>
      <c r="Q1225" t="e">
        <f>TableMPI[[#This Row],[Avg]]-$U$2*TableMPI[[#This Row],[StdDev]]</f>
        <v>#N/A</v>
      </c>
      <c r="R1225" t="e">
        <f>TableMPI[[#This Row],[Avg]]+$U$2*TableMPI[[#This Row],[StdDev]]</f>
        <v>#N/A</v>
      </c>
      <c r="S1225" t="e">
        <f>IF(AND(TableMPI[[#This Row],[total_time]]&gt;=TableMPI[[#This Row],[Low]], TableMPI[[#This Row],[total_time]]&lt;=TableMPI[[#This Row],[High]]),1,0)</f>
        <v>#N/A</v>
      </c>
    </row>
    <row r="1226" spans="1:19" x14ac:dyDescent="0.25">
      <c r="A1226" t="s">
        <v>15</v>
      </c>
      <c r="B1226">
        <v>25000</v>
      </c>
      <c r="C1226">
        <v>100</v>
      </c>
      <c r="D1226">
        <v>100000</v>
      </c>
      <c r="E1226">
        <v>24</v>
      </c>
      <c r="F1226">
        <v>1</v>
      </c>
      <c r="G1226">
        <v>89.770008000000004</v>
      </c>
      <c r="H1226">
        <v>1.7453369999999999</v>
      </c>
      <c r="I1226">
        <v>21.692796999999999</v>
      </c>
      <c r="J1226">
        <v>0.94316500000000003</v>
      </c>
      <c r="K1226" t="str">
        <f t="shared" si="33"/>
        <v>7</v>
      </c>
      <c r="L1226" t="s">
        <v>73</v>
      </c>
      <c r="M1226" t="s">
        <v>74</v>
      </c>
      <c r="N122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24</v>
      </c>
      <c r="O1226" t="e">
        <f>VLOOKUP(TableMPI[[#This Row],[Label]],TableAvg[],2,FALSE)</f>
        <v>#N/A</v>
      </c>
      <c r="P1226" t="e">
        <f>VLOOKUP(TableMPI[[#This Row],[Label]],TableAvg[],3,FALSE)</f>
        <v>#N/A</v>
      </c>
      <c r="Q1226" t="e">
        <f>TableMPI[[#This Row],[Avg]]-$U$2*TableMPI[[#This Row],[StdDev]]</f>
        <v>#N/A</v>
      </c>
      <c r="R1226" t="e">
        <f>TableMPI[[#This Row],[Avg]]+$U$2*TableMPI[[#This Row],[StdDev]]</f>
        <v>#N/A</v>
      </c>
      <c r="S1226" t="e">
        <f>IF(AND(TableMPI[[#This Row],[total_time]]&gt;=TableMPI[[#This Row],[Low]], TableMPI[[#This Row],[total_time]]&lt;=TableMPI[[#This Row],[High]]),1,0)</f>
        <v>#N/A</v>
      </c>
    </row>
    <row r="1227" spans="1:19" x14ac:dyDescent="0.25">
      <c r="A1227" t="s">
        <v>15</v>
      </c>
      <c r="B1227">
        <v>25000</v>
      </c>
      <c r="C1227">
        <v>100</v>
      </c>
      <c r="D1227">
        <v>100000</v>
      </c>
      <c r="E1227">
        <v>21</v>
      </c>
      <c r="F1227">
        <v>1</v>
      </c>
      <c r="G1227">
        <v>101.54636499999999</v>
      </c>
      <c r="H1227">
        <v>1.706377</v>
      </c>
      <c r="I1227">
        <v>18.194040000000001</v>
      </c>
      <c r="J1227">
        <v>0.90970200000000001</v>
      </c>
      <c r="K1227" t="str">
        <f t="shared" si="33"/>
        <v>7</v>
      </c>
      <c r="L1227" t="s">
        <v>73</v>
      </c>
      <c r="M1227" t="s">
        <v>74</v>
      </c>
      <c r="N122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21</v>
      </c>
      <c r="O1227" t="e">
        <f>VLOOKUP(TableMPI[[#This Row],[Label]],TableAvg[],2,FALSE)</f>
        <v>#N/A</v>
      </c>
      <c r="P1227" t="e">
        <f>VLOOKUP(TableMPI[[#This Row],[Label]],TableAvg[],3,FALSE)</f>
        <v>#N/A</v>
      </c>
      <c r="Q1227" t="e">
        <f>TableMPI[[#This Row],[Avg]]-$U$2*TableMPI[[#This Row],[StdDev]]</f>
        <v>#N/A</v>
      </c>
      <c r="R1227" t="e">
        <f>TableMPI[[#This Row],[Avg]]+$U$2*TableMPI[[#This Row],[StdDev]]</f>
        <v>#N/A</v>
      </c>
      <c r="S1227" t="e">
        <f>IF(AND(TableMPI[[#This Row],[total_time]]&gt;=TableMPI[[#This Row],[Low]], TableMPI[[#This Row],[total_time]]&lt;=TableMPI[[#This Row],[High]]),1,0)</f>
        <v>#N/A</v>
      </c>
    </row>
    <row r="1228" spans="1:19" x14ac:dyDescent="0.25">
      <c r="A1228" t="s">
        <v>15</v>
      </c>
      <c r="B1228">
        <v>25000</v>
      </c>
      <c r="C1228">
        <v>100</v>
      </c>
      <c r="D1228">
        <v>100000</v>
      </c>
      <c r="E1228">
        <v>18</v>
      </c>
      <c r="F1228">
        <v>1</v>
      </c>
      <c r="G1228">
        <v>117.907732</v>
      </c>
      <c r="H1228">
        <v>1.7687059999999999</v>
      </c>
      <c r="I1228">
        <v>15.409427000000001</v>
      </c>
      <c r="J1228">
        <v>0.90643700000000005</v>
      </c>
      <c r="K1228" t="str">
        <f t="shared" si="33"/>
        <v>7</v>
      </c>
      <c r="L1228" t="s">
        <v>73</v>
      </c>
      <c r="M1228" t="s">
        <v>74</v>
      </c>
      <c r="N122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18</v>
      </c>
      <c r="O1228" t="e">
        <f>VLOOKUP(TableMPI[[#This Row],[Label]],TableAvg[],2,FALSE)</f>
        <v>#N/A</v>
      </c>
      <c r="P1228" t="e">
        <f>VLOOKUP(TableMPI[[#This Row],[Label]],TableAvg[],3,FALSE)</f>
        <v>#N/A</v>
      </c>
      <c r="Q1228" t="e">
        <f>TableMPI[[#This Row],[Avg]]-$U$2*TableMPI[[#This Row],[StdDev]]</f>
        <v>#N/A</v>
      </c>
      <c r="R1228" t="e">
        <f>TableMPI[[#This Row],[Avg]]+$U$2*TableMPI[[#This Row],[StdDev]]</f>
        <v>#N/A</v>
      </c>
      <c r="S1228" t="e">
        <f>IF(AND(TableMPI[[#This Row],[total_time]]&gt;=TableMPI[[#This Row],[Low]], TableMPI[[#This Row],[total_time]]&lt;=TableMPI[[#This Row],[High]]),1,0)</f>
        <v>#N/A</v>
      </c>
    </row>
    <row r="1229" spans="1:19" x14ac:dyDescent="0.25">
      <c r="A1229" t="s">
        <v>15</v>
      </c>
      <c r="B1229">
        <v>25000</v>
      </c>
      <c r="C1229">
        <v>100</v>
      </c>
      <c r="D1229">
        <v>100000</v>
      </c>
      <c r="E1229">
        <v>15</v>
      </c>
      <c r="F1229">
        <v>1</v>
      </c>
      <c r="G1229">
        <v>140.69510199999999</v>
      </c>
      <c r="H1229">
        <v>1.506802</v>
      </c>
      <c r="I1229">
        <v>10.230961000000001</v>
      </c>
      <c r="J1229">
        <v>0.73078299999999996</v>
      </c>
      <c r="K1229" t="str">
        <f t="shared" si="33"/>
        <v>7</v>
      </c>
      <c r="L1229" t="s">
        <v>73</v>
      </c>
      <c r="M1229" t="s">
        <v>74</v>
      </c>
      <c r="N122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15</v>
      </c>
      <c r="O1229" t="e">
        <f>VLOOKUP(TableMPI[[#This Row],[Label]],TableAvg[],2,FALSE)</f>
        <v>#N/A</v>
      </c>
      <c r="P1229" t="e">
        <f>VLOOKUP(TableMPI[[#This Row],[Label]],TableAvg[],3,FALSE)</f>
        <v>#N/A</v>
      </c>
      <c r="Q1229" t="e">
        <f>TableMPI[[#This Row],[Avg]]-$U$2*TableMPI[[#This Row],[StdDev]]</f>
        <v>#N/A</v>
      </c>
      <c r="R1229" t="e">
        <f>TableMPI[[#This Row],[Avg]]+$U$2*TableMPI[[#This Row],[StdDev]]</f>
        <v>#N/A</v>
      </c>
      <c r="S1229" t="e">
        <f>IF(AND(TableMPI[[#This Row],[total_time]]&gt;=TableMPI[[#This Row],[Low]], TableMPI[[#This Row],[total_time]]&lt;=TableMPI[[#This Row],[High]]),1,0)</f>
        <v>#N/A</v>
      </c>
    </row>
    <row r="1230" spans="1:19" x14ac:dyDescent="0.25">
      <c r="A1230" t="s">
        <v>15</v>
      </c>
      <c r="B1230">
        <v>25000</v>
      </c>
      <c r="C1230">
        <v>100</v>
      </c>
      <c r="D1230">
        <v>100000</v>
      </c>
      <c r="E1230">
        <v>72</v>
      </c>
      <c r="F1230">
        <v>1</v>
      </c>
      <c r="G1230">
        <v>62.456668999999998</v>
      </c>
      <c r="H1230">
        <v>32.504477999999999</v>
      </c>
      <c r="I1230">
        <v>63.569915999999999</v>
      </c>
      <c r="J1230">
        <v>0.89535100000000001</v>
      </c>
      <c r="K1230" t="str">
        <f t="shared" si="33"/>
        <v>7</v>
      </c>
      <c r="L1230" t="s">
        <v>73</v>
      </c>
      <c r="M1230" t="s">
        <v>74</v>
      </c>
      <c r="N123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72</v>
      </c>
      <c r="O1230" t="e">
        <f>VLOOKUP(TableMPI[[#This Row],[Label]],TableAvg[],2,FALSE)</f>
        <v>#N/A</v>
      </c>
      <c r="P1230" t="e">
        <f>VLOOKUP(TableMPI[[#This Row],[Label]],TableAvg[],3,FALSE)</f>
        <v>#N/A</v>
      </c>
      <c r="Q1230" t="e">
        <f>TableMPI[[#This Row],[Avg]]-$U$2*TableMPI[[#This Row],[StdDev]]</f>
        <v>#N/A</v>
      </c>
      <c r="R1230" t="e">
        <f>TableMPI[[#This Row],[Avg]]+$U$2*TableMPI[[#This Row],[StdDev]]</f>
        <v>#N/A</v>
      </c>
      <c r="S1230" t="e">
        <f>IF(AND(TableMPI[[#This Row],[total_time]]&gt;=TableMPI[[#This Row],[Low]], TableMPI[[#This Row],[total_time]]&lt;=TableMPI[[#This Row],[High]]),1,0)</f>
        <v>#N/A</v>
      </c>
    </row>
    <row r="1231" spans="1:19" x14ac:dyDescent="0.25">
      <c r="A1231" t="s">
        <v>15</v>
      </c>
      <c r="B1231">
        <v>25000</v>
      </c>
      <c r="C1231">
        <v>100</v>
      </c>
      <c r="D1231">
        <v>100000</v>
      </c>
      <c r="E1231">
        <v>69</v>
      </c>
      <c r="F1231">
        <v>1</v>
      </c>
      <c r="G1231">
        <v>66.623424999999997</v>
      </c>
      <c r="H1231">
        <v>35.342430999999998</v>
      </c>
      <c r="I1231">
        <v>54.262734999999999</v>
      </c>
      <c r="J1231">
        <v>0.79798100000000005</v>
      </c>
      <c r="K1231" t="str">
        <f t="shared" si="33"/>
        <v>7</v>
      </c>
      <c r="L1231" t="s">
        <v>73</v>
      </c>
      <c r="M1231" t="s">
        <v>74</v>
      </c>
      <c r="N123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69</v>
      </c>
      <c r="O1231" t="e">
        <f>VLOOKUP(TableMPI[[#This Row],[Label]],TableAvg[],2,FALSE)</f>
        <v>#N/A</v>
      </c>
      <c r="P1231" t="e">
        <f>VLOOKUP(TableMPI[[#This Row],[Label]],TableAvg[],3,FALSE)</f>
        <v>#N/A</v>
      </c>
      <c r="Q1231" t="e">
        <f>TableMPI[[#This Row],[Avg]]-$U$2*TableMPI[[#This Row],[StdDev]]</f>
        <v>#N/A</v>
      </c>
      <c r="R1231" t="e">
        <f>TableMPI[[#This Row],[Avg]]+$U$2*TableMPI[[#This Row],[StdDev]]</f>
        <v>#N/A</v>
      </c>
      <c r="S1231" t="e">
        <f>IF(AND(TableMPI[[#This Row],[total_time]]&gt;=TableMPI[[#This Row],[Low]], TableMPI[[#This Row],[total_time]]&lt;=TableMPI[[#This Row],[High]]),1,0)</f>
        <v>#N/A</v>
      </c>
    </row>
    <row r="1232" spans="1:19" x14ac:dyDescent="0.25">
      <c r="A1232" t="s">
        <v>15</v>
      </c>
      <c r="B1232">
        <v>25000</v>
      </c>
      <c r="C1232">
        <v>100</v>
      </c>
      <c r="D1232">
        <v>100000</v>
      </c>
      <c r="E1232">
        <v>66</v>
      </c>
      <c r="F1232">
        <v>1</v>
      </c>
      <c r="G1232">
        <v>63.441040999999998</v>
      </c>
      <c r="H1232">
        <v>31.080356999999999</v>
      </c>
      <c r="I1232">
        <v>64.128676999999996</v>
      </c>
      <c r="J1232">
        <v>0.986595</v>
      </c>
      <c r="K1232" t="str">
        <f t="shared" si="33"/>
        <v>7</v>
      </c>
      <c r="L1232" t="s">
        <v>73</v>
      </c>
      <c r="M1232" t="s">
        <v>74</v>
      </c>
      <c r="N123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66</v>
      </c>
      <c r="O1232" t="e">
        <f>VLOOKUP(TableMPI[[#This Row],[Label]],TableAvg[],2,FALSE)</f>
        <v>#N/A</v>
      </c>
      <c r="P1232" t="e">
        <f>VLOOKUP(TableMPI[[#This Row],[Label]],TableAvg[],3,FALSE)</f>
        <v>#N/A</v>
      </c>
      <c r="Q1232" t="e">
        <f>TableMPI[[#This Row],[Avg]]-$U$2*TableMPI[[#This Row],[StdDev]]</f>
        <v>#N/A</v>
      </c>
      <c r="R1232" t="e">
        <f>TableMPI[[#This Row],[Avg]]+$U$2*TableMPI[[#This Row],[StdDev]]</f>
        <v>#N/A</v>
      </c>
      <c r="S1232" t="e">
        <f>IF(AND(TableMPI[[#This Row],[total_time]]&gt;=TableMPI[[#This Row],[Low]], TableMPI[[#This Row],[total_time]]&lt;=TableMPI[[#This Row],[High]]),1,0)</f>
        <v>#N/A</v>
      </c>
    </row>
    <row r="1233" spans="1:19" x14ac:dyDescent="0.25">
      <c r="A1233" t="s">
        <v>15</v>
      </c>
      <c r="B1233">
        <v>25000</v>
      </c>
      <c r="C1233">
        <v>100</v>
      </c>
      <c r="D1233">
        <v>100000</v>
      </c>
      <c r="E1233">
        <v>63</v>
      </c>
      <c r="F1233">
        <v>1</v>
      </c>
      <c r="G1233">
        <v>58.070424000000003</v>
      </c>
      <c r="H1233">
        <v>24.300069000000001</v>
      </c>
      <c r="I1233">
        <v>53.485939000000002</v>
      </c>
      <c r="J1233">
        <v>0.862676</v>
      </c>
      <c r="K1233" t="str">
        <f t="shared" si="33"/>
        <v>7</v>
      </c>
      <c r="L1233" t="s">
        <v>73</v>
      </c>
      <c r="M1233" t="s">
        <v>74</v>
      </c>
      <c r="N123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63</v>
      </c>
      <c r="O1233" t="e">
        <f>VLOOKUP(TableMPI[[#This Row],[Label]],TableAvg[],2,FALSE)</f>
        <v>#N/A</v>
      </c>
      <c r="P1233" t="e">
        <f>VLOOKUP(TableMPI[[#This Row],[Label]],TableAvg[],3,FALSE)</f>
        <v>#N/A</v>
      </c>
      <c r="Q1233" t="e">
        <f>TableMPI[[#This Row],[Avg]]-$U$2*TableMPI[[#This Row],[StdDev]]</f>
        <v>#N/A</v>
      </c>
      <c r="R1233" t="e">
        <f>TableMPI[[#This Row],[Avg]]+$U$2*TableMPI[[#This Row],[StdDev]]</f>
        <v>#N/A</v>
      </c>
      <c r="S1233" t="e">
        <f>IF(AND(TableMPI[[#This Row],[total_time]]&gt;=TableMPI[[#This Row],[Low]], TableMPI[[#This Row],[total_time]]&lt;=TableMPI[[#This Row],[High]]),1,0)</f>
        <v>#N/A</v>
      </c>
    </row>
    <row r="1234" spans="1:19" x14ac:dyDescent="0.25">
      <c r="A1234" t="s">
        <v>15</v>
      </c>
      <c r="B1234">
        <v>25000</v>
      </c>
      <c r="C1234">
        <v>100</v>
      </c>
      <c r="D1234">
        <v>100000</v>
      </c>
      <c r="E1234">
        <v>60</v>
      </c>
      <c r="F1234">
        <v>1</v>
      </c>
      <c r="G1234">
        <v>66.339235000000002</v>
      </c>
      <c r="H1234">
        <v>30.798772</v>
      </c>
      <c r="I1234">
        <v>47.952095</v>
      </c>
      <c r="J1234">
        <v>0.812747</v>
      </c>
      <c r="K1234" t="str">
        <f t="shared" si="33"/>
        <v>7</v>
      </c>
      <c r="L1234" t="s">
        <v>73</v>
      </c>
      <c r="M1234" t="s">
        <v>74</v>
      </c>
      <c r="N123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60</v>
      </c>
      <c r="O1234" t="e">
        <f>VLOOKUP(TableMPI[[#This Row],[Label]],TableAvg[],2,FALSE)</f>
        <v>#N/A</v>
      </c>
      <c r="P1234" t="e">
        <f>VLOOKUP(TableMPI[[#This Row],[Label]],TableAvg[],3,FALSE)</f>
        <v>#N/A</v>
      </c>
      <c r="Q1234" t="e">
        <f>TableMPI[[#This Row],[Avg]]-$U$2*TableMPI[[#This Row],[StdDev]]</f>
        <v>#N/A</v>
      </c>
      <c r="R1234" t="e">
        <f>TableMPI[[#This Row],[Avg]]+$U$2*TableMPI[[#This Row],[StdDev]]</f>
        <v>#N/A</v>
      </c>
      <c r="S1234" t="e">
        <f>IF(AND(TableMPI[[#This Row],[total_time]]&gt;=TableMPI[[#This Row],[Low]], TableMPI[[#This Row],[total_time]]&lt;=TableMPI[[#This Row],[High]]),1,0)</f>
        <v>#N/A</v>
      </c>
    </row>
    <row r="1235" spans="1:19" x14ac:dyDescent="0.25">
      <c r="A1235" t="s">
        <v>15</v>
      </c>
      <c r="B1235">
        <v>25000</v>
      </c>
      <c r="C1235">
        <v>100</v>
      </c>
      <c r="D1235">
        <v>100000</v>
      </c>
      <c r="E1235">
        <v>57</v>
      </c>
      <c r="F1235">
        <v>1</v>
      </c>
      <c r="G1235">
        <v>67.495754000000005</v>
      </c>
      <c r="H1235">
        <v>29.645426</v>
      </c>
      <c r="I1235">
        <v>54.090846999999997</v>
      </c>
      <c r="J1235">
        <v>0.96590799999999999</v>
      </c>
      <c r="K1235" t="str">
        <f t="shared" si="33"/>
        <v>7</v>
      </c>
      <c r="L1235" t="s">
        <v>73</v>
      </c>
      <c r="M1235" t="s">
        <v>74</v>
      </c>
      <c r="N123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57</v>
      </c>
      <c r="O1235" t="e">
        <f>VLOOKUP(TableMPI[[#This Row],[Label]],TableAvg[],2,FALSE)</f>
        <v>#N/A</v>
      </c>
      <c r="P1235" t="e">
        <f>VLOOKUP(TableMPI[[#This Row],[Label]],TableAvg[],3,FALSE)</f>
        <v>#N/A</v>
      </c>
      <c r="Q1235" t="e">
        <f>TableMPI[[#This Row],[Avg]]-$U$2*TableMPI[[#This Row],[StdDev]]</f>
        <v>#N/A</v>
      </c>
      <c r="R1235" t="e">
        <f>TableMPI[[#This Row],[Avg]]+$U$2*TableMPI[[#This Row],[StdDev]]</f>
        <v>#N/A</v>
      </c>
      <c r="S1235" t="e">
        <f>IF(AND(TableMPI[[#This Row],[total_time]]&gt;=TableMPI[[#This Row],[Low]], TableMPI[[#This Row],[total_time]]&lt;=TableMPI[[#This Row],[High]]),1,0)</f>
        <v>#N/A</v>
      </c>
    </row>
    <row r="1236" spans="1:19" x14ac:dyDescent="0.25">
      <c r="A1236" t="s">
        <v>15</v>
      </c>
      <c r="B1236">
        <v>25000</v>
      </c>
      <c r="C1236">
        <v>100</v>
      </c>
      <c r="D1236">
        <v>100000</v>
      </c>
      <c r="E1236">
        <v>54</v>
      </c>
      <c r="F1236">
        <v>1</v>
      </c>
      <c r="G1236">
        <v>71.020363000000003</v>
      </c>
      <c r="H1236">
        <v>31.135952</v>
      </c>
      <c r="I1236">
        <v>48.229478999999998</v>
      </c>
      <c r="J1236">
        <v>0.90998999999999997</v>
      </c>
      <c r="K1236" t="str">
        <f t="shared" si="33"/>
        <v>7</v>
      </c>
      <c r="L1236" t="s">
        <v>73</v>
      </c>
      <c r="M1236" t="s">
        <v>74</v>
      </c>
      <c r="N123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54</v>
      </c>
      <c r="O1236" t="e">
        <f>VLOOKUP(TableMPI[[#This Row],[Label]],TableAvg[],2,FALSE)</f>
        <v>#N/A</v>
      </c>
      <c r="P1236" t="e">
        <f>VLOOKUP(TableMPI[[#This Row],[Label]],TableAvg[],3,FALSE)</f>
        <v>#N/A</v>
      </c>
      <c r="Q1236" t="e">
        <f>TableMPI[[#This Row],[Avg]]-$U$2*TableMPI[[#This Row],[StdDev]]</f>
        <v>#N/A</v>
      </c>
      <c r="R1236" t="e">
        <f>TableMPI[[#This Row],[Avg]]+$U$2*TableMPI[[#This Row],[StdDev]]</f>
        <v>#N/A</v>
      </c>
      <c r="S1236" t="e">
        <f>IF(AND(TableMPI[[#This Row],[total_time]]&gt;=TableMPI[[#This Row],[Low]], TableMPI[[#This Row],[total_time]]&lt;=TableMPI[[#This Row],[High]]),1,0)</f>
        <v>#N/A</v>
      </c>
    </row>
    <row r="1237" spans="1:19" x14ac:dyDescent="0.25">
      <c r="A1237" t="s">
        <v>15</v>
      </c>
      <c r="B1237">
        <v>25000</v>
      </c>
      <c r="C1237">
        <v>100</v>
      </c>
      <c r="D1237">
        <v>100000</v>
      </c>
      <c r="E1237">
        <v>51</v>
      </c>
      <c r="F1237">
        <v>1</v>
      </c>
      <c r="G1237">
        <v>74.146403000000007</v>
      </c>
      <c r="H1237">
        <v>32.023935000000002</v>
      </c>
      <c r="I1237">
        <v>40.840069</v>
      </c>
      <c r="J1237">
        <v>0.816801</v>
      </c>
      <c r="K1237" t="str">
        <f t="shared" si="33"/>
        <v>7</v>
      </c>
      <c r="L1237" t="s">
        <v>73</v>
      </c>
      <c r="M1237" t="s">
        <v>74</v>
      </c>
      <c r="N123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51</v>
      </c>
      <c r="O1237" t="e">
        <f>VLOOKUP(TableMPI[[#This Row],[Label]],TableAvg[],2,FALSE)</f>
        <v>#N/A</v>
      </c>
      <c r="P1237" t="e">
        <f>VLOOKUP(TableMPI[[#This Row],[Label]],TableAvg[],3,FALSE)</f>
        <v>#N/A</v>
      </c>
      <c r="Q1237" t="e">
        <f>TableMPI[[#This Row],[Avg]]-$U$2*TableMPI[[#This Row],[StdDev]]</f>
        <v>#N/A</v>
      </c>
      <c r="R1237" t="e">
        <f>TableMPI[[#This Row],[Avg]]+$U$2*TableMPI[[#This Row],[StdDev]]</f>
        <v>#N/A</v>
      </c>
      <c r="S1237" t="e">
        <f>IF(AND(TableMPI[[#This Row],[total_time]]&gt;=TableMPI[[#This Row],[Low]], TableMPI[[#This Row],[total_time]]&lt;=TableMPI[[#This Row],[High]]),1,0)</f>
        <v>#N/A</v>
      </c>
    </row>
    <row r="1238" spans="1:19" x14ac:dyDescent="0.25">
      <c r="A1238" t="s">
        <v>15</v>
      </c>
      <c r="B1238">
        <v>25000</v>
      </c>
      <c r="C1238">
        <v>100</v>
      </c>
      <c r="D1238">
        <v>100000</v>
      </c>
      <c r="E1238">
        <v>48</v>
      </c>
      <c r="F1238">
        <v>1</v>
      </c>
      <c r="G1238">
        <v>77.135968000000005</v>
      </c>
      <c r="H1238">
        <v>32.526795999999997</v>
      </c>
      <c r="I1238">
        <v>44.118896999999997</v>
      </c>
      <c r="J1238">
        <v>0.93869999999999998</v>
      </c>
      <c r="K1238" t="str">
        <f t="shared" si="33"/>
        <v>7</v>
      </c>
      <c r="L1238" t="s">
        <v>73</v>
      </c>
      <c r="M1238" t="s">
        <v>74</v>
      </c>
      <c r="N123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48</v>
      </c>
      <c r="O1238" t="e">
        <f>VLOOKUP(TableMPI[[#This Row],[Label]],TableAvg[],2,FALSE)</f>
        <v>#N/A</v>
      </c>
      <c r="P1238" t="e">
        <f>VLOOKUP(TableMPI[[#This Row],[Label]],TableAvg[],3,FALSE)</f>
        <v>#N/A</v>
      </c>
      <c r="Q1238" t="e">
        <f>TableMPI[[#This Row],[Avg]]-$U$2*TableMPI[[#This Row],[StdDev]]</f>
        <v>#N/A</v>
      </c>
      <c r="R1238" t="e">
        <f>TableMPI[[#This Row],[Avg]]+$U$2*TableMPI[[#This Row],[StdDev]]</f>
        <v>#N/A</v>
      </c>
      <c r="S1238" t="e">
        <f>IF(AND(TableMPI[[#This Row],[total_time]]&gt;=TableMPI[[#This Row],[Low]], TableMPI[[#This Row],[total_time]]&lt;=TableMPI[[#This Row],[High]]),1,0)</f>
        <v>#N/A</v>
      </c>
    </row>
    <row r="1239" spans="1:19" x14ac:dyDescent="0.25">
      <c r="A1239" t="s">
        <v>15</v>
      </c>
      <c r="B1239">
        <v>25000</v>
      </c>
      <c r="C1239">
        <v>100</v>
      </c>
      <c r="D1239">
        <v>100000</v>
      </c>
      <c r="E1239">
        <v>45</v>
      </c>
      <c r="F1239">
        <v>1</v>
      </c>
      <c r="G1239">
        <v>70.801450000000003</v>
      </c>
      <c r="H1239">
        <v>23.376329999999999</v>
      </c>
      <c r="I1239">
        <v>36.907904000000002</v>
      </c>
      <c r="J1239">
        <v>0.83881600000000001</v>
      </c>
      <c r="K1239" t="str">
        <f t="shared" si="33"/>
        <v>7</v>
      </c>
      <c r="L1239" t="s">
        <v>73</v>
      </c>
      <c r="M1239" t="s">
        <v>74</v>
      </c>
      <c r="N123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45</v>
      </c>
      <c r="O1239" t="e">
        <f>VLOOKUP(TableMPI[[#This Row],[Label]],TableAvg[],2,FALSE)</f>
        <v>#N/A</v>
      </c>
      <c r="P1239" t="e">
        <f>VLOOKUP(TableMPI[[#This Row],[Label]],TableAvg[],3,FALSE)</f>
        <v>#N/A</v>
      </c>
      <c r="Q1239" t="e">
        <f>TableMPI[[#This Row],[Avg]]-$U$2*TableMPI[[#This Row],[StdDev]]</f>
        <v>#N/A</v>
      </c>
      <c r="R1239" t="e">
        <f>TableMPI[[#This Row],[Avg]]+$U$2*TableMPI[[#This Row],[StdDev]]</f>
        <v>#N/A</v>
      </c>
      <c r="S1239" t="e">
        <f>IF(AND(TableMPI[[#This Row],[total_time]]&gt;=TableMPI[[#This Row],[Low]], TableMPI[[#This Row],[total_time]]&lt;=TableMPI[[#This Row],[High]]),1,0)</f>
        <v>#N/A</v>
      </c>
    </row>
    <row r="1240" spans="1:19" x14ac:dyDescent="0.25">
      <c r="A1240" t="s">
        <v>15</v>
      </c>
      <c r="B1240">
        <v>25000</v>
      </c>
      <c r="C1240">
        <v>100</v>
      </c>
      <c r="D1240">
        <v>100000</v>
      </c>
      <c r="E1240">
        <v>42</v>
      </c>
      <c r="F1240">
        <v>1</v>
      </c>
      <c r="G1240">
        <v>80.899583000000007</v>
      </c>
      <c r="H1240">
        <v>29.992370000000001</v>
      </c>
      <c r="I1240">
        <v>36.262658999999999</v>
      </c>
      <c r="J1240">
        <v>0.88445499999999999</v>
      </c>
      <c r="K1240" t="str">
        <f t="shared" si="33"/>
        <v>7</v>
      </c>
      <c r="L1240" t="s">
        <v>73</v>
      </c>
      <c r="M1240" t="s">
        <v>74</v>
      </c>
      <c r="N124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42</v>
      </c>
      <c r="O1240" t="e">
        <f>VLOOKUP(TableMPI[[#This Row],[Label]],TableAvg[],2,FALSE)</f>
        <v>#N/A</v>
      </c>
      <c r="P1240" t="e">
        <f>VLOOKUP(TableMPI[[#This Row],[Label]],TableAvg[],3,FALSE)</f>
        <v>#N/A</v>
      </c>
      <c r="Q1240" t="e">
        <f>TableMPI[[#This Row],[Avg]]-$U$2*TableMPI[[#This Row],[StdDev]]</f>
        <v>#N/A</v>
      </c>
      <c r="R1240" t="e">
        <f>TableMPI[[#This Row],[Avg]]+$U$2*TableMPI[[#This Row],[StdDev]]</f>
        <v>#N/A</v>
      </c>
      <c r="S1240" t="e">
        <f>IF(AND(TableMPI[[#This Row],[total_time]]&gt;=TableMPI[[#This Row],[Low]], TableMPI[[#This Row],[total_time]]&lt;=TableMPI[[#This Row],[High]]),1,0)</f>
        <v>#N/A</v>
      </c>
    </row>
    <row r="1241" spans="1:19" x14ac:dyDescent="0.25">
      <c r="A1241" t="s">
        <v>15</v>
      </c>
      <c r="B1241">
        <v>25000</v>
      </c>
      <c r="C1241">
        <v>100</v>
      </c>
      <c r="D1241">
        <v>100000</v>
      </c>
      <c r="E1241">
        <v>39</v>
      </c>
      <c r="F1241">
        <v>1</v>
      </c>
      <c r="G1241">
        <v>75.366502999999994</v>
      </c>
      <c r="H1241">
        <v>21.492061</v>
      </c>
      <c r="I1241">
        <v>34.714202999999998</v>
      </c>
      <c r="J1241">
        <v>0.91353200000000001</v>
      </c>
      <c r="K1241" t="str">
        <f t="shared" si="33"/>
        <v>7</v>
      </c>
      <c r="L1241" t="s">
        <v>73</v>
      </c>
      <c r="M1241" t="s">
        <v>74</v>
      </c>
      <c r="N124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39</v>
      </c>
      <c r="O1241" t="e">
        <f>VLOOKUP(TableMPI[[#This Row],[Label]],TableAvg[],2,FALSE)</f>
        <v>#N/A</v>
      </c>
      <c r="P1241" t="e">
        <f>VLOOKUP(TableMPI[[#This Row],[Label]],TableAvg[],3,FALSE)</f>
        <v>#N/A</v>
      </c>
      <c r="Q1241" t="e">
        <f>TableMPI[[#This Row],[Avg]]-$U$2*TableMPI[[#This Row],[StdDev]]</f>
        <v>#N/A</v>
      </c>
      <c r="R1241" t="e">
        <f>TableMPI[[#This Row],[Avg]]+$U$2*TableMPI[[#This Row],[StdDev]]</f>
        <v>#N/A</v>
      </c>
      <c r="S1241" t="e">
        <f>IF(AND(TableMPI[[#This Row],[total_time]]&gt;=TableMPI[[#This Row],[Low]], TableMPI[[#This Row],[total_time]]&lt;=TableMPI[[#This Row],[High]]),1,0)</f>
        <v>#N/A</v>
      </c>
    </row>
    <row r="1242" spans="1:19" x14ac:dyDescent="0.25">
      <c r="A1242" t="s">
        <v>15</v>
      </c>
      <c r="B1242">
        <v>25000</v>
      </c>
      <c r="C1242">
        <v>100</v>
      </c>
      <c r="D1242">
        <v>100000</v>
      </c>
      <c r="E1242">
        <v>36</v>
      </c>
      <c r="F1242">
        <v>1</v>
      </c>
      <c r="G1242">
        <v>81.871972999999997</v>
      </c>
      <c r="H1242">
        <v>22.820492999999999</v>
      </c>
      <c r="I1242">
        <v>37.652023</v>
      </c>
      <c r="J1242">
        <v>1.075772</v>
      </c>
      <c r="K1242" t="str">
        <f t="shared" si="33"/>
        <v>7</v>
      </c>
      <c r="L1242" t="s">
        <v>73</v>
      </c>
      <c r="M1242" t="s">
        <v>74</v>
      </c>
      <c r="N124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36</v>
      </c>
      <c r="O1242" t="e">
        <f>VLOOKUP(TableMPI[[#This Row],[Label]],TableAvg[],2,FALSE)</f>
        <v>#N/A</v>
      </c>
      <c r="P1242" t="e">
        <f>VLOOKUP(TableMPI[[#This Row],[Label]],TableAvg[],3,FALSE)</f>
        <v>#N/A</v>
      </c>
      <c r="Q1242" t="e">
        <f>TableMPI[[#This Row],[Avg]]-$U$2*TableMPI[[#This Row],[StdDev]]</f>
        <v>#N/A</v>
      </c>
      <c r="R1242" t="e">
        <f>TableMPI[[#This Row],[Avg]]+$U$2*TableMPI[[#This Row],[StdDev]]</f>
        <v>#N/A</v>
      </c>
      <c r="S1242" t="e">
        <f>IF(AND(TableMPI[[#This Row],[total_time]]&gt;=TableMPI[[#This Row],[Low]], TableMPI[[#This Row],[total_time]]&lt;=TableMPI[[#This Row],[High]]),1,0)</f>
        <v>#N/A</v>
      </c>
    </row>
    <row r="1243" spans="1:19" x14ac:dyDescent="0.25">
      <c r="A1243" t="s">
        <v>15</v>
      </c>
      <c r="B1243">
        <v>25000</v>
      </c>
      <c r="C1243">
        <v>100</v>
      </c>
      <c r="D1243">
        <v>100000</v>
      </c>
      <c r="E1243">
        <v>33</v>
      </c>
      <c r="F1243">
        <v>1</v>
      </c>
      <c r="G1243">
        <v>74.908134000000004</v>
      </c>
      <c r="H1243">
        <v>10.849278999999999</v>
      </c>
      <c r="I1243">
        <v>30.320781</v>
      </c>
      <c r="J1243">
        <v>0.94752400000000003</v>
      </c>
      <c r="K1243" t="str">
        <f t="shared" si="33"/>
        <v>7</v>
      </c>
      <c r="L1243" t="s">
        <v>73</v>
      </c>
      <c r="M1243" t="s">
        <v>74</v>
      </c>
      <c r="N124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33</v>
      </c>
      <c r="O1243" t="e">
        <f>VLOOKUP(TableMPI[[#This Row],[Label]],TableAvg[],2,FALSE)</f>
        <v>#N/A</v>
      </c>
      <c r="P1243" t="e">
        <f>VLOOKUP(TableMPI[[#This Row],[Label]],TableAvg[],3,FALSE)</f>
        <v>#N/A</v>
      </c>
      <c r="Q1243" t="e">
        <f>TableMPI[[#This Row],[Avg]]-$U$2*TableMPI[[#This Row],[StdDev]]</f>
        <v>#N/A</v>
      </c>
      <c r="R1243" t="e">
        <f>TableMPI[[#This Row],[Avg]]+$U$2*TableMPI[[#This Row],[StdDev]]</f>
        <v>#N/A</v>
      </c>
      <c r="S1243" t="e">
        <f>IF(AND(TableMPI[[#This Row],[total_time]]&gt;=TableMPI[[#This Row],[Low]], TableMPI[[#This Row],[total_time]]&lt;=TableMPI[[#This Row],[High]]),1,0)</f>
        <v>#N/A</v>
      </c>
    </row>
    <row r="1244" spans="1:19" x14ac:dyDescent="0.25">
      <c r="A1244" t="s">
        <v>15</v>
      </c>
      <c r="B1244">
        <v>25000</v>
      </c>
      <c r="C1244">
        <v>100</v>
      </c>
      <c r="D1244">
        <v>100000</v>
      </c>
      <c r="E1244">
        <v>30</v>
      </c>
      <c r="F1244">
        <v>1</v>
      </c>
      <c r="G1244">
        <v>82.505435000000006</v>
      </c>
      <c r="H1244">
        <v>11.390814000000001</v>
      </c>
      <c r="I1244">
        <v>26.841978000000001</v>
      </c>
      <c r="J1244">
        <v>0.92558499999999999</v>
      </c>
      <c r="K1244" t="str">
        <f t="shared" si="33"/>
        <v>7</v>
      </c>
      <c r="L1244" t="s">
        <v>73</v>
      </c>
      <c r="M1244" t="s">
        <v>74</v>
      </c>
      <c r="N124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30</v>
      </c>
      <c r="O1244" t="e">
        <f>VLOOKUP(TableMPI[[#This Row],[Label]],TableAvg[],2,FALSE)</f>
        <v>#N/A</v>
      </c>
      <c r="P1244" t="e">
        <f>VLOOKUP(TableMPI[[#This Row],[Label]],TableAvg[],3,FALSE)</f>
        <v>#N/A</v>
      </c>
      <c r="Q1244" t="e">
        <f>TableMPI[[#This Row],[Avg]]-$U$2*TableMPI[[#This Row],[StdDev]]</f>
        <v>#N/A</v>
      </c>
      <c r="R1244" t="e">
        <f>TableMPI[[#This Row],[Avg]]+$U$2*TableMPI[[#This Row],[StdDev]]</f>
        <v>#N/A</v>
      </c>
      <c r="S1244" t="e">
        <f>IF(AND(TableMPI[[#This Row],[total_time]]&gt;=TableMPI[[#This Row],[Low]], TableMPI[[#This Row],[total_time]]&lt;=TableMPI[[#This Row],[High]]),1,0)</f>
        <v>#N/A</v>
      </c>
    </row>
    <row r="1245" spans="1:19" x14ac:dyDescent="0.25">
      <c r="A1245" t="s">
        <v>15</v>
      </c>
      <c r="B1245">
        <v>25000</v>
      </c>
      <c r="C1245">
        <v>100</v>
      </c>
      <c r="D1245">
        <v>100000</v>
      </c>
      <c r="E1245">
        <v>27</v>
      </c>
      <c r="F1245">
        <v>1</v>
      </c>
      <c r="G1245">
        <v>83.837655999999996</v>
      </c>
      <c r="H1245">
        <v>5.6934610000000001</v>
      </c>
      <c r="I1245">
        <v>26.777085</v>
      </c>
      <c r="J1245">
        <v>1.0298879999999999</v>
      </c>
      <c r="K1245" t="str">
        <f t="shared" si="33"/>
        <v>7</v>
      </c>
      <c r="L1245" t="s">
        <v>73</v>
      </c>
      <c r="M1245" t="s">
        <v>74</v>
      </c>
      <c r="N124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27</v>
      </c>
      <c r="O1245" t="e">
        <f>VLOOKUP(TableMPI[[#This Row],[Label]],TableAvg[],2,FALSE)</f>
        <v>#N/A</v>
      </c>
      <c r="P1245" t="e">
        <f>VLOOKUP(TableMPI[[#This Row],[Label]],TableAvg[],3,FALSE)</f>
        <v>#N/A</v>
      </c>
      <c r="Q1245" t="e">
        <f>TableMPI[[#This Row],[Avg]]-$U$2*TableMPI[[#This Row],[StdDev]]</f>
        <v>#N/A</v>
      </c>
      <c r="R1245" t="e">
        <f>TableMPI[[#This Row],[Avg]]+$U$2*TableMPI[[#This Row],[StdDev]]</f>
        <v>#N/A</v>
      </c>
      <c r="S1245" t="e">
        <f>IF(AND(TableMPI[[#This Row],[total_time]]&gt;=TableMPI[[#This Row],[Low]], TableMPI[[#This Row],[total_time]]&lt;=TableMPI[[#This Row],[High]]),1,0)</f>
        <v>#N/A</v>
      </c>
    </row>
    <row r="1246" spans="1:19" x14ac:dyDescent="0.25">
      <c r="A1246" t="s">
        <v>15</v>
      </c>
      <c r="B1246">
        <v>25000</v>
      </c>
      <c r="C1246">
        <v>100</v>
      </c>
      <c r="D1246">
        <v>100000</v>
      </c>
      <c r="E1246">
        <v>24</v>
      </c>
      <c r="F1246">
        <v>1</v>
      </c>
      <c r="G1246">
        <v>89.496427999999995</v>
      </c>
      <c r="H1246">
        <v>1.66994</v>
      </c>
      <c r="I1246">
        <v>19.973379000000001</v>
      </c>
      <c r="J1246">
        <v>0.86840799999999996</v>
      </c>
      <c r="K1246" t="str">
        <f t="shared" si="33"/>
        <v>7</v>
      </c>
      <c r="L1246" t="s">
        <v>73</v>
      </c>
      <c r="M1246" t="s">
        <v>74</v>
      </c>
      <c r="N124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24</v>
      </c>
      <c r="O1246" t="e">
        <f>VLOOKUP(TableMPI[[#This Row],[Label]],TableAvg[],2,FALSE)</f>
        <v>#N/A</v>
      </c>
      <c r="P1246" t="e">
        <f>VLOOKUP(TableMPI[[#This Row],[Label]],TableAvg[],3,FALSE)</f>
        <v>#N/A</v>
      </c>
      <c r="Q1246" t="e">
        <f>TableMPI[[#This Row],[Avg]]-$U$2*TableMPI[[#This Row],[StdDev]]</f>
        <v>#N/A</v>
      </c>
      <c r="R1246" t="e">
        <f>TableMPI[[#This Row],[Avg]]+$U$2*TableMPI[[#This Row],[StdDev]]</f>
        <v>#N/A</v>
      </c>
      <c r="S1246" t="e">
        <f>IF(AND(TableMPI[[#This Row],[total_time]]&gt;=TableMPI[[#This Row],[Low]], TableMPI[[#This Row],[total_time]]&lt;=TableMPI[[#This Row],[High]]),1,0)</f>
        <v>#N/A</v>
      </c>
    </row>
    <row r="1247" spans="1:19" x14ac:dyDescent="0.25">
      <c r="A1247" t="s">
        <v>15</v>
      </c>
      <c r="B1247">
        <v>25000</v>
      </c>
      <c r="C1247">
        <v>100</v>
      </c>
      <c r="D1247">
        <v>100000</v>
      </c>
      <c r="E1247">
        <v>21</v>
      </c>
      <c r="F1247">
        <v>1</v>
      </c>
      <c r="G1247">
        <v>101.447712</v>
      </c>
      <c r="H1247">
        <v>1.601024</v>
      </c>
      <c r="I1247">
        <v>16.116053999999998</v>
      </c>
      <c r="J1247">
        <v>0.80580300000000005</v>
      </c>
      <c r="K1247" t="str">
        <f t="shared" si="33"/>
        <v>7</v>
      </c>
      <c r="L1247" t="s">
        <v>73</v>
      </c>
      <c r="M1247" t="s">
        <v>74</v>
      </c>
      <c r="N124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21</v>
      </c>
      <c r="O1247" t="e">
        <f>VLOOKUP(TableMPI[[#This Row],[Label]],TableAvg[],2,FALSE)</f>
        <v>#N/A</v>
      </c>
      <c r="P1247" t="e">
        <f>VLOOKUP(TableMPI[[#This Row],[Label]],TableAvg[],3,FALSE)</f>
        <v>#N/A</v>
      </c>
      <c r="Q1247" t="e">
        <f>TableMPI[[#This Row],[Avg]]-$U$2*TableMPI[[#This Row],[StdDev]]</f>
        <v>#N/A</v>
      </c>
      <c r="R1247" t="e">
        <f>TableMPI[[#This Row],[Avg]]+$U$2*TableMPI[[#This Row],[StdDev]]</f>
        <v>#N/A</v>
      </c>
      <c r="S1247" t="e">
        <f>IF(AND(TableMPI[[#This Row],[total_time]]&gt;=TableMPI[[#This Row],[Low]], TableMPI[[#This Row],[total_time]]&lt;=TableMPI[[#This Row],[High]]),1,0)</f>
        <v>#N/A</v>
      </c>
    </row>
    <row r="1248" spans="1:19" x14ac:dyDescent="0.25">
      <c r="A1248" t="s">
        <v>15</v>
      </c>
      <c r="B1248">
        <v>25000</v>
      </c>
      <c r="C1248">
        <v>100</v>
      </c>
      <c r="D1248">
        <v>100000</v>
      </c>
      <c r="E1248">
        <v>18</v>
      </c>
      <c r="F1248">
        <v>1</v>
      </c>
      <c r="G1248">
        <v>117.98884700000001</v>
      </c>
      <c r="H1248">
        <v>1.7352190000000001</v>
      </c>
      <c r="I1248">
        <v>15.424524</v>
      </c>
      <c r="J1248">
        <v>0.90732500000000005</v>
      </c>
      <c r="K1248" t="str">
        <f t="shared" si="33"/>
        <v>7</v>
      </c>
      <c r="L1248" t="s">
        <v>73</v>
      </c>
      <c r="M1248" t="s">
        <v>74</v>
      </c>
      <c r="N124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18</v>
      </c>
      <c r="O1248" t="e">
        <f>VLOOKUP(TableMPI[[#This Row],[Label]],TableAvg[],2,FALSE)</f>
        <v>#N/A</v>
      </c>
      <c r="P1248" t="e">
        <f>VLOOKUP(TableMPI[[#This Row],[Label]],TableAvg[],3,FALSE)</f>
        <v>#N/A</v>
      </c>
      <c r="Q1248" t="e">
        <f>TableMPI[[#This Row],[Avg]]-$U$2*TableMPI[[#This Row],[StdDev]]</f>
        <v>#N/A</v>
      </c>
      <c r="R1248" t="e">
        <f>TableMPI[[#This Row],[Avg]]+$U$2*TableMPI[[#This Row],[StdDev]]</f>
        <v>#N/A</v>
      </c>
      <c r="S1248" t="e">
        <f>IF(AND(TableMPI[[#This Row],[total_time]]&gt;=TableMPI[[#This Row],[Low]], TableMPI[[#This Row],[total_time]]&lt;=TableMPI[[#This Row],[High]]),1,0)</f>
        <v>#N/A</v>
      </c>
    </row>
    <row r="1249" spans="1:19" x14ac:dyDescent="0.25">
      <c r="A1249" t="s">
        <v>15</v>
      </c>
      <c r="B1249">
        <v>25000</v>
      </c>
      <c r="C1249">
        <v>100</v>
      </c>
      <c r="D1249">
        <v>100000</v>
      </c>
      <c r="E1249">
        <v>15</v>
      </c>
      <c r="F1249">
        <v>1</v>
      </c>
      <c r="G1249">
        <v>140.85562300000001</v>
      </c>
      <c r="H1249">
        <v>1.6490560000000001</v>
      </c>
      <c r="I1249">
        <v>12.073314</v>
      </c>
      <c r="J1249">
        <v>0.86238000000000004</v>
      </c>
      <c r="K1249" t="str">
        <f t="shared" si="33"/>
        <v>7</v>
      </c>
      <c r="L1249" t="s">
        <v>73</v>
      </c>
      <c r="M1249" t="s">
        <v>74</v>
      </c>
      <c r="N124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15</v>
      </c>
      <c r="O1249" t="e">
        <f>VLOOKUP(TableMPI[[#This Row],[Label]],TableAvg[],2,FALSE)</f>
        <v>#N/A</v>
      </c>
      <c r="P1249" t="e">
        <f>VLOOKUP(TableMPI[[#This Row],[Label]],TableAvg[],3,FALSE)</f>
        <v>#N/A</v>
      </c>
      <c r="Q1249" t="e">
        <f>TableMPI[[#This Row],[Avg]]-$U$2*TableMPI[[#This Row],[StdDev]]</f>
        <v>#N/A</v>
      </c>
      <c r="R1249" t="e">
        <f>TableMPI[[#This Row],[Avg]]+$U$2*TableMPI[[#This Row],[StdDev]]</f>
        <v>#N/A</v>
      </c>
      <c r="S1249" t="e">
        <f>IF(AND(TableMPI[[#This Row],[total_time]]&gt;=TableMPI[[#This Row],[Low]], TableMPI[[#This Row],[total_time]]&lt;=TableMPI[[#This Row],[High]]),1,0)</f>
        <v>#N/A</v>
      </c>
    </row>
    <row r="1250" spans="1:19" x14ac:dyDescent="0.25">
      <c r="A1250" t="s">
        <v>15</v>
      </c>
      <c r="B1250">
        <v>25000</v>
      </c>
      <c r="C1250">
        <v>100</v>
      </c>
      <c r="D1250">
        <v>100000</v>
      </c>
      <c r="E1250">
        <v>72</v>
      </c>
      <c r="F1250">
        <v>1</v>
      </c>
      <c r="G1250">
        <v>58.13693</v>
      </c>
      <c r="H1250">
        <v>28.203527000000001</v>
      </c>
      <c r="I1250">
        <v>68.059987000000007</v>
      </c>
      <c r="J1250">
        <v>0.95859099999999997</v>
      </c>
      <c r="K1250" t="str">
        <f t="shared" si="33"/>
        <v>7</v>
      </c>
      <c r="L1250" t="s">
        <v>73</v>
      </c>
      <c r="M1250" t="s">
        <v>74</v>
      </c>
      <c r="N125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72</v>
      </c>
      <c r="O1250" t="e">
        <f>VLOOKUP(TableMPI[[#This Row],[Label]],TableAvg[],2,FALSE)</f>
        <v>#N/A</v>
      </c>
      <c r="P1250" t="e">
        <f>VLOOKUP(TableMPI[[#This Row],[Label]],TableAvg[],3,FALSE)</f>
        <v>#N/A</v>
      </c>
      <c r="Q1250" t="e">
        <f>TableMPI[[#This Row],[Avg]]-$U$2*TableMPI[[#This Row],[StdDev]]</f>
        <v>#N/A</v>
      </c>
      <c r="R1250" t="e">
        <f>TableMPI[[#This Row],[Avg]]+$U$2*TableMPI[[#This Row],[StdDev]]</f>
        <v>#N/A</v>
      </c>
      <c r="S1250" t="e">
        <f>IF(AND(TableMPI[[#This Row],[total_time]]&gt;=TableMPI[[#This Row],[Low]], TableMPI[[#This Row],[total_time]]&lt;=TableMPI[[#This Row],[High]]),1,0)</f>
        <v>#N/A</v>
      </c>
    </row>
    <row r="1251" spans="1:19" x14ac:dyDescent="0.25">
      <c r="A1251" t="s">
        <v>15</v>
      </c>
      <c r="B1251">
        <v>25000</v>
      </c>
      <c r="C1251">
        <v>100</v>
      </c>
      <c r="D1251">
        <v>100000</v>
      </c>
      <c r="E1251">
        <v>69</v>
      </c>
      <c r="F1251">
        <v>1</v>
      </c>
      <c r="G1251">
        <v>59.701754000000001</v>
      </c>
      <c r="H1251">
        <v>28.612772</v>
      </c>
      <c r="I1251">
        <v>54.147103000000001</v>
      </c>
      <c r="J1251">
        <v>0.79628100000000002</v>
      </c>
      <c r="K1251" t="str">
        <f t="shared" si="33"/>
        <v>7</v>
      </c>
      <c r="L1251" t="s">
        <v>73</v>
      </c>
      <c r="M1251" t="s">
        <v>74</v>
      </c>
      <c r="N125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69</v>
      </c>
      <c r="O1251" t="e">
        <f>VLOOKUP(TableMPI[[#This Row],[Label]],TableAvg[],2,FALSE)</f>
        <v>#N/A</v>
      </c>
      <c r="P1251" t="e">
        <f>VLOOKUP(TableMPI[[#This Row],[Label]],TableAvg[],3,FALSE)</f>
        <v>#N/A</v>
      </c>
      <c r="Q1251" t="e">
        <f>TableMPI[[#This Row],[Avg]]-$U$2*TableMPI[[#This Row],[StdDev]]</f>
        <v>#N/A</v>
      </c>
      <c r="R1251" t="e">
        <f>TableMPI[[#This Row],[Avg]]+$U$2*TableMPI[[#This Row],[StdDev]]</f>
        <v>#N/A</v>
      </c>
      <c r="S1251" t="e">
        <f>IF(AND(TableMPI[[#This Row],[total_time]]&gt;=TableMPI[[#This Row],[Low]], TableMPI[[#This Row],[total_time]]&lt;=TableMPI[[#This Row],[High]]),1,0)</f>
        <v>#N/A</v>
      </c>
    </row>
    <row r="1252" spans="1:19" x14ac:dyDescent="0.25">
      <c r="A1252" t="s">
        <v>15</v>
      </c>
      <c r="B1252">
        <v>25000</v>
      </c>
      <c r="C1252">
        <v>100</v>
      </c>
      <c r="D1252">
        <v>100000</v>
      </c>
      <c r="E1252">
        <v>66</v>
      </c>
      <c r="F1252">
        <v>1</v>
      </c>
      <c r="G1252">
        <v>57.448520000000002</v>
      </c>
      <c r="H1252">
        <v>24.995139000000002</v>
      </c>
      <c r="I1252">
        <v>56.351880999999999</v>
      </c>
      <c r="J1252">
        <v>0.86695199999999994</v>
      </c>
      <c r="K1252" t="str">
        <f t="shared" si="33"/>
        <v>7</v>
      </c>
      <c r="L1252" t="s">
        <v>73</v>
      </c>
      <c r="M1252" t="s">
        <v>74</v>
      </c>
      <c r="N125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66</v>
      </c>
      <c r="O1252" t="e">
        <f>VLOOKUP(TableMPI[[#This Row],[Label]],TableAvg[],2,FALSE)</f>
        <v>#N/A</v>
      </c>
      <c r="P1252" t="e">
        <f>VLOOKUP(TableMPI[[#This Row],[Label]],TableAvg[],3,FALSE)</f>
        <v>#N/A</v>
      </c>
      <c r="Q1252" t="e">
        <f>TableMPI[[#This Row],[Avg]]-$U$2*TableMPI[[#This Row],[StdDev]]</f>
        <v>#N/A</v>
      </c>
      <c r="R1252" t="e">
        <f>TableMPI[[#This Row],[Avg]]+$U$2*TableMPI[[#This Row],[StdDev]]</f>
        <v>#N/A</v>
      </c>
      <c r="S1252" t="e">
        <f>IF(AND(TableMPI[[#This Row],[total_time]]&gt;=TableMPI[[#This Row],[Low]], TableMPI[[#This Row],[total_time]]&lt;=TableMPI[[#This Row],[High]]),1,0)</f>
        <v>#N/A</v>
      </c>
    </row>
    <row r="1253" spans="1:19" x14ac:dyDescent="0.25">
      <c r="A1253" t="s">
        <v>15</v>
      </c>
      <c r="B1253">
        <v>25000</v>
      </c>
      <c r="C1253">
        <v>100</v>
      </c>
      <c r="D1253">
        <v>100000</v>
      </c>
      <c r="E1253">
        <v>63</v>
      </c>
      <c r="F1253">
        <v>1</v>
      </c>
      <c r="G1253">
        <v>65.083479999999994</v>
      </c>
      <c r="H1253">
        <v>30.900272999999999</v>
      </c>
      <c r="I1253">
        <v>89.19896</v>
      </c>
      <c r="J1253">
        <v>1.438693</v>
      </c>
      <c r="K1253" t="str">
        <f t="shared" si="33"/>
        <v>7</v>
      </c>
      <c r="L1253" t="s">
        <v>73</v>
      </c>
      <c r="M1253" t="s">
        <v>74</v>
      </c>
      <c r="N125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63</v>
      </c>
      <c r="O1253" t="e">
        <f>VLOOKUP(TableMPI[[#This Row],[Label]],TableAvg[],2,FALSE)</f>
        <v>#N/A</v>
      </c>
      <c r="P1253" t="e">
        <f>VLOOKUP(TableMPI[[#This Row],[Label]],TableAvg[],3,FALSE)</f>
        <v>#N/A</v>
      </c>
      <c r="Q1253" t="e">
        <f>TableMPI[[#This Row],[Avg]]-$U$2*TableMPI[[#This Row],[StdDev]]</f>
        <v>#N/A</v>
      </c>
      <c r="R1253" t="e">
        <f>TableMPI[[#This Row],[Avg]]+$U$2*TableMPI[[#This Row],[StdDev]]</f>
        <v>#N/A</v>
      </c>
      <c r="S1253" t="e">
        <f>IF(AND(TableMPI[[#This Row],[total_time]]&gt;=TableMPI[[#This Row],[Low]], TableMPI[[#This Row],[total_time]]&lt;=TableMPI[[#This Row],[High]]),1,0)</f>
        <v>#N/A</v>
      </c>
    </row>
    <row r="1254" spans="1:19" x14ac:dyDescent="0.25">
      <c r="A1254" t="s">
        <v>15</v>
      </c>
      <c r="B1254">
        <v>25000</v>
      </c>
      <c r="C1254">
        <v>100</v>
      </c>
      <c r="D1254">
        <v>100000</v>
      </c>
      <c r="E1254">
        <v>60</v>
      </c>
      <c r="F1254">
        <v>1</v>
      </c>
      <c r="G1254">
        <v>59.441291999999997</v>
      </c>
      <c r="H1254">
        <v>24.028503000000001</v>
      </c>
      <c r="I1254">
        <v>50.294632999999997</v>
      </c>
      <c r="J1254">
        <v>0.85245099999999996</v>
      </c>
      <c r="K1254" t="str">
        <f t="shared" si="33"/>
        <v>7</v>
      </c>
      <c r="L1254" t="s">
        <v>73</v>
      </c>
      <c r="M1254" t="s">
        <v>74</v>
      </c>
      <c r="N125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60</v>
      </c>
      <c r="O1254" t="e">
        <f>VLOOKUP(TableMPI[[#This Row],[Label]],TableAvg[],2,FALSE)</f>
        <v>#N/A</v>
      </c>
      <c r="P1254" t="e">
        <f>VLOOKUP(TableMPI[[#This Row],[Label]],TableAvg[],3,FALSE)</f>
        <v>#N/A</v>
      </c>
      <c r="Q1254" t="e">
        <f>TableMPI[[#This Row],[Avg]]-$U$2*TableMPI[[#This Row],[StdDev]]</f>
        <v>#N/A</v>
      </c>
      <c r="R1254" t="e">
        <f>TableMPI[[#This Row],[Avg]]+$U$2*TableMPI[[#This Row],[StdDev]]</f>
        <v>#N/A</v>
      </c>
      <c r="S1254" t="e">
        <f>IF(AND(TableMPI[[#This Row],[total_time]]&gt;=TableMPI[[#This Row],[Low]], TableMPI[[#This Row],[total_time]]&lt;=TableMPI[[#This Row],[High]]),1,0)</f>
        <v>#N/A</v>
      </c>
    </row>
    <row r="1255" spans="1:19" x14ac:dyDescent="0.25">
      <c r="A1255" t="s">
        <v>15</v>
      </c>
      <c r="B1255">
        <v>25000</v>
      </c>
      <c r="C1255">
        <v>100</v>
      </c>
      <c r="D1255">
        <v>100000</v>
      </c>
      <c r="E1255">
        <v>57</v>
      </c>
      <c r="F1255">
        <v>1</v>
      </c>
      <c r="G1255">
        <v>71.419871999999998</v>
      </c>
      <c r="H1255">
        <v>33.647359000000002</v>
      </c>
      <c r="I1255">
        <v>47.030515999999999</v>
      </c>
      <c r="J1255">
        <v>0.83983099999999999</v>
      </c>
      <c r="K1255" t="str">
        <f t="shared" ref="K1255:K1277" si="34">MID(M1255,22,1)</f>
        <v>7</v>
      </c>
      <c r="L1255" t="s">
        <v>73</v>
      </c>
      <c r="M1255" t="s">
        <v>74</v>
      </c>
      <c r="N125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57</v>
      </c>
      <c r="O1255" t="e">
        <f>VLOOKUP(TableMPI[[#This Row],[Label]],TableAvg[],2,FALSE)</f>
        <v>#N/A</v>
      </c>
      <c r="P1255" t="e">
        <f>VLOOKUP(TableMPI[[#This Row],[Label]],TableAvg[],3,FALSE)</f>
        <v>#N/A</v>
      </c>
      <c r="Q1255" t="e">
        <f>TableMPI[[#This Row],[Avg]]-$U$2*TableMPI[[#This Row],[StdDev]]</f>
        <v>#N/A</v>
      </c>
      <c r="R1255" t="e">
        <f>TableMPI[[#This Row],[Avg]]+$U$2*TableMPI[[#This Row],[StdDev]]</f>
        <v>#N/A</v>
      </c>
      <c r="S1255" t="e">
        <f>IF(AND(TableMPI[[#This Row],[total_time]]&gt;=TableMPI[[#This Row],[Low]], TableMPI[[#This Row],[total_time]]&lt;=TableMPI[[#This Row],[High]]),1,0)</f>
        <v>#N/A</v>
      </c>
    </row>
    <row r="1256" spans="1:19" x14ac:dyDescent="0.25">
      <c r="A1256" t="s">
        <v>15</v>
      </c>
      <c r="B1256">
        <v>25000</v>
      </c>
      <c r="C1256">
        <v>100</v>
      </c>
      <c r="D1256">
        <v>100000</v>
      </c>
      <c r="E1256">
        <v>54</v>
      </c>
      <c r="F1256">
        <v>1</v>
      </c>
      <c r="G1256">
        <v>54.249527999999998</v>
      </c>
      <c r="H1256">
        <v>14.419987000000001</v>
      </c>
      <c r="I1256">
        <v>49.501438</v>
      </c>
      <c r="J1256">
        <v>0.93398899999999996</v>
      </c>
      <c r="K1256" t="str">
        <f t="shared" si="34"/>
        <v>7</v>
      </c>
      <c r="L1256" t="s">
        <v>73</v>
      </c>
      <c r="M1256" t="s">
        <v>74</v>
      </c>
      <c r="N125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54</v>
      </c>
      <c r="O1256" t="e">
        <f>VLOOKUP(TableMPI[[#This Row],[Label]],TableAvg[],2,FALSE)</f>
        <v>#N/A</v>
      </c>
      <c r="P1256" t="e">
        <f>VLOOKUP(TableMPI[[#This Row],[Label]],TableAvg[],3,FALSE)</f>
        <v>#N/A</v>
      </c>
      <c r="Q1256" t="e">
        <f>TableMPI[[#This Row],[Avg]]-$U$2*TableMPI[[#This Row],[StdDev]]</f>
        <v>#N/A</v>
      </c>
      <c r="R1256" t="e">
        <f>TableMPI[[#This Row],[Avg]]+$U$2*TableMPI[[#This Row],[StdDev]]</f>
        <v>#N/A</v>
      </c>
      <c r="S1256" t="e">
        <f>IF(AND(TableMPI[[#This Row],[total_time]]&gt;=TableMPI[[#This Row],[Low]], TableMPI[[#This Row],[total_time]]&lt;=TableMPI[[#This Row],[High]]),1,0)</f>
        <v>#N/A</v>
      </c>
    </row>
    <row r="1257" spans="1:19" x14ac:dyDescent="0.25">
      <c r="A1257" t="s">
        <v>15</v>
      </c>
      <c r="B1257">
        <v>25000</v>
      </c>
      <c r="C1257">
        <v>100</v>
      </c>
      <c r="D1257">
        <v>100000</v>
      </c>
      <c r="E1257">
        <v>51</v>
      </c>
      <c r="F1257">
        <v>1</v>
      </c>
      <c r="G1257">
        <v>72.990656000000001</v>
      </c>
      <c r="H1257">
        <v>30.842286999999999</v>
      </c>
      <c r="I1257">
        <v>46.449015000000003</v>
      </c>
      <c r="J1257">
        <v>0.92898000000000003</v>
      </c>
      <c r="K1257" t="str">
        <f t="shared" si="34"/>
        <v>7</v>
      </c>
      <c r="L1257" t="s">
        <v>73</v>
      </c>
      <c r="M1257" t="s">
        <v>74</v>
      </c>
      <c r="N125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51</v>
      </c>
      <c r="O1257" t="e">
        <f>VLOOKUP(TableMPI[[#This Row],[Label]],TableAvg[],2,FALSE)</f>
        <v>#N/A</v>
      </c>
      <c r="P1257" t="e">
        <f>VLOOKUP(TableMPI[[#This Row],[Label]],TableAvg[],3,FALSE)</f>
        <v>#N/A</v>
      </c>
      <c r="Q1257" t="e">
        <f>TableMPI[[#This Row],[Avg]]-$U$2*TableMPI[[#This Row],[StdDev]]</f>
        <v>#N/A</v>
      </c>
      <c r="R1257" t="e">
        <f>TableMPI[[#This Row],[Avg]]+$U$2*TableMPI[[#This Row],[StdDev]]</f>
        <v>#N/A</v>
      </c>
      <c r="S1257" t="e">
        <f>IF(AND(TableMPI[[#This Row],[total_time]]&gt;=TableMPI[[#This Row],[Low]], TableMPI[[#This Row],[total_time]]&lt;=TableMPI[[#This Row],[High]]),1,0)</f>
        <v>#N/A</v>
      </c>
    </row>
    <row r="1258" spans="1:19" x14ac:dyDescent="0.25">
      <c r="A1258" t="s">
        <v>15</v>
      </c>
      <c r="B1258">
        <v>25000</v>
      </c>
      <c r="C1258">
        <v>100</v>
      </c>
      <c r="D1258">
        <v>100000</v>
      </c>
      <c r="E1258">
        <v>48</v>
      </c>
      <c r="F1258">
        <v>1</v>
      </c>
      <c r="G1258">
        <v>77.516816000000006</v>
      </c>
      <c r="H1258">
        <v>32.634261000000002</v>
      </c>
      <c r="I1258">
        <v>45.868701999999999</v>
      </c>
      <c r="J1258">
        <v>0.97592999999999996</v>
      </c>
      <c r="K1258" t="str">
        <f t="shared" si="34"/>
        <v>7</v>
      </c>
      <c r="L1258" t="s">
        <v>73</v>
      </c>
      <c r="M1258" t="s">
        <v>74</v>
      </c>
      <c r="N125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48</v>
      </c>
      <c r="O1258" t="e">
        <f>VLOOKUP(TableMPI[[#This Row],[Label]],TableAvg[],2,FALSE)</f>
        <v>#N/A</v>
      </c>
      <c r="P1258" t="e">
        <f>VLOOKUP(TableMPI[[#This Row],[Label]],TableAvg[],3,FALSE)</f>
        <v>#N/A</v>
      </c>
      <c r="Q1258" t="e">
        <f>TableMPI[[#This Row],[Avg]]-$U$2*TableMPI[[#This Row],[StdDev]]</f>
        <v>#N/A</v>
      </c>
      <c r="R1258" t="e">
        <f>TableMPI[[#This Row],[Avg]]+$U$2*TableMPI[[#This Row],[StdDev]]</f>
        <v>#N/A</v>
      </c>
      <c r="S1258" t="e">
        <f>IF(AND(TableMPI[[#This Row],[total_time]]&gt;=TableMPI[[#This Row],[Low]], TableMPI[[#This Row],[total_time]]&lt;=TableMPI[[#This Row],[High]]),1,0)</f>
        <v>#N/A</v>
      </c>
    </row>
    <row r="1259" spans="1:19" x14ac:dyDescent="0.25">
      <c r="A1259" t="s">
        <v>15</v>
      </c>
      <c r="B1259">
        <v>25000</v>
      </c>
      <c r="C1259">
        <v>100</v>
      </c>
      <c r="D1259">
        <v>100000</v>
      </c>
      <c r="E1259">
        <v>45</v>
      </c>
      <c r="F1259">
        <v>1</v>
      </c>
      <c r="G1259">
        <v>81.027705999999995</v>
      </c>
      <c r="H1259">
        <v>33.555826000000003</v>
      </c>
      <c r="I1259">
        <v>47.164360000000002</v>
      </c>
      <c r="J1259">
        <v>1.071917</v>
      </c>
      <c r="K1259" t="str">
        <f t="shared" si="34"/>
        <v>7</v>
      </c>
      <c r="L1259" t="s">
        <v>73</v>
      </c>
      <c r="M1259" t="s">
        <v>74</v>
      </c>
      <c r="N125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45</v>
      </c>
      <c r="O1259" t="e">
        <f>VLOOKUP(TableMPI[[#This Row],[Label]],TableAvg[],2,FALSE)</f>
        <v>#N/A</v>
      </c>
      <c r="P1259" t="e">
        <f>VLOOKUP(TableMPI[[#This Row],[Label]],TableAvg[],3,FALSE)</f>
        <v>#N/A</v>
      </c>
      <c r="Q1259" t="e">
        <f>TableMPI[[#This Row],[Avg]]-$U$2*TableMPI[[#This Row],[StdDev]]</f>
        <v>#N/A</v>
      </c>
      <c r="R1259" t="e">
        <f>TableMPI[[#This Row],[Avg]]+$U$2*TableMPI[[#This Row],[StdDev]]</f>
        <v>#N/A</v>
      </c>
      <c r="S1259" t="e">
        <f>IF(AND(TableMPI[[#This Row],[total_time]]&gt;=TableMPI[[#This Row],[Low]], TableMPI[[#This Row],[total_time]]&lt;=TableMPI[[#This Row],[High]]),1,0)</f>
        <v>#N/A</v>
      </c>
    </row>
    <row r="1260" spans="1:19" x14ac:dyDescent="0.25">
      <c r="A1260" t="s">
        <v>15</v>
      </c>
      <c r="B1260">
        <v>25000</v>
      </c>
      <c r="C1260">
        <v>100</v>
      </c>
      <c r="D1260">
        <v>100000</v>
      </c>
      <c r="E1260">
        <v>42</v>
      </c>
      <c r="F1260">
        <v>1</v>
      </c>
      <c r="G1260">
        <v>74.798195000000007</v>
      </c>
      <c r="H1260">
        <v>24.117115999999999</v>
      </c>
      <c r="I1260">
        <v>48.333435000000001</v>
      </c>
      <c r="J1260">
        <v>1.1788639999999999</v>
      </c>
      <c r="K1260" t="str">
        <f t="shared" si="34"/>
        <v>7</v>
      </c>
      <c r="L1260" t="s">
        <v>73</v>
      </c>
      <c r="M1260" t="s">
        <v>74</v>
      </c>
      <c r="N126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42</v>
      </c>
      <c r="O1260" t="e">
        <f>VLOOKUP(TableMPI[[#This Row],[Label]],TableAvg[],2,FALSE)</f>
        <v>#N/A</v>
      </c>
      <c r="P1260" t="e">
        <f>VLOOKUP(TableMPI[[#This Row],[Label]],TableAvg[],3,FALSE)</f>
        <v>#N/A</v>
      </c>
      <c r="Q1260" t="e">
        <f>TableMPI[[#This Row],[Avg]]-$U$2*TableMPI[[#This Row],[StdDev]]</f>
        <v>#N/A</v>
      </c>
      <c r="R1260" t="e">
        <f>TableMPI[[#This Row],[Avg]]+$U$2*TableMPI[[#This Row],[StdDev]]</f>
        <v>#N/A</v>
      </c>
      <c r="S1260" t="e">
        <f>IF(AND(TableMPI[[#This Row],[total_time]]&gt;=TableMPI[[#This Row],[Low]], TableMPI[[#This Row],[total_time]]&lt;=TableMPI[[#This Row],[High]]),1,0)</f>
        <v>#N/A</v>
      </c>
    </row>
    <row r="1261" spans="1:19" x14ac:dyDescent="0.25">
      <c r="A1261" t="s">
        <v>15</v>
      </c>
      <c r="B1261">
        <v>25000</v>
      </c>
      <c r="C1261">
        <v>100</v>
      </c>
      <c r="D1261">
        <v>100000</v>
      </c>
      <c r="E1261">
        <v>39</v>
      </c>
      <c r="F1261">
        <v>1</v>
      </c>
      <c r="G1261">
        <v>67.096429000000001</v>
      </c>
      <c r="H1261">
        <v>12.910969</v>
      </c>
      <c r="I1261">
        <v>36.231172999999998</v>
      </c>
      <c r="J1261">
        <v>0.95345199999999997</v>
      </c>
      <c r="K1261" t="str">
        <f t="shared" si="34"/>
        <v>7</v>
      </c>
      <c r="L1261" t="s">
        <v>73</v>
      </c>
      <c r="M1261" t="s">
        <v>74</v>
      </c>
      <c r="N126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39</v>
      </c>
      <c r="O1261" t="e">
        <f>VLOOKUP(TableMPI[[#This Row],[Label]],TableAvg[],2,FALSE)</f>
        <v>#N/A</v>
      </c>
      <c r="P1261" t="e">
        <f>VLOOKUP(TableMPI[[#This Row],[Label]],TableAvg[],3,FALSE)</f>
        <v>#N/A</v>
      </c>
      <c r="Q1261" t="e">
        <f>TableMPI[[#This Row],[Avg]]-$U$2*TableMPI[[#This Row],[StdDev]]</f>
        <v>#N/A</v>
      </c>
      <c r="R1261" t="e">
        <f>TableMPI[[#This Row],[Avg]]+$U$2*TableMPI[[#This Row],[StdDev]]</f>
        <v>#N/A</v>
      </c>
      <c r="S1261" t="e">
        <f>IF(AND(TableMPI[[#This Row],[total_time]]&gt;=TableMPI[[#This Row],[Low]], TableMPI[[#This Row],[total_time]]&lt;=TableMPI[[#This Row],[High]]),1,0)</f>
        <v>#N/A</v>
      </c>
    </row>
    <row r="1262" spans="1:19" x14ac:dyDescent="0.25">
      <c r="A1262" t="s">
        <v>15</v>
      </c>
      <c r="B1262">
        <v>25000</v>
      </c>
      <c r="C1262">
        <v>100</v>
      </c>
      <c r="D1262">
        <v>100000</v>
      </c>
      <c r="E1262">
        <v>36</v>
      </c>
      <c r="F1262">
        <v>1</v>
      </c>
      <c r="G1262">
        <v>83.554203000000001</v>
      </c>
      <c r="H1262">
        <v>24.528341999999999</v>
      </c>
      <c r="I1262">
        <v>32.342199999999998</v>
      </c>
      <c r="J1262">
        <v>0.92406299999999997</v>
      </c>
      <c r="K1262" t="str">
        <f t="shared" si="34"/>
        <v>7</v>
      </c>
      <c r="L1262" t="s">
        <v>73</v>
      </c>
      <c r="M1262" t="s">
        <v>74</v>
      </c>
      <c r="N126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36</v>
      </c>
      <c r="O1262" t="e">
        <f>VLOOKUP(TableMPI[[#This Row],[Label]],TableAvg[],2,FALSE)</f>
        <v>#N/A</v>
      </c>
      <c r="P1262" t="e">
        <f>VLOOKUP(TableMPI[[#This Row],[Label]],TableAvg[],3,FALSE)</f>
        <v>#N/A</v>
      </c>
      <c r="Q1262" t="e">
        <f>TableMPI[[#This Row],[Avg]]-$U$2*TableMPI[[#This Row],[StdDev]]</f>
        <v>#N/A</v>
      </c>
      <c r="R1262" t="e">
        <f>TableMPI[[#This Row],[Avg]]+$U$2*TableMPI[[#This Row],[StdDev]]</f>
        <v>#N/A</v>
      </c>
      <c r="S1262" t="e">
        <f>IF(AND(TableMPI[[#This Row],[total_time]]&gt;=TableMPI[[#This Row],[Low]], TableMPI[[#This Row],[total_time]]&lt;=TableMPI[[#This Row],[High]]),1,0)</f>
        <v>#N/A</v>
      </c>
    </row>
    <row r="1263" spans="1:19" x14ac:dyDescent="0.25">
      <c r="A1263" t="s">
        <v>15</v>
      </c>
      <c r="B1263">
        <v>25000</v>
      </c>
      <c r="C1263">
        <v>100</v>
      </c>
      <c r="D1263">
        <v>100000</v>
      </c>
      <c r="E1263">
        <v>33</v>
      </c>
      <c r="F1263">
        <v>1</v>
      </c>
      <c r="G1263">
        <v>78.263435000000001</v>
      </c>
      <c r="H1263">
        <v>14.092585</v>
      </c>
      <c r="I1263">
        <v>31.574750000000002</v>
      </c>
      <c r="J1263">
        <v>0.986711</v>
      </c>
      <c r="K1263" t="str">
        <f t="shared" si="34"/>
        <v>7</v>
      </c>
      <c r="L1263" t="s">
        <v>73</v>
      </c>
      <c r="M1263" t="s">
        <v>74</v>
      </c>
      <c r="N126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33</v>
      </c>
      <c r="O1263" t="e">
        <f>VLOOKUP(TableMPI[[#This Row],[Label]],TableAvg[],2,FALSE)</f>
        <v>#N/A</v>
      </c>
      <c r="P1263" t="e">
        <f>VLOOKUP(TableMPI[[#This Row],[Label]],TableAvg[],3,FALSE)</f>
        <v>#N/A</v>
      </c>
      <c r="Q1263" t="e">
        <f>TableMPI[[#This Row],[Avg]]-$U$2*TableMPI[[#This Row],[StdDev]]</f>
        <v>#N/A</v>
      </c>
      <c r="R1263" t="e">
        <f>TableMPI[[#This Row],[Avg]]+$U$2*TableMPI[[#This Row],[StdDev]]</f>
        <v>#N/A</v>
      </c>
      <c r="S1263" t="e">
        <f>IF(AND(TableMPI[[#This Row],[total_time]]&gt;=TableMPI[[#This Row],[Low]], TableMPI[[#This Row],[total_time]]&lt;=TableMPI[[#This Row],[High]]),1,0)</f>
        <v>#N/A</v>
      </c>
    </row>
    <row r="1264" spans="1:19" x14ac:dyDescent="0.25">
      <c r="A1264" t="s">
        <v>15</v>
      </c>
      <c r="B1264">
        <v>25000</v>
      </c>
      <c r="C1264">
        <v>100</v>
      </c>
      <c r="D1264">
        <v>100000</v>
      </c>
      <c r="E1264">
        <v>30</v>
      </c>
      <c r="F1264">
        <v>1</v>
      </c>
      <c r="G1264">
        <v>85.012082000000007</v>
      </c>
      <c r="H1264">
        <v>13.796066</v>
      </c>
      <c r="I1264">
        <v>24.112729999999999</v>
      </c>
      <c r="J1264">
        <v>0.83147300000000002</v>
      </c>
      <c r="K1264" t="str">
        <f t="shared" si="34"/>
        <v>7</v>
      </c>
      <c r="L1264" t="s">
        <v>73</v>
      </c>
      <c r="M1264" t="s">
        <v>74</v>
      </c>
      <c r="N126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30</v>
      </c>
      <c r="O1264" t="e">
        <f>VLOOKUP(TableMPI[[#This Row],[Label]],TableAvg[],2,FALSE)</f>
        <v>#N/A</v>
      </c>
      <c r="P1264" t="e">
        <f>VLOOKUP(TableMPI[[#This Row],[Label]],TableAvg[],3,FALSE)</f>
        <v>#N/A</v>
      </c>
      <c r="Q1264" t="e">
        <f>TableMPI[[#This Row],[Avg]]-$U$2*TableMPI[[#This Row],[StdDev]]</f>
        <v>#N/A</v>
      </c>
      <c r="R1264" t="e">
        <f>TableMPI[[#This Row],[Avg]]+$U$2*TableMPI[[#This Row],[StdDev]]</f>
        <v>#N/A</v>
      </c>
      <c r="S1264" t="e">
        <f>IF(AND(TableMPI[[#This Row],[total_time]]&gt;=TableMPI[[#This Row],[Low]], TableMPI[[#This Row],[total_time]]&lt;=TableMPI[[#This Row],[High]]),1,0)</f>
        <v>#N/A</v>
      </c>
    </row>
    <row r="1265" spans="1:19" x14ac:dyDescent="0.25">
      <c r="A1265" t="s">
        <v>15</v>
      </c>
      <c r="B1265">
        <v>25000</v>
      </c>
      <c r="C1265">
        <v>100</v>
      </c>
      <c r="D1265">
        <v>100000</v>
      </c>
      <c r="E1265">
        <v>27</v>
      </c>
      <c r="F1265">
        <v>1</v>
      </c>
      <c r="G1265">
        <v>83.603397999999999</v>
      </c>
      <c r="H1265">
        <v>5.3978830000000002</v>
      </c>
      <c r="I1265">
        <v>26.740310999999998</v>
      </c>
      <c r="J1265">
        <v>1.0284740000000001</v>
      </c>
      <c r="K1265" t="str">
        <f t="shared" si="34"/>
        <v>7</v>
      </c>
      <c r="L1265" t="s">
        <v>73</v>
      </c>
      <c r="M1265" t="s">
        <v>74</v>
      </c>
      <c r="N126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27</v>
      </c>
      <c r="O1265" t="e">
        <f>VLOOKUP(TableMPI[[#This Row],[Label]],TableAvg[],2,FALSE)</f>
        <v>#N/A</v>
      </c>
      <c r="P1265" t="e">
        <f>VLOOKUP(TableMPI[[#This Row],[Label]],TableAvg[],3,FALSE)</f>
        <v>#N/A</v>
      </c>
      <c r="Q1265" t="e">
        <f>TableMPI[[#This Row],[Avg]]-$U$2*TableMPI[[#This Row],[StdDev]]</f>
        <v>#N/A</v>
      </c>
      <c r="R1265" t="e">
        <f>TableMPI[[#This Row],[Avg]]+$U$2*TableMPI[[#This Row],[StdDev]]</f>
        <v>#N/A</v>
      </c>
      <c r="S1265" t="e">
        <f>IF(AND(TableMPI[[#This Row],[total_time]]&gt;=TableMPI[[#This Row],[Low]], TableMPI[[#This Row],[total_time]]&lt;=TableMPI[[#This Row],[High]]),1,0)</f>
        <v>#N/A</v>
      </c>
    </row>
    <row r="1266" spans="1:19" x14ac:dyDescent="0.25">
      <c r="A1266" t="s">
        <v>15</v>
      </c>
      <c r="B1266">
        <v>25000</v>
      </c>
      <c r="C1266">
        <v>100</v>
      </c>
      <c r="D1266">
        <v>100000</v>
      </c>
      <c r="E1266">
        <v>24</v>
      </c>
      <c r="F1266">
        <v>1</v>
      </c>
      <c r="G1266">
        <v>89.663656000000003</v>
      </c>
      <c r="H1266">
        <v>1.753533</v>
      </c>
      <c r="I1266">
        <v>21.751321999999998</v>
      </c>
      <c r="J1266">
        <v>0.94571000000000005</v>
      </c>
      <c r="K1266" t="str">
        <f t="shared" si="34"/>
        <v>7</v>
      </c>
      <c r="L1266" t="s">
        <v>73</v>
      </c>
      <c r="M1266" t="s">
        <v>74</v>
      </c>
      <c r="N126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24</v>
      </c>
      <c r="O1266" t="e">
        <f>VLOOKUP(TableMPI[[#This Row],[Label]],TableAvg[],2,FALSE)</f>
        <v>#N/A</v>
      </c>
      <c r="P1266" t="e">
        <f>VLOOKUP(TableMPI[[#This Row],[Label]],TableAvg[],3,FALSE)</f>
        <v>#N/A</v>
      </c>
      <c r="Q1266" t="e">
        <f>TableMPI[[#This Row],[Avg]]-$U$2*TableMPI[[#This Row],[StdDev]]</f>
        <v>#N/A</v>
      </c>
      <c r="R1266" t="e">
        <f>TableMPI[[#This Row],[Avg]]+$U$2*TableMPI[[#This Row],[StdDev]]</f>
        <v>#N/A</v>
      </c>
      <c r="S1266" t="e">
        <f>IF(AND(TableMPI[[#This Row],[total_time]]&gt;=TableMPI[[#This Row],[Low]], TableMPI[[#This Row],[total_time]]&lt;=TableMPI[[#This Row],[High]]),1,0)</f>
        <v>#N/A</v>
      </c>
    </row>
    <row r="1267" spans="1:19" x14ac:dyDescent="0.25">
      <c r="A1267" t="s">
        <v>15</v>
      </c>
      <c r="B1267">
        <v>25000</v>
      </c>
      <c r="C1267">
        <v>100</v>
      </c>
      <c r="D1267">
        <v>100000</v>
      </c>
      <c r="E1267">
        <v>21</v>
      </c>
      <c r="F1267">
        <v>1</v>
      </c>
      <c r="G1267">
        <v>101.548874</v>
      </c>
      <c r="H1267">
        <v>1.6735530000000001</v>
      </c>
      <c r="I1267">
        <v>17.402515000000001</v>
      </c>
      <c r="J1267">
        <v>0.87012599999999996</v>
      </c>
      <c r="K1267" t="str">
        <f t="shared" si="34"/>
        <v>7</v>
      </c>
      <c r="L1267" t="s">
        <v>73</v>
      </c>
      <c r="M1267" t="s">
        <v>74</v>
      </c>
      <c r="N126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21</v>
      </c>
      <c r="O1267" t="e">
        <f>VLOOKUP(TableMPI[[#This Row],[Label]],TableAvg[],2,FALSE)</f>
        <v>#N/A</v>
      </c>
      <c r="P1267" t="e">
        <f>VLOOKUP(TableMPI[[#This Row],[Label]],TableAvg[],3,FALSE)</f>
        <v>#N/A</v>
      </c>
      <c r="Q1267" t="e">
        <f>TableMPI[[#This Row],[Avg]]-$U$2*TableMPI[[#This Row],[StdDev]]</f>
        <v>#N/A</v>
      </c>
      <c r="R1267" t="e">
        <f>TableMPI[[#This Row],[Avg]]+$U$2*TableMPI[[#This Row],[StdDev]]</f>
        <v>#N/A</v>
      </c>
      <c r="S1267" t="e">
        <f>IF(AND(TableMPI[[#This Row],[total_time]]&gt;=TableMPI[[#This Row],[Low]], TableMPI[[#This Row],[total_time]]&lt;=TableMPI[[#This Row],[High]]),1,0)</f>
        <v>#N/A</v>
      </c>
    </row>
    <row r="1268" spans="1:19" x14ac:dyDescent="0.25">
      <c r="A1268" t="s">
        <v>15</v>
      </c>
      <c r="B1268">
        <v>25000</v>
      </c>
      <c r="C1268">
        <v>100</v>
      </c>
      <c r="D1268">
        <v>100000</v>
      </c>
      <c r="E1268">
        <v>18</v>
      </c>
      <c r="F1268">
        <v>1</v>
      </c>
      <c r="G1268">
        <v>117.898954</v>
      </c>
      <c r="H1268">
        <v>1.610506</v>
      </c>
      <c r="I1268">
        <v>14.012539</v>
      </c>
      <c r="J1268">
        <v>0.82426699999999997</v>
      </c>
      <c r="K1268" t="str">
        <f t="shared" si="34"/>
        <v>7</v>
      </c>
      <c r="L1268" t="s">
        <v>73</v>
      </c>
      <c r="M1268" t="s">
        <v>74</v>
      </c>
      <c r="N126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18</v>
      </c>
      <c r="O1268" t="e">
        <f>VLOOKUP(TableMPI[[#This Row],[Label]],TableAvg[],2,FALSE)</f>
        <v>#N/A</v>
      </c>
      <c r="P1268" t="e">
        <f>VLOOKUP(TableMPI[[#This Row],[Label]],TableAvg[],3,FALSE)</f>
        <v>#N/A</v>
      </c>
      <c r="Q1268" t="e">
        <f>TableMPI[[#This Row],[Avg]]-$U$2*TableMPI[[#This Row],[StdDev]]</f>
        <v>#N/A</v>
      </c>
      <c r="R1268" t="e">
        <f>TableMPI[[#This Row],[Avg]]+$U$2*TableMPI[[#This Row],[StdDev]]</f>
        <v>#N/A</v>
      </c>
      <c r="S1268" t="e">
        <f>IF(AND(TableMPI[[#This Row],[total_time]]&gt;=TableMPI[[#This Row],[Low]], TableMPI[[#This Row],[total_time]]&lt;=TableMPI[[#This Row],[High]]),1,0)</f>
        <v>#N/A</v>
      </c>
    </row>
    <row r="1269" spans="1:19" x14ac:dyDescent="0.25">
      <c r="A1269" t="s">
        <v>15</v>
      </c>
      <c r="B1269">
        <v>25000</v>
      </c>
      <c r="C1269">
        <v>100</v>
      </c>
      <c r="D1269">
        <v>100000</v>
      </c>
      <c r="E1269">
        <v>15</v>
      </c>
      <c r="F1269">
        <v>1</v>
      </c>
      <c r="G1269">
        <v>140.86865499999999</v>
      </c>
      <c r="H1269">
        <v>1.6675059999999999</v>
      </c>
      <c r="I1269">
        <v>11.829568</v>
      </c>
      <c r="J1269">
        <v>0.84496899999999997</v>
      </c>
      <c r="K1269" t="str">
        <f t="shared" si="34"/>
        <v>7</v>
      </c>
      <c r="L1269" t="s">
        <v>73</v>
      </c>
      <c r="M1269" t="s">
        <v>74</v>
      </c>
      <c r="N126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15</v>
      </c>
      <c r="O1269" t="e">
        <f>VLOOKUP(TableMPI[[#This Row],[Label]],TableAvg[],2,FALSE)</f>
        <v>#N/A</v>
      </c>
      <c r="P1269" t="e">
        <f>VLOOKUP(TableMPI[[#This Row],[Label]],TableAvg[],3,FALSE)</f>
        <v>#N/A</v>
      </c>
      <c r="Q1269" t="e">
        <f>TableMPI[[#This Row],[Avg]]-$U$2*TableMPI[[#This Row],[StdDev]]</f>
        <v>#N/A</v>
      </c>
      <c r="R1269" t="e">
        <f>TableMPI[[#This Row],[Avg]]+$U$2*TableMPI[[#This Row],[StdDev]]</f>
        <v>#N/A</v>
      </c>
      <c r="S1269" t="e">
        <f>IF(AND(TableMPI[[#This Row],[total_time]]&gt;=TableMPI[[#This Row],[Low]], TableMPI[[#This Row],[total_time]]&lt;=TableMPI[[#This Row],[High]]),1,0)</f>
        <v>#N/A</v>
      </c>
    </row>
    <row r="1270" spans="1:19" x14ac:dyDescent="0.25">
      <c r="A1270" t="s">
        <v>15</v>
      </c>
      <c r="B1270">
        <v>25000</v>
      </c>
      <c r="C1270">
        <v>100</v>
      </c>
      <c r="D1270">
        <v>100000</v>
      </c>
      <c r="E1270">
        <v>72</v>
      </c>
      <c r="F1270">
        <v>1</v>
      </c>
      <c r="G1270">
        <v>66.109238000000005</v>
      </c>
      <c r="H1270">
        <v>36.248710000000003</v>
      </c>
      <c r="I1270">
        <v>69.793496000000005</v>
      </c>
      <c r="J1270">
        <v>0.98300699999999996</v>
      </c>
      <c r="K1270" t="str">
        <f t="shared" si="34"/>
        <v>7</v>
      </c>
      <c r="L1270" t="s">
        <v>73</v>
      </c>
      <c r="M1270" t="s">
        <v>74</v>
      </c>
      <c r="N127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72</v>
      </c>
      <c r="O1270" t="e">
        <f>VLOOKUP(TableMPI[[#This Row],[Label]],TableAvg[],2,FALSE)</f>
        <v>#N/A</v>
      </c>
      <c r="P1270" t="e">
        <f>VLOOKUP(TableMPI[[#This Row],[Label]],TableAvg[],3,FALSE)</f>
        <v>#N/A</v>
      </c>
      <c r="Q1270" t="e">
        <f>TableMPI[[#This Row],[Avg]]-$U$2*TableMPI[[#This Row],[StdDev]]</f>
        <v>#N/A</v>
      </c>
      <c r="R1270" t="e">
        <f>TableMPI[[#This Row],[Avg]]+$U$2*TableMPI[[#This Row],[StdDev]]</f>
        <v>#N/A</v>
      </c>
      <c r="S1270" t="e">
        <f>IF(AND(TableMPI[[#This Row],[total_time]]&gt;=TableMPI[[#This Row],[Low]], TableMPI[[#This Row],[total_time]]&lt;=TableMPI[[#This Row],[High]]),1,0)</f>
        <v>#N/A</v>
      </c>
    </row>
    <row r="1271" spans="1:19" x14ac:dyDescent="0.25">
      <c r="A1271" t="s">
        <v>15</v>
      </c>
      <c r="B1271">
        <v>25000</v>
      </c>
      <c r="C1271">
        <v>100</v>
      </c>
      <c r="D1271">
        <v>100000</v>
      </c>
      <c r="E1271">
        <v>69</v>
      </c>
      <c r="F1271">
        <v>1</v>
      </c>
      <c r="G1271">
        <v>66.116017999999997</v>
      </c>
      <c r="H1271">
        <v>35.059635999999998</v>
      </c>
      <c r="I1271">
        <v>43.385069999999999</v>
      </c>
      <c r="J1271">
        <v>0.63801600000000003</v>
      </c>
      <c r="K1271" t="str">
        <f t="shared" si="34"/>
        <v>7</v>
      </c>
      <c r="L1271" t="s">
        <v>73</v>
      </c>
      <c r="M1271" t="s">
        <v>74</v>
      </c>
      <c r="N127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69</v>
      </c>
      <c r="O1271" t="e">
        <f>VLOOKUP(TableMPI[[#This Row],[Label]],TableAvg[],2,FALSE)</f>
        <v>#N/A</v>
      </c>
      <c r="P1271" t="e">
        <f>VLOOKUP(TableMPI[[#This Row],[Label]],TableAvg[],3,FALSE)</f>
        <v>#N/A</v>
      </c>
      <c r="Q1271" t="e">
        <f>TableMPI[[#This Row],[Avg]]-$U$2*TableMPI[[#This Row],[StdDev]]</f>
        <v>#N/A</v>
      </c>
      <c r="R1271" t="e">
        <f>TableMPI[[#This Row],[Avg]]+$U$2*TableMPI[[#This Row],[StdDev]]</f>
        <v>#N/A</v>
      </c>
      <c r="S1271" t="e">
        <f>IF(AND(TableMPI[[#This Row],[total_time]]&gt;=TableMPI[[#This Row],[Low]], TableMPI[[#This Row],[total_time]]&lt;=TableMPI[[#This Row],[High]]),1,0)</f>
        <v>#N/A</v>
      </c>
    </row>
    <row r="1272" spans="1:19" x14ac:dyDescent="0.25">
      <c r="A1272" t="s">
        <v>15</v>
      </c>
      <c r="B1272">
        <v>25000</v>
      </c>
      <c r="C1272">
        <v>100</v>
      </c>
      <c r="D1272">
        <v>100000</v>
      </c>
      <c r="E1272">
        <v>66</v>
      </c>
      <c r="F1272">
        <v>1</v>
      </c>
      <c r="G1272">
        <v>66.887494000000004</v>
      </c>
      <c r="H1272">
        <v>34.544635999999997</v>
      </c>
      <c r="I1272">
        <v>61.636172999999999</v>
      </c>
      <c r="J1272">
        <v>0.94824900000000001</v>
      </c>
      <c r="K1272" t="str">
        <f t="shared" si="34"/>
        <v>7</v>
      </c>
      <c r="L1272" t="s">
        <v>73</v>
      </c>
      <c r="M1272" t="s">
        <v>74</v>
      </c>
      <c r="N127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66</v>
      </c>
      <c r="O1272" t="e">
        <f>VLOOKUP(TableMPI[[#This Row],[Label]],TableAvg[],2,FALSE)</f>
        <v>#N/A</v>
      </c>
      <c r="P1272" t="e">
        <f>VLOOKUP(TableMPI[[#This Row],[Label]],TableAvg[],3,FALSE)</f>
        <v>#N/A</v>
      </c>
      <c r="Q1272" t="e">
        <f>TableMPI[[#This Row],[Avg]]-$U$2*TableMPI[[#This Row],[StdDev]]</f>
        <v>#N/A</v>
      </c>
      <c r="R1272" t="e">
        <f>TableMPI[[#This Row],[Avg]]+$U$2*TableMPI[[#This Row],[StdDev]]</f>
        <v>#N/A</v>
      </c>
      <c r="S1272" t="e">
        <f>IF(AND(TableMPI[[#This Row],[total_time]]&gt;=TableMPI[[#This Row],[Low]], TableMPI[[#This Row],[total_time]]&lt;=TableMPI[[#This Row],[High]]),1,0)</f>
        <v>#N/A</v>
      </c>
    </row>
    <row r="1273" spans="1:19" x14ac:dyDescent="0.25">
      <c r="A1273" t="s">
        <v>15</v>
      </c>
      <c r="B1273">
        <v>25000</v>
      </c>
      <c r="C1273">
        <v>100</v>
      </c>
      <c r="D1273">
        <v>100000</v>
      </c>
      <c r="E1273">
        <v>63</v>
      </c>
      <c r="F1273">
        <v>1</v>
      </c>
      <c r="G1273">
        <v>67.717918999999995</v>
      </c>
      <c r="H1273">
        <v>33.938988000000002</v>
      </c>
      <c r="I1273">
        <v>51.254865000000002</v>
      </c>
      <c r="J1273">
        <v>0.82669099999999995</v>
      </c>
      <c r="K1273" t="str">
        <f t="shared" si="34"/>
        <v>7</v>
      </c>
      <c r="L1273" t="s">
        <v>73</v>
      </c>
      <c r="M1273" t="s">
        <v>74</v>
      </c>
      <c r="N127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63</v>
      </c>
      <c r="O1273" t="e">
        <f>VLOOKUP(TableMPI[[#This Row],[Label]],TableAvg[],2,FALSE)</f>
        <v>#N/A</v>
      </c>
      <c r="P1273" t="e">
        <f>VLOOKUP(TableMPI[[#This Row],[Label]],TableAvg[],3,FALSE)</f>
        <v>#N/A</v>
      </c>
      <c r="Q1273" t="e">
        <f>TableMPI[[#This Row],[Avg]]-$U$2*TableMPI[[#This Row],[StdDev]]</f>
        <v>#N/A</v>
      </c>
      <c r="R1273" t="e">
        <f>TableMPI[[#This Row],[Avg]]+$U$2*TableMPI[[#This Row],[StdDev]]</f>
        <v>#N/A</v>
      </c>
      <c r="S1273" t="e">
        <f>IF(AND(TableMPI[[#This Row],[total_time]]&gt;=TableMPI[[#This Row],[Low]], TableMPI[[#This Row],[total_time]]&lt;=TableMPI[[#This Row],[High]]),1,0)</f>
        <v>#N/A</v>
      </c>
    </row>
    <row r="1274" spans="1:19" x14ac:dyDescent="0.25">
      <c r="A1274" t="s">
        <v>15</v>
      </c>
      <c r="B1274">
        <v>25000</v>
      </c>
      <c r="C1274">
        <v>100</v>
      </c>
      <c r="D1274">
        <v>100000</v>
      </c>
      <c r="E1274">
        <v>60</v>
      </c>
      <c r="F1274">
        <v>1</v>
      </c>
      <c r="G1274">
        <v>69.494512999999998</v>
      </c>
      <c r="H1274">
        <v>33.952852</v>
      </c>
      <c r="I1274">
        <v>58.538829999999997</v>
      </c>
      <c r="J1274">
        <v>0.99218399999999995</v>
      </c>
      <c r="K1274" t="str">
        <f t="shared" si="34"/>
        <v>7</v>
      </c>
      <c r="L1274" t="s">
        <v>73</v>
      </c>
      <c r="M1274" t="s">
        <v>74</v>
      </c>
      <c r="N127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60</v>
      </c>
      <c r="O1274" t="e">
        <f>VLOOKUP(TableMPI[[#This Row],[Label]],TableAvg[],2,FALSE)</f>
        <v>#N/A</v>
      </c>
      <c r="P1274" t="e">
        <f>VLOOKUP(TableMPI[[#This Row],[Label]],TableAvg[],3,FALSE)</f>
        <v>#N/A</v>
      </c>
      <c r="Q1274" t="e">
        <f>TableMPI[[#This Row],[Avg]]-$U$2*TableMPI[[#This Row],[StdDev]]</f>
        <v>#N/A</v>
      </c>
      <c r="R1274" t="e">
        <f>TableMPI[[#This Row],[Avg]]+$U$2*TableMPI[[#This Row],[StdDev]]</f>
        <v>#N/A</v>
      </c>
      <c r="S1274" t="e">
        <f>IF(AND(TableMPI[[#This Row],[total_time]]&gt;=TableMPI[[#This Row],[Low]], TableMPI[[#This Row],[total_time]]&lt;=TableMPI[[#This Row],[High]]),1,0)</f>
        <v>#N/A</v>
      </c>
    </row>
    <row r="1275" spans="1:19" x14ac:dyDescent="0.25">
      <c r="A1275" t="s">
        <v>15</v>
      </c>
      <c r="B1275">
        <v>25000</v>
      </c>
      <c r="C1275">
        <v>100</v>
      </c>
      <c r="D1275">
        <v>100000</v>
      </c>
      <c r="E1275">
        <v>57</v>
      </c>
      <c r="F1275">
        <v>1</v>
      </c>
      <c r="G1275">
        <v>71.696100000000001</v>
      </c>
      <c r="H1275">
        <v>33.843885</v>
      </c>
      <c r="I1275">
        <v>65.787740999999997</v>
      </c>
      <c r="J1275">
        <v>1.1747810000000001</v>
      </c>
      <c r="K1275" t="str">
        <f t="shared" si="34"/>
        <v>7</v>
      </c>
      <c r="L1275" t="s">
        <v>73</v>
      </c>
      <c r="M1275" t="s">
        <v>74</v>
      </c>
      <c r="N127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57</v>
      </c>
      <c r="O1275" t="e">
        <f>VLOOKUP(TableMPI[[#This Row],[Label]],TableAvg[],2,FALSE)</f>
        <v>#N/A</v>
      </c>
      <c r="P1275" t="e">
        <f>VLOOKUP(TableMPI[[#This Row],[Label]],TableAvg[],3,FALSE)</f>
        <v>#N/A</v>
      </c>
      <c r="Q1275" t="e">
        <f>TableMPI[[#This Row],[Avg]]-$U$2*TableMPI[[#This Row],[StdDev]]</f>
        <v>#N/A</v>
      </c>
      <c r="R1275" t="e">
        <f>TableMPI[[#This Row],[Avg]]+$U$2*TableMPI[[#This Row],[StdDev]]</f>
        <v>#N/A</v>
      </c>
      <c r="S1275" t="e">
        <f>IF(AND(TableMPI[[#This Row],[total_time]]&gt;=TableMPI[[#This Row],[Low]], TableMPI[[#This Row],[total_time]]&lt;=TableMPI[[#This Row],[High]]),1,0)</f>
        <v>#N/A</v>
      </c>
    </row>
    <row r="1276" spans="1:19" x14ac:dyDescent="0.25">
      <c r="A1276" t="s">
        <v>15</v>
      </c>
      <c r="B1276">
        <v>25000</v>
      </c>
      <c r="C1276">
        <v>100</v>
      </c>
      <c r="D1276">
        <v>100000</v>
      </c>
      <c r="E1276">
        <v>54</v>
      </c>
      <c r="F1276">
        <v>1</v>
      </c>
      <c r="G1276">
        <v>73.523492000000005</v>
      </c>
      <c r="H1276">
        <v>33.641845000000004</v>
      </c>
      <c r="I1276">
        <v>52.865687999999999</v>
      </c>
      <c r="J1276">
        <v>0.99746599999999996</v>
      </c>
      <c r="K1276" t="str">
        <f t="shared" si="34"/>
        <v>7</v>
      </c>
      <c r="L1276" t="s">
        <v>73</v>
      </c>
      <c r="M1276" t="s">
        <v>74</v>
      </c>
      <c r="N127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54</v>
      </c>
      <c r="O1276" t="e">
        <f>VLOOKUP(TableMPI[[#This Row],[Label]],TableAvg[],2,FALSE)</f>
        <v>#N/A</v>
      </c>
      <c r="P1276" t="e">
        <f>VLOOKUP(TableMPI[[#This Row],[Label]],TableAvg[],3,FALSE)</f>
        <v>#N/A</v>
      </c>
      <c r="Q1276" t="e">
        <f>TableMPI[[#This Row],[Avg]]-$U$2*TableMPI[[#This Row],[StdDev]]</f>
        <v>#N/A</v>
      </c>
      <c r="R1276" t="e">
        <f>TableMPI[[#This Row],[Avg]]+$U$2*TableMPI[[#This Row],[StdDev]]</f>
        <v>#N/A</v>
      </c>
      <c r="S1276" t="e">
        <f>IF(AND(TableMPI[[#This Row],[total_time]]&gt;=TableMPI[[#This Row],[Low]], TableMPI[[#This Row],[total_time]]&lt;=TableMPI[[#This Row],[High]]),1,0)</f>
        <v>#N/A</v>
      </c>
    </row>
    <row r="1277" spans="1:19" x14ac:dyDescent="0.25">
      <c r="A1277" t="s">
        <v>15</v>
      </c>
      <c r="B1277">
        <v>25000</v>
      </c>
      <c r="C1277">
        <v>100</v>
      </c>
      <c r="D1277">
        <v>100000</v>
      </c>
      <c r="E1277">
        <v>51</v>
      </c>
      <c r="F1277">
        <v>1</v>
      </c>
      <c r="G1277">
        <v>75.231097000000005</v>
      </c>
      <c r="H1277">
        <v>33.117286</v>
      </c>
      <c r="I1277">
        <v>46.474111999999998</v>
      </c>
      <c r="J1277">
        <v>0.92948200000000003</v>
      </c>
      <c r="K1277" t="str">
        <f t="shared" si="34"/>
        <v>7</v>
      </c>
      <c r="L1277" t="s">
        <v>73</v>
      </c>
      <c r="M1277" t="s">
        <v>74</v>
      </c>
      <c r="N127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51</v>
      </c>
      <c r="O1277" t="e">
        <f>VLOOKUP(TableMPI[[#This Row],[Label]],TableAvg[],2,FALSE)</f>
        <v>#N/A</v>
      </c>
      <c r="P1277" t="e">
        <f>VLOOKUP(TableMPI[[#This Row],[Label]],TableAvg[],3,FALSE)</f>
        <v>#N/A</v>
      </c>
      <c r="Q1277" t="e">
        <f>TableMPI[[#This Row],[Avg]]-$U$2*TableMPI[[#This Row],[StdDev]]</f>
        <v>#N/A</v>
      </c>
      <c r="R1277" t="e">
        <f>TableMPI[[#This Row],[Avg]]+$U$2*TableMPI[[#This Row],[StdDev]]</f>
        <v>#N/A</v>
      </c>
      <c r="S1277" t="e">
        <f>IF(AND(TableMPI[[#This Row],[total_time]]&gt;=TableMPI[[#This Row],[Low]], TableMPI[[#This Row],[total_time]]&lt;=TableMPI[[#This Row],[High]]),1,0)</f>
        <v>#N/A</v>
      </c>
    </row>
    <row r="1278" spans="1:19" x14ac:dyDescent="0.25">
      <c r="A1278" t="s">
        <v>15</v>
      </c>
      <c r="B1278">
        <v>20000</v>
      </c>
      <c r="C1278">
        <v>100</v>
      </c>
      <c r="D1278">
        <v>100000</v>
      </c>
      <c r="E1278">
        <v>72</v>
      </c>
      <c r="F1278">
        <v>1</v>
      </c>
      <c r="G1278">
        <v>37.783172999999998</v>
      </c>
      <c r="H1278">
        <v>18.372197</v>
      </c>
      <c r="I1278">
        <v>47.569285000000001</v>
      </c>
      <c r="J1278">
        <v>0.66998999999999997</v>
      </c>
      <c r="K1278" t="str">
        <f>MID(M1278,22,1)</f>
        <v>7</v>
      </c>
      <c r="L1278" t="s">
        <v>75</v>
      </c>
      <c r="M1278" t="s">
        <v>76</v>
      </c>
      <c r="N127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72</v>
      </c>
      <c r="O1278" t="e">
        <f>VLOOKUP(TableMPI[[#This Row],[Label]],TableAvg[],2,FALSE)</f>
        <v>#N/A</v>
      </c>
      <c r="P1278" t="e">
        <f>VLOOKUP(TableMPI[[#This Row],[Label]],TableAvg[],3,FALSE)</f>
        <v>#N/A</v>
      </c>
      <c r="Q1278" t="e">
        <f>TableMPI[[#This Row],[Avg]]-$U$2*TableMPI[[#This Row],[StdDev]]</f>
        <v>#N/A</v>
      </c>
      <c r="R1278" t="e">
        <f>TableMPI[[#This Row],[Avg]]+$U$2*TableMPI[[#This Row],[StdDev]]</f>
        <v>#N/A</v>
      </c>
      <c r="S1278" t="e">
        <f>IF(AND(TableMPI[[#This Row],[total_time]]&gt;=TableMPI[[#This Row],[Low]], TableMPI[[#This Row],[total_time]]&lt;=TableMPI[[#This Row],[High]]),1,0)</f>
        <v>#N/A</v>
      </c>
    </row>
    <row r="1279" spans="1:19" x14ac:dyDescent="0.25">
      <c r="A1279" t="s">
        <v>15</v>
      </c>
      <c r="B1279">
        <v>20000</v>
      </c>
      <c r="C1279">
        <v>100</v>
      </c>
      <c r="D1279">
        <v>100000</v>
      </c>
      <c r="E1279">
        <v>69</v>
      </c>
      <c r="F1279">
        <v>1</v>
      </c>
      <c r="G1279">
        <v>48.517584999999997</v>
      </c>
      <c r="H1279">
        <v>28.351367</v>
      </c>
      <c r="I1279">
        <v>31.599271999999999</v>
      </c>
      <c r="J1279">
        <v>0.46469500000000002</v>
      </c>
      <c r="K1279" t="str">
        <f t="shared" ref="K1279:K1310" si="35">MID(M1279,22,1)</f>
        <v>7</v>
      </c>
      <c r="L1279" t="s">
        <v>75</v>
      </c>
      <c r="M1279" t="s">
        <v>76</v>
      </c>
      <c r="N127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69</v>
      </c>
      <c r="O1279" t="e">
        <f>VLOOKUP(TableMPI[[#This Row],[Label]],TableAvg[],2,FALSE)</f>
        <v>#N/A</v>
      </c>
      <c r="P1279" t="e">
        <f>VLOOKUP(TableMPI[[#This Row],[Label]],TableAvg[],3,FALSE)</f>
        <v>#N/A</v>
      </c>
      <c r="Q1279" t="e">
        <f>TableMPI[[#This Row],[Avg]]-$U$2*TableMPI[[#This Row],[StdDev]]</f>
        <v>#N/A</v>
      </c>
      <c r="R1279" t="e">
        <f>TableMPI[[#This Row],[Avg]]+$U$2*TableMPI[[#This Row],[StdDev]]</f>
        <v>#N/A</v>
      </c>
      <c r="S1279" t="e">
        <f>IF(AND(TableMPI[[#This Row],[total_time]]&gt;=TableMPI[[#This Row],[Low]], TableMPI[[#This Row],[total_time]]&lt;=TableMPI[[#This Row],[High]]),1,0)</f>
        <v>#N/A</v>
      </c>
    </row>
    <row r="1280" spans="1:19" x14ac:dyDescent="0.25">
      <c r="A1280" t="s">
        <v>15</v>
      </c>
      <c r="B1280">
        <v>20000</v>
      </c>
      <c r="C1280">
        <v>100</v>
      </c>
      <c r="D1280">
        <v>100000</v>
      </c>
      <c r="E1280">
        <v>66</v>
      </c>
      <c r="F1280">
        <v>1</v>
      </c>
      <c r="G1280">
        <v>48.408683000000003</v>
      </c>
      <c r="H1280">
        <v>27.267113999999999</v>
      </c>
      <c r="I1280">
        <v>30.356642999999998</v>
      </c>
      <c r="J1280">
        <v>0.46702500000000002</v>
      </c>
      <c r="K1280" t="str">
        <f t="shared" si="35"/>
        <v>7</v>
      </c>
      <c r="L1280" t="s">
        <v>75</v>
      </c>
      <c r="M1280" t="s">
        <v>76</v>
      </c>
      <c r="N128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66</v>
      </c>
      <c r="O1280" t="e">
        <f>VLOOKUP(TableMPI[[#This Row],[Label]],TableAvg[],2,FALSE)</f>
        <v>#N/A</v>
      </c>
      <c r="P1280" t="e">
        <f>VLOOKUP(TableMPI[[#This Row],[Label]],TableAvg[],3,FALSE)</f>
        <v>#N/A</v>
      </c>
      <c r="Q1280" t="e">
        <f>TableMPI[[#This Row],[Avg]]-$U$2*TableMPI[[#This Row],[StdDev]]</f>
        <v>#N/A</v>
      </c>
      <c r="R1280" t="e">
        <f>TableMPI[[#This Row],[Avg]]+$U$2*TableMPI[[#This Row],[StdDev]]</f>
        <v>#N/A</v>
      </c>
      <c r="S1280" t="e">
        <f>IF(AND(TableMPI[[#This Row],[total_time]]&gt;=TableMPI[[#This Row],[Low]], TableMPI[[#This Row],[total_time]]&lt;=TableMPI[[#This Row],[High]]),1,0)</f>
        <v>#N/A</v>
      </c>
    </row>
    <row r="1281" spans="1:19" x14ac:dyDescent="0.25">
      <c r="A1281" t="s">
        <v>15</v>
      </c>
      <c r="B1281">
        <v>20000</v>
      </c>
      <c r="C1281">
        <v>100</v>
      </c>
      <c r="D1281">
        <v>100000</v>
      </c>
      <c r="E1281">
        <v>63</v>
      </c>
      <c r="F1281">
        <v>1</v>
      </c>
      <c r="G1281">
        <v>49.450543000000003</v>
      </c>
      <c r="H1281">
        <v>27.402308999999999</v>
      </c>
      <c r="I1281">
        <v>27.102291000000001</v>
      </c>
      <c r="J1281">
        <v>0.43713400000000002</v>
      </c>
      <c r="K1281" t="str">
        <f t="shared" si="35"/>
        <v>7</v>
      </c>
      <c r="L1281" t="s">
        <v>75</v>
      </c>
      <c r="M1281" t="s">
        <v>76</v>
      </c>
      <c r="N128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63</v>
      </c>
      <c r="O1281" t="e">
        <f>VLOOKUP(TableMPI[[#This Row],[Label]],TableAvg[],2,FALSE)</f>
        <v>#N/A</v>
      </c>
      <c r="P1281" t="e">
        <f>VLOOKUP(TableMPI[[#This Row],[Label]],TableAvg[],3,FALSE)</f>
        <v>#N/A</v>
      </c>
      <c r="Q1281" t="e">
        <f>TableMPI[[#This Row],[Avg]]-$U$2*TableMPI[[#This Row],[StdDev]]</f>
        <v>#N/A</v>
      </c>
      <c r="R1281" t="e">
        <f>TableMPI[[#This Row],[Avg]]+$U$2*TableMPI[[#This Row],[StdDev]]</f>
        <v>#N/A</v>
      </c>
      <c r="S1281" t="e">
        <f>IF(AND(TableMPI[[#This Row],[total_time]]&gt;=TableMPI[[#This Row],[Low]], TableMPI[[#This Row],[total_time]]&lt;=TableMPI[[#This Row],[High]]),1,0)</f>
        <v>#N/A</v>
      </c>
    </row>
    <row r="1282" spans="1:19" x14ac:dyDescent="0.25">
      <c r="A1282" t="s">
        <v>15</v>
      </c>
      <c r="B1282">
        <v>20000</v>
      </c>
      <c r="C1282">
        <v>100</v>
      </c>
      <c r="D1282">
        <v>100000</v>
      </c>
      <c r="E1282">
        <v>60</v>
      </c>
      <c r="F1282">
        <v>1</v>
      </c>
      <c r="G1282">
        <v>55.176800999999998</v>
      </c>
      <c r="H1282">
        <v>32.090890999999999</v>
      </c>
      <c r="I1282">
        <v>30.061402000000001</v>
      </c>
      <c r="J1282">
        <v>0.50951500000000005</v>
      </c>
      <c r="K1282" t="str">
        <f t="shared" si="35"/>
        <v>7</v>
      </c>
      <c r="L1282" t="s">
        <v>75</v>
      </c>
      <c r="M1282" t="s">
        <v>76</v>
      </c>
      <c r="N128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60</v>
      </c>
      <c r="O1282" t="e">
        <f>VLOOKUP(TableMPI[[#This Row],[Label]],TableAvg[],2,FALSE)</f>
        <v>#N/A</v>
      </c>
      <c r="P1282" t="e">
        <f>VLOOKUP(TableMPI[[#This Row],[Label]],TableAvg[],3,FALSE)</f>
        <v>#N/A</v>
      </c>
      <c r="Q1282" t="e">
        <f>TableMPI[[#This Row],[Avg]]-$U$2*TableMPI[[#This Row],[StdDev]]</f>
        <v>#N/A</v>
      </c>
      <c r="R1282" t="e">
        <f>TableMPI[[#This Row],[Avg]]+$U$2*TableMPI[[#This Row],[StdDev]]</f>
        <v>#N/A</v>
      </c>
      <c r="S1282" t="e">
        <f>IF(AND(TableMPI[[#This Row],[total_time]]&gt;=TableMPI[[#This Row],[Low]], TableMPI[[#This Row],[total_time]]&lt;=TableMPI[[#This Row],[High]]),1,0)</f>
        <v>#N/A</v>
      </c>
    </row>
    <row r="1283" spans="1:19" x14ac:dyDescent="0.25">
      <c r="A1283" t="s">
        <v>15</v>
      </c>
      <c r="B1283">
        <v>20000</v>
      </c>
      <c r="C1283">
        <v>100</v>
      </c>
      <c r="D1283">
        <v>100000</v>
      </c>
      <c r="E1283">
        <v>57</v>
      </c>
      <c r="F1283">
        <v>1</v>
      </c>
      <c r="G1283">
        <v>56.780873999999997</v>
      </c>
      <c r="H1283">
        <v>32.408897000000003</v>
      </c>
      <c r="I1283">
        <v>28.163913999999998</v>
      </c>
      <c r="J1283">
        <v>0.50292700000000001</v>
      </c>
      <c r="K1283" t="str">
        <f t="shared" si="35"/>
        <v>7</v>
      </c>
      <c r="L1283" t="s">
        <v>75</v>
      </c>
      <c r="M1283" t="s">
        <v>76</v>
      </c>
      <c r="N128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57</v>
      </c>
      <c r="O1283" t="e">
        <f>VLOOKUP(TableMPI[[#This Row],[Label]],TableAvg[],2,FALSE)</f>
        <v>#N/A</v>
      </c>
      <c r="P1283" t="e">
        <f>VLOOKUP(TableMPI[[#This Row],[Label]],TableAvg[],3,FALSE)</f>
        <v>#N/A</v>
      </c>
      <c r="Q1283" t="e">
        <f>TableMPI[[#This Row],[Avg]]-$U$2*TableMPI[[#This Row],[StdDev]]</f>
        <v>#N/A</v>
      </c>
      <c r="R1283" t="e">
        <f>TableMPI[[#This Row],[Avg]]+$U$2*TableMPI[[#This Row],[StdDev]]</f>
        <v>#N/A</v>
      </c>
      <c r="S1283" t="e">
        <f>IF(AND(TableMPI[[#This Row],[total_time]]&gt;=TableMPI[[#This Row],[Low]], TableMPI[[#This Row],[total_time]]&lt;=TableMPI[[#This Row],[High]]),1,0)</f>
        <v>#N/A</v>
      </c>
    </row>
    <row r="1284" spans="1:19" x14ac:dyDescent="0.25">
      <c r="A1284" t="s">
        <v>15</v>
      </c>
      <c r="B1284">
        <v>20000</v>
      </c>
      <c r="C1284">
        <v>100</v>
      </c>
      <c r="D1284">
        <v>100000</v>
      </c>
      <c r="E1284">
        <v>54</v>
      </c>
      <c r="F1284">
        <v>1</v>
      </c>
      <c r="G1284">
        <v>58.162990999999998</v>
      </c>
      <c r="H1284">
        <v>32.276667000000003</v>
      </c>
      <c r="I1284">
        <v>20.624752999999998</v>
      </c>
      <c r="J1284">
        <v>0.38914599999999999</v>
      </c>
      <c r="K1284" t="str">
        <f t="shared" si="35"/>
        <v>7</v>
      </c>
      <c r="L1284" t="s">
        <v>75</v>
      </c>
      <c r="M1284" t="s">
        <v>76</v>
      </c>
      <c r="N128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54</v>
      </c>
      <c r="O1284" t="e">
        <f>VLOOKUP(TableMPI[[#This Row],[Label]],TableAvg[],2,FALSE)</f>
        <v>#N/A</v>
      </c>
      <c r="P1284" t="e">
        <f>VLOOKUP(TableMPI[[#This Row],[Label]],TableAvg[],3,FALSE)</f>
        <v>#N/A</v>
      </c>
      <c r="Q1284" t="e">
        <f>TableMPI[[#This Row],[Avg]]-$U$2*TableMPI[[#This Row],[StdDev]]</f>
        <v>#N/A</v>
      </c>
      <c r="R1284" t="e">
        <f>TableMPI[[#This Row],[Avg]]+$U$2*TableMPI[[#This Row],[StdDev]]</f>
        <v>#N/A</v>
      </c>
      <c r="S1284" t="e">
        <f>IF(AND(TableMPI[[#This Row],[total_time]]&gt;=TableMPI[[#This Row],[Low]], TableMPI[[#This Row],[total_time]]&lt;=TableMPI[[#This Row],[High]]),1,0)</f>
        <v>#N/A</v>
      </c>
    </row>
    <row r="1285" spans="1:19" x14ac:dyDescent="0.25">
      <c r="A1285" t="s">
        <v>15</v>
      </c>
      <c r="B1285">
        <v>20000</v>
      </c>
      <c r="C1285">
        <v>100</v>
      </c>
      <c r="D1285">
        <v>100000</v>
      </c>
      <c r="E1285">
        <v>51</v>
      </c>
      <c r="F1285">
        <v>1</v>
      </c>
      <c r="G1285">
        <v>53.099414000000003</v>
      </c>
      <c r="H1285">
        <v>26.064584</v>
      </c>
      <c r="I1285">
        <v>20.631242</v>
      </c>
      <c r="J1285">
        <v>0.41262500000000002</v>
      </c>
      <c r="K1285" t="str">
        <f t="shared" si="35"/>
        <v>7</v>
      </c>
      <c r="L1285" t="s">
        <v>75</v>
      </c>
      <c r="M1285" t="s">
        <v>76</v>
      </c>
      <c r="N128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51</v>
      </c>
      <c r="O1285" t="e">
        <f>VLOOKUP(TableMPI[[#This Row],[Label]],TableAvg[],2,FALSE)</f>
        <v>#N/A</v>
      </c>
      <c r="P1285" t="e">
        <f>VLOOKUP(TableMPI[[#This Row],[Label]],TableAvg[],3,FALSE)</f>
        <v>#N/A</v>
      </c>
      <c r="Q1285" t="e">
        <f>TableMPI[[#This Row],[Avg]]-$U$2*TableMPI[[#This Row],[StdDev]]</f>
        <v>#N/A</v>
      </c>
      <c r="R1285" t="e">
        <f>TableMPI[[#This Row],[Avg]]+$U$2*TableMPI[[#This Row],[StdDev]]</f>
        <v>#N/A</v>
      </c>
      <c r="S1285" t="e">
        <f>IF(AND(TableMPI[[#This Row],[total_time]]&gt;=TableMPI[[#This Row],[Low]], TableMPI[[#This Row],[total_time]]&lt;=TableMPI[[#This Row],[High]]),1,0)</f>
        <v>#N/A</v>
      </c>
    </row>
    <row r="1286" spans="1:19" x14ac:dyDescent="0.25">
      <c r="A1286" t="s">
        <v>15</v>
      </c>
      <c r="B1286">
        <v>20000</v>
      </c>
      <c r="C1286">
        <v>100</v>
      </c>
      <c r="D1286">
        <v>100000</v>
      </c>
      <c r="E1286">
        <v>48</v>
      </c>
      <c r="F1286">
        <v>1</v>
      </c>
      <c r="G1286">
        <v>59.413773999999997</v>
      </c>
      <c r="H1286">
        <v>30.639789</v>
      </c>
      <c r="I1286">
        <v>20.892828999999999</v>
      </c>
      <c r="J1286">
        <v>0.44452799999999998</v>
      </c>
      <c r="K1286" t="str">
        <f t="shared" si="35"/>
        <v>7</v>
      </c>
      <c r="L1286" t="s">
        <v>75</v>
      </c>
      <c r="M1286" t="s">
        <v>76</v>
      </c>
      <c r="N128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48</v>
      </c>
      <c r="O1286" t="e">
        <f>VLOOKUP(TableMPI[[#This Row],[Label]],TableAvg[],2,FALSE)</f>
        <v>#N/A</v>
      </c>
      <c r="P1286" t="e">
        <f>VLOOKUP(TableMPI[[#This Row],[Label]],TableAvg[],3,FALSE)</f>
        <v>#N/A</v>
      </c>
      <c r="Q1286" t="e">
        <f>TableMPI[[#This Row],[Avg]]-$U$2*TableMPI[[#This Row],[StdDev]]</f>
        <v>#N/A</v>
      </c>
      <c r="R1286" t="e">
        <f>TableMPI[[#This Row],[Avg]]+$U$2*TableMPI[[#This Row],[StdDev]]</f>
        <v>#N/A</v>
      </c>
      <c r="S1286" t="e">
        <f>IF(AND(TableMPI[[#This Row],[total_time]]&gt;=TableMPI[[#This Row],[Low]], TableMPI[[#This Row],[total_time]]&lt;=TableMPI[[#This Row],[High]]),1,0)</f>
        <v>#N/A</v>
      </c>
    </row>
    <row r="1287" spans="1:19" x14ac:dyDescent="0.25">
      <c r="A1287" t="s">
        <v>15</v>
      </c>
      <c r="B1287">
        <v>20000</v>
      </c>
      <c r="C1287">
        <v>100</v>
      </c>
      <c r="D1287">
        <v>100000</v>
      </c>
      <c r="E1287">
        <v>45</v>
      </c>
      <c r="F1287">
        <v>1</v>
      </c>
      <c r="G1287">
        <v>57.856028999999999</v>
      </c>
      <c r="H1287">
        <v>27.037143</v>
      </c>
      <c r="I1287">
        <v>17.501280999999999</v>
      </c>
      <c r="J1287">
        <v>0.397756</v>
      </c>
      <c r="K1287" t="str">
        <f t="shared" si="35"/>
        <v>7</v>
      </c>
      <c r="L1287" t="s">
        <v>75</v>
      </c>
      <c r="M1287" t="s">
        <v>76</v>
      </c>
      <c r="N128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45</v>
      </c>
      <c r="O1287" t="e">
        <f>VLOOKUP(TableMPI[[#This Row],[Label]],TableAvg[],2,FALSE)</f>
        <v>#N/A</v>
      </c>
      <c r="P1287" t="e">
        <f>VLOOKUP(TableMPI[[#This Row],[Label]],TableAvg[],3,FALSE)</f>
        <v>#N/A</v>
      </c>
      <c r="Q1287" t="e">
        <f>TableMPI[[#This Row],[Avg]]-$U$2*TableMPI[[#This Row],[StdDev]]</f>
        <v>#N/A</v>
      </c>
      <c r="R1287" t="e">
        <f>TableMPI[[#This Row],[Avg]]+$U$2*TableMPI[[#This Row],[StdDev]]</f>
        <v>#N/A</v>
      </c>
      <c r="S1287" t="e">
        <f>IF(AND(TableMPI[[#This Row],[total_time]]&gt;=TableMPI[[#This Row],[Low]], TableMPI[[#This Row],[total_time]]&lt;=TableMPI[[#This Row],[High]]),1,0)</f>
        <v>#N/A</v>
      </c>
    </row>
    <row r="1288" spans="1:19" x14ac:dyDescent="0.25">
      <c r="A1288" t="s">
        <v>15</v>
      </c>
      <c r="B1288">
        <v>20000</v>
      </c>
      <c r="C1288">
        <v>100</v>
      </c>
      <c r="D1288">
        <v>100000</v>
      </c>
      <c r="E1288">
        <v>42</v>
      </c>
      <c r="F1288">
        <v>1</v>
      </c>
      <c r="G1288">
        <v>42.095615000000002</v>
      </c>
      <c r="H1288">
        <v>9.4904630000000001</v>
      </c>
      <c r="I1288">
        <v>27.334627000000001</v>
      </c>
      <c r="J1288">
        <v>0.66669800000000001</v>
      </c>
      <c r="K1288" t="str">
        <f t="shared" si="35"/>
        <v>7</v>
      </c>
      <c r="L1288" t="s">
        <v>75</v>
      </c>
      <c r="M1288" t="s">
        <v>76</v>
      </c>
      <c r="N128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42</v>
      </c>
      <c r="O1288" t="e">
        <f>VLOOKUP(TableMPI[[#This Row],[Label]],TableAvg[],2,FALSE)</f>
        <v>#N/A</v>
      </c>
      <c r="P1288" t="e">
        <f>VLOOKUP(TableMPI[[#This Row],[Label]],TableAvg[],3,FALSE)</f>
        <v>#N/A</v>
      </c>
      <c r="Q1288" t="e">
        <f>TableMPI[[#This Row],[Avg]]-$U$2*TableMPI[[#This Row],[StdDev]]</f>
        <v>#N/A</v>
      </c>
      <c r="R1288" t="e">
        <f>TableMPI[[#This Row],[Avg]]+$U$2*TableMPI[[#This Row],[StdDev]]</f>
        <v>#N/A</v>
      </c>
      <c r="S1288" t="e">
        <f>IF(AND(TableMPI[[#This Row],[total_time]]&gt;=TableMPI[[#This Row],[Low]], TableMPI[[#This Row],[total_time]]&lt;=TableMPI[[#This Row],[High]]),1,0)</f>
        <v>#N/A</v>
      </c>
    </row>
    <row r="1289" spans="1:19" x14ac:dyDescent="0.25">
      <c r="A1289" t="s">
        <v>15</v>
      </c>
      <c r="B1289">
        <v>20000</v>
      </c>
      <c r="C1289">
        <v>100</v>
      </c>
      <c r="D1289">
        <v>100000</v>
      </c>
      <c r="E1289">
        <v>39</v>
      </c>
      <c r="F1289">
        <v>1</v>
      </c>
      <c r="G1289">
        <v>45.222358999999997</v>
      </c>
      <c r="H1289">
        <v>10.128253000000001</v>
      </c>
      <c r="I1289">
        <v>21.273508</v>
      </c>
      <c r="J1289">
        <v>0.55982900000000002</v>
      </c>
      <c r="K1289" t="str">
        <f t="shared" si="35"/>
        <v>7</v>
      </c>
      <c r="L1289" t="s">
        <v>75</v>
      </c>
      <c r="M1289" t="s">
        <v>76</v>
      </c>
      <c r="N128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39</v>
      </c>
      <c r="O1289" t="e">
        <f>VLOOKUP(TableMPI[[#This Row],[Label]],TableAvg[],2,FALSE)</f>
        <v>#N/A</v>
      </c>
      <c r="P1289" t="e">
        <f>VLOOKUP(TableMPI[[#This Row],[Label]],TableAvg[],3,FALSE)</f>
        <v>#N/A</v>
      </c>
      <c r="Q1289" t="e">
        <f>TableMPI[[#This Row],[Avg]]-$U$2*TableMPI[[#This Row],[StdDev]]</f>
        <v>#N/A</v>
      </c>
      <c r="R1289" t="e">
        <f>TableMPI[[#This Row],[Avg]]+$U$2*TableMPI[[#This Row],[StdDev]]</f>
        <v>#N/A</v>
      </c>
      <c r="S1289" t="e">
        <f>IF(AND(TableMPI[[#This Row],[total_time]]&gt;=TableMPI[[#This Row],[Low]], TableMPI[[#This Row],[total_time]]&lt;=TableMPI[[#This Row],[High]]),1,0)</f>
        <v>#N/A</v>
      </c>
    </row>
    <row r="1290" spans="1:19" x14ac:dyDescent="0.25">
      <c r="A1290" t="s">
        <v>15</v>
      </c>
      <c r="B1290">
        <v>20000</v>
      </c>
      <c r="C1290">
        <v>100</v>
      </c>
      <c r="D1290">
        <v>100000</v>
      </c>
      <c r="E1290">
        <v>36</v>
      </c>
      <c r="F1290">
        <v>1</v>
      </c>
      <c r="G1290">
        <v>46.209314999999997</v>
      </c>
      <c r="H1290">
        <v>7.9672929999999997</v>
      </c>
      <c r="I1290">
        <v>17.050111999999999</v>
      </c>
      <c r="J1290">
        <v>0.48714600000000002</v>
      </c>
      <c r="K1290" t="str">
        <f t="shared" si="35"/>
        <v>7</v>
      </c>
      <c r="L1290" t="s">
        <v>75</v>
      </c>
      <c r="M1290" t="s">
        <v>76</v>
      </c>
      <c r="N129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36</v>
      </c>
      <c r="O1290" t="e">
        <f>VLOOKUP(TableMPI[[#This Row],[Label]],TableAvg[],2,FALSE)</f>
        <v>#N/A</v>
      </c>
      <c r="P1290" t="e">
        <f>VLOOKUP(TableMPI[[#This Row],[Label]],TableAvg[],3,FALSE)</f>
        <v>#N/A</v>
      </c>
      <c r="Q1290" t="e">
        <f>TableMPI[[#This Row],[Avg]]-$U$2*TableMPI[[#This Row],[StdDev]]</f>
        <v>#N/A</v>
      </c>
      <c r="R1290" t="e">
        <f>TableMPI[[#This Row],[Avg]]+$U$2*TableMPI[[#This Row],[StdDev]]</f>
        <v>#N/A</v>
      </c>
      <c r="S1290" t="e">
        <f>IF(AND(TableMPI[[#This Row],[total_time]]&gt;=TableMPI[[#This Row],[Low]], TableMPI[[#This Row],[total_time]]&lt;=TableMPI[[#This Row],[High]]),1,0)</f>
        <v>#N/A</v>
      </c>
    </row>
    <row r="1291" spans="1:19" x14ac:dyDescent="0.25">
      <c r="A1291" t="s">
        <v>15</v>
      </c>
      <c r="B1291">
        <v>20000</v>
      </c>
      <c r="C1291">
        <v>100</v>
      </c>
      <c r="D1291">
        <v>100000</v>
      </c>
      <c r="E1291">
        <v>33</v>
      </c>
      <c r="F1291">
        <v>1</v>
      </c>
      <c r="G1291">
        <v>54.470073999999997</v>
      </c>
      <c r="H1291">
        <v>13.1394</v>
      </c>
      <c r="I1291">
        <v>17.104882</v>
      </c>
      <c r="J1291">
        <v>0.534528</v>
      </c>
      <c r="K1291" t="str">
        <f t="shared" si="35"/>
        <v>7</v>
      </c>
      <c r="L1291" t="s">
        <v>75</v>
      </c>
      <c r="M1291" t="s">
        <v>76</v>
      </c>
      <c r="N129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33</v>
      </c>
      <c r="O1291" t="e">
        <f>VLOOKUP(TableMPI[[#This Row],[Label]],TableAvg[],2,FALSE)</f>
        <v>#N/A</v>
      </c>
      <c r="P1291" t="e">
        <f>VLOOKUP(TableMPI[[#This Row],[Label]],TableAvg[],3,FALSE)</f>
        <v>#N/A</v>
      </c>
      <c r="Q1291" t="e">
        <f>TableMPI[[#This Row],[Avg]]-$U$2*TableMPI[[#This Row],[StdDev]]</f>
        <v>#N/A</v>
      </c>
      <c r="R1291" t="e">
        <f>TableMPI[[#This Row],[Avg]]+$U$2*TableMPI[[#This Row],[StdDev]]</f>
        <v>#N/A</v>
      </c>
      <c r="S1291" t="e">
        <f>IF(AND(TableMPI[[#This Row],[total_time]]&gt;=TableMPI[[#This Row],[Low]], TableMPI[[#This Row],[total_time]]&lt;=TableMPI[[#This Row],[High]]),1,0)</f>
        <v>#N/A</v>
      </c>
    </row>
    <row r="1292" spans="1:19" x14ac:dyDescent="0.25">
      <c r="A1292" t="s">
        <v>15</v>
      </c>
      <c r="B1292">
        <v>20000</v>
      </c>
      <c r="C1292">
        <v>100</v>
      </c>
      <c r="D1292">
        <v>100000</v>
      </c>
      <c r="E1292">
        <v>30</v>
      </c>
      <c r="F1292">
        <v>1</v>
      </c>
      <c r="G1292">
        <v>52.762571000000001</v>
      </c>
      <c r="H1292">
        <v>7.2530010000000003</v>
      </c>
      <c r="I1292">
        <v>26.358498000000001</v>
      </c>
      <c r="J1292">
        <v>0.908914</v>
      </c>
      <c r="K1292" t="str">
        <f t="shared" si="35"/>
        <v>7</v>
      </c>
      <c r="L1292" t="s">
        <v>75</v>
      </c>
      <c r="M1292" t="s">
        <v>76</v>
      </c>
      <c r="N129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30</v>
      </c>
      <c r="O1292" t="e">
        <f>VLOOKUP(TableMPI[[#This Row],[Label]],TableAvg[],2,FALSE)</f>
        <v>#N/A</v>
      </c>
      <c r="P1292" t="e">
        <f>VLOOKUP(TableMPI[[#This Row],[Label]],TableAvg[],3,FALSE)</f>
        <v>#N/A</v>
      </c>
      <c r="Q1292" t="e">
        <f>TableMPI[[#This Row],[Avg]]-$U$2*TableMPI[[#This Row],[StdDev]]</f>
        <v>#N/A</v>
      </c>
      <c r="R1292" t="e">
        <f>TableMPI[[#This Row],[Avg]]+$U$2*TableMPI[[#This Row],[StdDev]]</f>
        <v>#N/A</v>
      </c>
      <c r="S1292" t="e">
        <f>IF(AND(TableMPI[[#This Row],[total_time]]&gt;=TableMPI[[#This Row],[Low]], TableMPI[[#This Row],[total_time]]&lt;=TableMPI[[#This Row],[High]]),1,0)</f>
        <v>#N/A</v>
      </c>
    </row>
    <row r="1293" spans="1:19" x14ac:dyDescent="0.25">
      <c r="A1293" t="s">
        <v>15</v>
      </c>
      <c r="B1293">
        <v>20000</v>
      </c>
      <c r="C1293">
        <v>100</v>
      </c>
      <c r="D1293">
        <v>100000</v>
      </c>
      <c r="E1293">
        <v>27</v>
      </c>
      <c r="F1293">
        <v>1</v>
      </c>
      <c r="G1293">
        <v>54.295135000000002</v>
      </c>
      <c r="H1293">
        <v>3.7050909999999999</v>
      </c>
      <c r="I1293">
        <v>13.058468</v>
      </c>
      <c r="J1293">
        <v>0.50224899999999995</v>
      </c>
      <c r="K1293" t="str">
        <f t="shared" si="35"/>
        <v>7</v>
      </c>
      <c r="L1293" t="s">
        <v>75</v>
      </c>
      <c r="M1293" t="s">
        <v>76</v>
      </c>
      <c r="N129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27</v>
      </c>
      <c r="O1293" t="e">
        <f>VLOOKUP(TableMPI[[#This Row],[Label]],TableAvg[],2,FALSE)</f>
        <v>#N/A</v>
      </c>
      <c r="P1293" t="e">
        <f>VLOOKUP(TableMPI[[#This Row],[Label]],TableAvg[],3,FALSE)</f>
        <v>#N/A</v>
      </c>
      <c r="Q1293" t="e">
        <f>TableMPI[[#This Row],[Avg]]-$U$2*TableMPI[[#This Row],[StdDev]]</f>
        <v>#N/A</v>
      </c>
      <c r="R1293" t="e">
        <f>TableMPI[[#This Row],[Avg]]+$U$2*TableMPI[[#This Row],[StdDev]]</f>
        <v>#N/A</v>
      </c>
      <c r="S1293" t="e">
        <f>IF(AND(TableMPI[[#This Row],[total_time]]&gt;=TableMPI[[#This Row],[Low]], TableMPI[[#This Row],[total_time]]&lt;=TableMPI[[#This Row],[High]]),1,0)</f>
        <v>#N/A</v>
      </c>
    </row>
    <row r="1294" spans="1:19" x14ac:dyDescent="0.25">
      <c r="A1294" t="s">
        <v>15</v>
      </c>
      <c r="B1294">
        <v>20000</v>
      </c>
      <c r="C1294">
        <v>100</v>
      </c>
      <c r="D1294">
        <v>100000</v>
      </c>
      <c r="E1294">
        <v>24</v>
      </c>
      <c r="F1294">
        <v>1</v>
      </c>
      <c r="G1294">
        <v>57.214455999999998</v>
      </c>
      <c r="H1294">
        <v>1.07426</v>
      </c>
      <c r="I1294">
        <v>12.672207999999999</v>
      </c>
      <c r="J1294">
        <v>0.55096599999999996</v>
      </c>
      <c r="K1294" t="str">
        <f t="shared" si="35"/>
        <v>7</v>
      </c>
      <c r="L1294" t="s">
        <v>75</v>
      </c>
      <c r="M1294" t="s">
        <v>76</v>
      </c>
      <c r="N129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24</v>
      </c>
      <c r="O1294" t="e">
        <f>VLOOKUP(TableMPI[[#This Row],[Label]],TableAvg[],2,FALSE)</f>
        <v>#N/A</v>
      </c>
      <c r="P1294" t="e">
        <f>VLOOKUP(TableMPI[[#This Row],[Label]],TableAvg[],3,FALSE)</f>
        <v>#N/A</v>
      </c>
      <c r="Q1294" t="e">
        <f>TableMPI[[#This Row],[Avg]]-$U$2*TableMPI[[#This Row],[StdDev]]</f>
        <v>#N/A</v>
      </c>
      <c r="R1294" t="e">
        <f>TableMPI[[#This Row],[Avg]]+$U$2*TableMPI[[#This Row],[StdDev]]</f>
        <v>#N/A</v>
      </c>
      <c r="S1294" t="e">
        <f>IF(AND(TableMPI[[#This Row],[total_time]]&gt;=TableMPI[[#This Row],[Low]], TableMPI[[#This Row],[total_time]]&lt;=TableMPI[[#This Row],[High]]),1,0)</f>
        <v>#N/A</v>
      </c>
    </row>
    <row r="1295" spans="1:19" x14ac:dyDescent="0.25">
      <c r="A1295" t="s">
        <v>15</v>
      </c>
      <c r="B1295">
        <v>20000</v>
      </c>
      <c r="C1295">
        <v>100</v>
      </c>
      <c r="D1295">
        <v>100000</v>
      </c>
      <c r="E1295">
        <v>21</v>
      </c>
      <c r="F1295">
        <v>1</v>
      </c>
      <c r="G1295">
        <v>65.448609000000005</v>
      </c>
      <c r="H1295">
        <v>1.0749660000000001</v>
      </c>
      <c r="I1295">
        <v>11.150283</v>
      </c>
      <c r="J1295">
        <v>0.55751399999999995</v>
      </c>
      <c r="K1295" t="str">
        <f t="shared" si="35"/>
        <v>7</v>
      </c>
      <c r="L1295" t="s">
        <v>75</v>
      </c>
      <c r="M1295" t="s">
        <v>76</v>
      </c>
      <c r="N129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21</v>
      </c>
      <c r="O1295" t="e">
        <f>VLOOKUP(TableMPI[[#This Row],[Label]],TableAvg[],2,FALSE)</f>
        <v>#N/A</v>
      </c>
      <c r="P1295" t="e">
        <f>VLOOKUP(TableMPI[[#This Row],[Label]],TableAvg[],3,FALSE)</f>
        <v>#N/A</v>
      </c>
      <c r="Q1295" t="e">
        <f>TableMPI[[#This Row],[Avg]]-$U$2*TableMPI[[#This Row],[StdDev]]</f>
        <v>#N/A</v>
      </c>
      <c r="R1295" t="e">
        <f>TableMPI[[#This Row],[Avg]]+$U$2*TableMPI[[#This Row],[StdDev]]</f>
        <v>#N/A</v>
      </c>
      <c r="S1295" t="e">
        <f>IF(AND(TableMPI[[#This Row],[total_time]]&gt;=TableMPI[[#This Row],[Low]], TableMPI[[#This Row],[total_time]]&lt;=TableMPI[[#This Row],[High]]),1,0)</f>
        <v>#N/A</v>
      </c>
    </row>
    <row r="1296" spans="1:19" x14ac:dyDescent="0.25">
      <c r="A1296" t="s">
        <v>15</v>
      </c>
      <c r="B1296">
        <v>20000</v>
      </c>
      <c r="C1296">
        <v>100</v>
      </c>
      <c r="D1296">
        <v>100000</v>
      </c>
      <c r="E1296">
        <v>18</v>
      </c>
      <c r="F1296">
        <v>1</v>
      </c>
      <c r="G1296">
        <v>75.720761999999993</v>
      </c>
      <c r="H1296">
        <v>0.98897400000000002</v>
      </c>
      <c r="I1296">
        <v>7.9631889999999999</v>
      </c>
      <c r="J1296">
        <v>0.46842299999999998</v>
      </c>
      <c r="K1296" t="str">
        <f t="shared" si="35"/>
        <v>7</v>
      </c>
      <c r="L1296" t="s">
        <v>75</v>
      </c>
      <c r="M1296" t="s">
        <v>76</v>
      </c>
      <c r="N129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18</v>
      </c>
      <c r="O1296" t="e">
        <f>VLOOKUP(TableMPI[[#This Row],[Label]],TableAvg[],2,FALSE)</f>
        <v>#N/A</v>
      </c>
      <c r="P1296" t="e">
        <f>VLOOKUP(TableMPI[[#This Row],[Label]],TableAvg[],3,FALSE)</f>
        <v>#N/A</v>
      </c>
      <c r="Q1296" t="e">
        <f>TableMPI[[#This Row],[Avg]]-$U$2*TableMPI[[#This Row],[StdDev]]</f>
        <v>#N/A</v>
      </c>
      <c r="R1296" t="e">
        <f>TableMPI[[#This Row],[Avg]]+$U$2*TableMPI[[#This Row],[StdDev]]</f>
        <v>#N/A</v>
      </c>
      <c r="S1296" t="e">
        <f>IF(AND(TableMPI[[#This Row],[total_time]]&gt;=TableMPI[[#This Row],[Low]], TableMPI[[#This Row],[total_time]]&lt;=TableMPI[[#This Row],[High]]),1,0)</f>
        <v>#N/A</v>
      </c>
    </row>
    <row r="1297" spans="1:19" x14ac:dyDescent="0.25">
      <c r="A1297" t="s">
        <v>15</v>
      </c>
      <c r="B1297">
        <v>20000</v>
      </c>
      <c r="C1297">
        <v>100</v>
      </c>
      <c r="D1297">
        <v>100000</v>
      </c>
      <c r="E1297">
        <v>15</v>
      </c>
      <c r="F1297">
        <v>1</v>
      </c>
      <c r="G1297">
        <v>90.319464999999994</v>
      </c>
      <c r="H1297">
        <v>0.977302</v>
      </c>
      <c r="I1297">
        <v>6.6435880000000003</v>
      </c>
      <c r="J1297">
        <v>0.47454200000000002</v>
      </c>
      <c r="K1297" t="str">
        <f t="shared" si="35"/>
        <v>7</v>
      </c>
      <c r="L1297" t="s">
        <v>75</v>
      </c>
      <c r="M1297" t="s">
        <v>76</v>
      </c>
      <c r="N129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15</v>
      </c>
      <c r="O1297" t="e">
        <f>VLOOKUP(TableMPI[[#This Row],[Label]],TableAvg[],2,FALSE)</f>
        <v>#N/A</v>
      </c>
      <c r="P1297" t="e">
        <f>VLOOKUP(TableMPI[[#This Row],[Label]],TableAvg[],3,FALSE)</f>
        <v>#N/A</v>
      </c>
      <c r="Q1297" t="e">
        <f>TableMPI[[#This Row],[Avg]]-$U$2*TableMPI[[#This Row],[StdDev]]</f>
        <v>#N/A</v>
      </c>
      <c r="R1297" t="e">
        <f>TableMPI[[#This Row],[Avg]]+$U$2*TableMPI[[#This Row],[StdDev]]</f>
        <v>#N/A</v>
      </c>
      <c r="S1297" t="e">
        <f>IF(AND(TableMPI[[#This Row],[total_time]]&gt;=TableMPI[[#This Row],[Low]], TableMPI[[#This Row],[total_time]]&lt;=TableMPI[[#This Row],[High]]),1,0)</f>
        <v>#N/A</v>
      </c>
    </row>
    <row r="1298" spans="1:19" x14ac:dyDescent="0.25">
      <c r="A1298" t="s">
        <v>15</v>
      </c>
      <c r="B1298">
        <v>20000</v>
      </c>
      <c r="C1298">
        <v>100</v>
      </c>
      <c r="D1298">
        <v>100000</v>
      </c>
      <c r="E1298">
        <v>72</v>
      </c>
      <c r="F1298">
        <v>1</v>
      </c>
      <c r="G1298">
        <v>30.682912999999999</v>
      </c>
      <c r="H1298">
        <v>11.086584999999999</v>
      </c>
      <c r="I1298">
        <v>41.266883999999997</v>
      </c>
      <c r="J1298">
        <v>0.58122399999999996</v>
      </c>
      <c r="K1298" t="str">
        <f t="shared" si="35"/>
        <v>7</v>
      </c>
      <c r="L1298" t="s">
        <v>75</v>
      </c>
      <c r="M1298" t="s">
        <v>76</v>
      </c>
      <c r="N129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72</v>
      </c>
      <c r="O1298" t="e">
        <f>VLOOKUP(TableMPI[[#This Row],[Label]],TableAvg[],2,FALSE)</f>
        <v>#N/A</v>
      </c>
      <c r="P1298" t="e">
        <f>VLOOKUP(TableMPI[[#This Row],[Label]],TableAvg[],3,FALSE)</f>
        <v>#N/A</v>
      </c>
      <c r="Q1298" t="e">
        <f>TableMPI[[#This Row],[Avg]]-$U$2*TableMPI[[#This Row],[StdDev]]</f>
        <v>#N/A</v>
      </c>
      <c r="R1298" t="e">
        <f>TableMPI[[#This Row],[Avg]]+$U$2*TableMPI[[#This Row],[StdDev]]</f>
        <v>#N/A</v>
      </c>
      <c r="S1298" t="e">
        <f>IF(AND(TableMPI[[#This Row],[total_time]]&gt;=TableMPI[[#This Row],[Low]], TableMPI[[#This Row],[total_time]]&lt;=TableMPI[[#This Row],[High]]),1,0)</f>
        <v>#N/A</v>
      </c>
    </row>
    <row r="1299" spans="1:19" x14ac:dyDescent="0.25">
      <c r="A1299" t="s">
        <v>15</v>
      </c>
      <c r="B1299">
        <v>20000</v>
      </c>
      <c r="C1299">
        <v>100</v>
      </c>
      <c r="D1299">
        <v>100000</v>
      </c>
      <c r="E1299">
        <v>69</v>
      </c>
      <c r="F1299">
        <v>1</v>
      </c>
      <c r="G1299">
        <v>48.116292999999999</v>
      </c>
      <c r="H1299">
        <v>27.930589999999999</v>
      </c>
      <c r="I1299">
        <v>16.373902999999999</v>
      </c>
      <c r="J1299">
        <v>0.24079300000000001</v>
      </c>
      <c r="K1299" t="str">
        <f t="shared" si="35"/>
        <v>7</v>
      </c>
      <c r="L1299" t="s">
        <v>75</v>
      </c>
      <c r="M1299" t="s">
        <v>76</v>
      </c>
      <c r="N129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69</v>
      </c>
      <c r="O1299" t="e">
        <f>VLOOKUP(TableMPI[[#This Row],[Label]],TableAvg[],2,FALSE)</f>
        <v>#N/A</v>
      </c>
      <c r="P1299" t="e">
        <f>VLOOKUP(TableMPI[[#This Row],[Label]],TableAvg[],3,FALSE)</f>
        <v>#N/A</v>
      </c>
      <c r="Q1299" t="e">
        <f>TableMPI[[#This Row],[Avg]]-$U$2*TableMPI[[#This Row],[StdDev]]</f>
        <v>#N/A</v>
      </c>
      <c r="R1299" t="e">
        <f>TableMPI[[#This Row],[Avg]]+$U$2*TableMPI[[#This Row],[StdDev]]</f>
        <v>#N/A</v>
      </c>
      <c r="S1299" t="e">
        <f>IF(AND(TableMPI[[#This Row],[total_time]]&gt;=TableMPI[[#This Row],[Low]], TableMPI[[#This Row],[total_time]]&lt;=TableMPI[[#This Row],[High]]),1,0)</f>
        <v>#N/A</v>
      </c>
    </row>
    <row r="1300" spans="1:19" x14ac:dyDescent="0.25">
      <c r="A1300" t="s">
        <v>15</v>
      </c>
      <c r="B1300">
        <v>20000</v>
      </c>
      <c r="C1300">
        <v>100</v>
      </c>
      <c r="D1300">
        <v>100000</v>
      </c>
      <c r="E1300">
        <v>66</v>
      </c>
      <c r="F1300">
        <v>1</v>
      </c>
      <c r="G1300">
        <v>49.727967999999997</v>
      </c>
      <c r="H1300">
        <v>28.601607999999999</v>
      </c>
      <c r="I1300">
        <v>27.070819</v>
      </c>
      <c r="J1300">
        <v>0.41647400000000001</v>
      </c>
      <c r="K1300" t="str">
        <f t="shared" si="35"/>
        <v>7</v>
      </c>
      <c r="L1300" t="s">
        <v>75</v>
      </c>
      <c r="M1300" t="s">
        <v>76</v>
      </c>
      <c r="N130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66</v>
      </c>
      <c r="O1300" t="e">
        <f>VLOOKUP(TableMPI[[#This Row],[Label]],TableAvg[],2,FALSE)</f>
        <v>#N/A</v>
      </c>
      <c r="P1300" t="e">
        <f>VLOOKUP(TableMPI[[#This Row],[Label]],TableAvg[],3,FALSE)</f>
        <v>#N/A</v>
      </c>
      <c r="Q1300" t="e">
        <f>TableMPI[[#This Row],[Avg]]-$U$2*TableMPI[[#This Row],[StdDev]]</f>
        <v>#N/A</v>
      </c>
      <c r="R1300" t="e">
        <f>TableMPI[[#This Row],[Avg]]+$U$2*TableMPI[[#This Row],[StdDev]]</f>
        <v>#N/A</v>
      </c>
      <c r="S1300" t="e">
        <f>IF(AND(TableMPI[[#This Row],[total_time]]&gt;=TableMPI[[#This Row],[Low]], TableMPI[[#This Row],[total_time]]&lt;=TableMPI[[#This Row],[High]]),1,0)</f>
        <v>#N/A</v>
      </c>
    </row>
    <row r="1301" spans="1:19" x14ac:dyDescent="0.25">
      <c r="A1301" t="s">
        <v>15</v>
      </c>
      <c r="B1301">
        <v>20000</v>
      </c>
      <c r="C1301">
        <v>100</v>
      </c>
      <c r="D1301">
        <v>100000</v>
      </c>
      <c r="E1301">
        <v>63</v>
      </c>
      <c r="F1301">
        <v>1</v>
      </c>
      <c r="G1301">
        <v>48.373282000000003</v>
      </c>
      <c r="H1301">
        <v>26.214858</v>
      </c>
      <c r="I1301">
        <v>22.231023</v>
      </c>
      <c r="J1301">
        <v>0.35856500000000002</v>
      </c>
      <c r="K1301" t="str">
        <f t="shared" si="35"/>
        <v>7</v>
      </c>
      <c r="L1301" t="s">
        <v>75</v>
      </c>
      <c r="M1301" t="s">
        <v>76</v>
      </c>
      <c r="N130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63</v>
      </c>
      <c r="O1301" t="e">
        <f>VLOOKUP(TableMPI[[#This Row],[Label]],TableAvg[],2,FALSE)</f>
        <v>#N/A</v>
      </c>
      <c r="P1301" t="e">
        <f>VLOOKUP(TableMPI[[#This Row],[Label]],TableAvg[],3,FALSE)</f>
        <v>#N/A</v>
      </c>
      <c r="Q1301" t="e">
        <f>TableMPI[[#This Row],[Avg]]-$U$2*TableMPI[[#This Row],[StdDev]]</f>
        <v>#N/A</v>
      </c>
      <c r="R1301" t="e">
        <f>TableMPI[[#This Row],[Avg]]+$U$2*TableMPI[[#This Row],[StdDev]]</f>
        <v>#N/A</v>
      </c>
      <c r="S1301" t="e">
        <f>IF(AND(TableMPI[[#This Row],[total_time]]&gt;=TableMPI[[#This Row],[Low]], TableMPI[[#This Row],[total_time]]&lt;=TableMPI[[#This Row],[High]]),1,0)</f>
        <v>#N/A</v>
      </c>
    </row>
    <row r="1302" spans="1:19" x14ac:dyDescent="0.25">
      <c r="A1302" t="s">
        <v>15</v>
      </c>
      <c r="B1302">
        <v>20000</v>
      </c>
      <c r="C1302">
        <v>100</v>
      </c>
      <c r="D1302">
        <v>100000</v>
      </c>
      <c r="E1302">
        <v>60</v>
      </c>
      <c r="F1302">
        <v>1</v>
      </c>
      <c r="G1302">
        <v>37.154262000000003</v>
      </c>
      <c r="H1302">
        <v>14.057513999999999</v>
      </c>
      <c r="I1302">
        <v>21.093800999999999</v>
      </c>
      <c r="J1302">
        <v>0.35752200000000001</v>
      </c>
      <c r="K1302" t="str">
        <f t="shared" si="35"/>
        <v>7</v>
      </c>
      <c r="L1302" t="s">
        <v>75</v>
      </c>
      <c r="M1302" t="s">
        <v>76</v>
      </c>
      <c r="N130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60</v>
      </c>
      <c r="O1302" t="e">
        <f>VLOOKUP(TableMPI[[#This Row],[Label]],TableAvg[],2,FALSE)</f>
        <v>#N/A</v>
      </c>
      <c r="P1302" t="e">
        <f>VLOOKUP(TableMPI[[#This Row],[Label]],TableAvg[],3,FALSE)</f>
        <v>#N/A</v>
      </c>
      <c r="Q1302" t="e">
        <f>TableMPI[[#This Row],[Avg]]-$U$2*TableMPI[[#This Row],[StdDev]]</f>
        <v>#N/A</v>
      </c>
      <c r="R1302" t="e">
        <f>TableMPI[[#This Row],[Avg]]+$U$2*TableMPI[[#This Row],[StdDev]]</f>
        <v>#N/A</v>
      </c>
      <c r="S1302" t="e">
        <f>IF(AND(TableMPI[[#This Row],[total_time]]&gt;=TableMPI[[#This Row],[Low]], TableMPI[[#This Row],[total_time]]&lt;=TableMPI[[#This Row],[High]]),1,0)</f>
        <v>#N/A</v>
      </c>
    </row>
    <row r="1303" spans="1:19" x14ac:dyDescent="0.25">
      <c r="A1303" t="s">
        <v>15</v>
      </c>
      <c r="B1303">
        <v>20000</v>
      </c>
      <c r="C1303">
        <v>100</v>
      </c>
      <c r="D1303">
        <v>100000</v>
      </c>
      <c r="E1303">
        <v>57</v>
      </c>
      <c r="F1303">
        <v>1</v>
      </c>
      <c r="G1303">
        <v>53.376604</v>
      </c>
      <c r="H1303">
        <v>28.678341</v>
      </c>
      <c r="I1303">
        <v>30.875505</v>
      </c>
      <c r="J1303">
        <v>0.55134799999999995</v>
      </c>
      <c r="K1303" t="str">
        <f t="shared" si="35"/>
        <v>7</v>
      </c>
      <c r="L1303" t="s">
        <v>75</v>
      </c>
      <c r="M1303" t="s">
        <v>76</v>
      </c>
      <c r="N130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57</v>
      </c>
      <c r="O1303" t="e">
        <f>VLOOKUP(TableMPI[[#This Row],[Label]],TableAvg[],2,FALSE)</f>
        <v>#N/A</v>
      </c>
      <c r="P1303" t="e">
        <f>VLOOKUP(TableMPI[[#This Row],[Label]],TableAvg[],3,FALSE)</f>
        <v>#N/A</v>
      </c>
      <c r="Q1303" t="e">
        <f>TableMPI[[#This Row],[Avg]]-$U$2*TableMPI[[#This Row],[StdDev]]</f>
        <v>#N/A</v>
      </c>
      <c r="R1303" t="e">
        <f>TableMPI[[#This Row],[Avg]]+$U$2*TableMPI[[#This Row],[StdDev]]</f>
        <v>#N/A</v>
      </c>
      <c r="S1303" t="e">
        <f>IF(AND(TableMPI[[#This Row],[total_time]]&gt;=TableMPI[[#This Row],[Low]], TableMPI[[#This Row],[total_time]]&lt;=TableMPI[[#This Row],[High]]),1,0)</f>
        <v>#N/A</v>
      </c>
    </row>
    <row r="1304" spans="1:19" x14ac:dyDescent="0.25">
      <c r="A1304" t="s">
        <v>15</v>
      </c>
      <c r="B1304">
        <v>20000</v>
      </c>
      <c r="C1304">
        <v>100</v>
      </c>
      <c r="D1304">
        <v>100000</v>
      </c>
      <c r="E1304">
        <v>54</v>
      </c>
      <c r="F1304">
        <v>1</v>
      </c>
      <c r="G1304">
        <v>57.743834999999997</v>
      </c>
      <c r="H1304">
        <v>31.815949</v>
      </c>
      <c r="I1304">
        <v>19.244205999999998</v>
      </c>
      <c r="J1304">
        <v>0.36309799999999998</v>
      </c>
      <c r="K1304" t="str">
        <f t="shared" si="35"/>
        <v>7</v>
      </c>
      <c r="L1304" t="s">
        <v>75</v>
      </c>
      <c r="M1304" t="s">
        <v>76</v>
      </c>
      <c r="N130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54</v>
      </c>
      <c r="O1304" t="e">
        <f>VLOOKUP(TableMPI[[#This Row],[Label]],TableAvg[],2,FALSE)</f>
        <v>#N/A</v>
      </c>
      <c r="P1304" t="e">
        <f>VLOOKUP(TableMPI[[#This Row],[Label]],TableAvg[],3,FALSE)</f>
        <v>#N/A</v>
      </c>
      <c r="Q1304" t="e">
        <f>TableMPI[[#This Row],[Avg]]-$U$2*TableMPI[[#This Row],[StdDev]]</f>
        <v>#N/A</v>
      </c>
      <c r="R1304" t="e">
        <f>TableMPI[[#This Row],[Avg]]+$U$2*TableMPI[[#This Row],[StdDev]]</f>
        <v>#N/A</v>
      </c>
      <c r="S1304" t="e">
        <f>IF(AND(TableMPI[[#This Row],[total_time]]&gt;=TableMPI[[#This Row],[Low]], TableMPI[[#This Row],[total_time]]&lt;=TableMPI[[#This Row],[High]]),1,0)</f>
        <v>#N/A</v>
      </c>
    </row>
    <row r="1305" spans="1:19" x14ac:dyDescent="0.25">
      <c r="A1305" t="s">
        <v>15</v>
      </c>
      <c r="B1305">
        <v>20000</v>
      </c>
      <c r="C1305">
        <v>100</v>
      </c>
      <c r="D1305">
        <v>100000</v>
      </c>
      <c r="E1305">
        <v>51</v>
      </c>
      <c r="F1305">
        <v>1</v>
      </c>
      <c r="G1305">
        <v>53.177878</v>
      </c>
      <c r="H1305">
        <v>25.829708</v>
      </c>
      <c r="I1305">
        <v>46.491174999999998</v>
      </c>
      <c r="J1305">
        <v>0.92982399999999998</v>
      </c>
      <c r="K1305" t="str">
        <f t="shared" si="35"/>
        <v>7</v>
      </c>
      <c r="L1305" t="s">
        <v>75</v>
      </c>
      <c r="M1305" t="s">
        <v>76</v>
      </c>
      <c r="N130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51</v>
      </c>
      <c r="O1305" t="e">
        <f>VLOOKUP(TableMPI[[#This Row],[Label]],TableAvg[],2,FALSE)</f>
        <v>#N/A</v>
      </c>
      <c r="P1305" t="e">
        <f>VLOOKUP(TableMPI[[#This Row],[Label]],TableAvg[],3,FALSE)</f>
        <v>#N/A</v>
      </c>
      <c r="Q1305" t="e">
        <f>TableMPI[[#This Row],[Avg]]-$U$2*TableMPI[[#This Row],[StdDev]]</f>
        <v>#N/A</v>
      </c>
      <c r="R1305" t="e">
        <f>TableMPI[[#This Row],[Avg]]+$U$2*TableMPI[[#This Row],[StdDev]]</f>
        <v>#N/A</v>
      </c>
      <c r="S1305" t="e">
        <f>IF(AND(TableMPI[[#This Row],[total_time]]&gt;=TableMPI[[#This Row],[Low]], TableMPI[[#This Row],[total_time]]&lt;=TableMPI[[#This Row],[High]]),1,0)</f>
        <v>#N/A</v>
      </c>
    </row>
    <row r="1306" spans="1:19" x14ac:dyDescent="0.25">
      <c r="A1306" t="s">
        <v>15</v>
      </c>
      <c r="B1306">
        <v>20000</v>
      </c>
      <c r="C1306">
        <v>100</v>
      </c>
      <c r="D1306">
        <v>100000</v>
      </c>
      <c r="E1306">
        <v>48</v>
      </c>
      <c r="F1306">
        <v>1</v>
      </c>
      <c r="G1306">
        <v>52.928451000000003</v>
      </c>
      <c r="H1306">
        <v>23.913157999999999</v>
      </c>
      <c r="I1306">
        <v>19.037236</v>
      </c>
      <c r="J1306">
        <v>0.40504800000000002</v>
      </c>
      <c r="K1306" t="str">
        <f t="shared" si="35"/>
        <v>7</v>
      </c>
      <c r="L1306" t="s">
        <v>75</v>
      </c>
      <c r="M1306" t="s">
        <v>76</v>
      </c>
      <c r="N130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48</v>
      </c>
      <c r="O1306" t="e">
        <f>VLOOKUP(TableMPI[[#This Row],[Label]],TableAvg[],2,FALSE)</f>
        <v>#N/A</v>
      </c>
      <c r="P1306" t="e">
        <f>VLOOKUP(TableMPI[[#This Row],[Label]],TableAvg[],3,FALSE)</f>
        <v>#N/A</v>
      </c>
      <c r="Q1306" t="e">
        <f>TableMPI[[#This Row],[Avg]]-$U$2*TableMPI[[#This Row],[StdDev]]</f>
        <v>#N/A</v>
      </c>
      <c r="R1306" t="e">
        <f>TableMPI[[#This Row],[Avg]]+$U$2*TableMPI[[#This Row],[StdDev]]</f>
        <v>#N/A</v>
      </c>
      <c r="S1306" t="e">
        <f>IF(AND(TableMPI[[#This Row],[total_time]]&gt;=TableMPI[[#This Row],[Low]], TableMPI[[#This Row],[total_time]]&lt;=TableMPI[[#This Row],[High]]),1,0)</f>
        <v>#N/A</v>
      </c>
    </row>
    <row r="1307" spans="1:19" x14ac:dyDescent="0.25">
      <c r="A1307" t="s">
        <v>15</v>
      </c>
      <c r="B1307">
        <v>20000</v>
      </c>
      <c r="C1307">
        <v>100</v>
      </c>
      <c r="D1307">
        <v>100000</v>
      </c>
      <c r="E1307">
        <v>45</v>
      </c>
      <c r="F1307">
        <v>1</v>
      </c>
      <c r="G1307">
        <v>53.196421000000001</v>
      </c>
      <c r="H1307">
        <v>22.771508000000001</v>
      </c>
      <c r="I1307">
        <v>21.800732</v>
      </c>
      <c r="J1307">
        <v>0.49547099999999999</v>
      </c>
      <c r="K1307" t="str">
        <f t="shared" si="35"/>
        <v>7</v>
      </c>
      <c r="L1307" t="s">
        <v>75</v>
      </c>
      <c r="M1307" t="s">
        <v>76</v>
      </c>
      <c r="N130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45</v>
      </c>
      <c r="O1307" t="e">
        <f>VLOOKUP(TableMPI[[#This Row],[Label]],TableAvg[],2,FALSE)</f>
        <v>#N/A</v>
      </c>
      <c r="P1307" t="e">
        <f>VLOOKUP(TableMPI[[#This Row],[Label]],TableAvg[],3,FALSE)</f>
        <v>#N/A</v>
      </c>
      <c r="Q1307" t="e">
        <f>TableMPI[[#This Row],[Avg]]-$U$2*TableMPI[[#This Row],[StdDev]]</f>
        <v>#N/A</v>
      </c>
      <c r="R1307" t="e">
        <f>TableMPI[[#This Row],[Avg]]+$U$2*TableMPI[[#This Row],[StdDev]]</f>
        <v>#N/A</v>
      </c>
      <c r="S1307" t="e">
        <f>IF(AND(TableMPI[[#This Row],[total_time]]&gt;=TableMPI[[#This Row],[Low]], TableMPI[[#This Row],[total_time]]&lt;=TableMPI[[#This Row],[High]]),1,0)</f>
        <v>#N/A</v>
      </c>
    </row>
    <row r="1308" spans="1:19" x14ac:dyDescent="0.25">
      <c r="A1308" t="s">
        <v>15</v>
      </c>
      <c r="B1308">
        <v>20000</v>
      </c>
      <c r="C1308">
        <v>100</v>
      </c>
      <c r="D1308">
        <v>100000</v>
      </c>
      <c r="E1308">
        <v>42</v>
      </c>
      <c r="F1308">
        <v>1</v>
      </c>
      <c r="G1308">
        <v>54.045800999999997</v>
      </c>
      <c r="H1308">
        <v>21.497502000000001</v>
      </c>
      <c r="I1308">
        <v>14.900938</v>
      </c>
      <c r="J1308">
        <v>0.36343799999999998</v>
      </c>
      <c r="K1308" t="str">
        <f t="shared" si="35"/>
        <v>7</v>
      </c>
      <c r="L1308" t="s">
        <v>75</v>
      </c>
      <c r="M1308" t="s">
        <v>76</v>
      </c>
      <c r="N130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42</v>
      </c>
      <c r="O1308" t="e">
        <f>VLOOKUP(TableMPI[[#This Row],[Label]],TableAvg[],2,FALSE)</f>
        <v>#N/A</v>
      </c>
      <c r="P1308" t="e">
        <f>VLOOKUP(TableMPI[[#This Row],[Label]],TableAvg[],3,FALSE)</f>
        <v>#N/A</v>
      </c>
      <c r="Q1308" t="e">
        <f>TableMPI[[#This Row],[Avg]]-$U$2*TableMPI[[#This Row],[StdDev]]</f>
        <v>#N/A</v>
      </c>
      <c r="R1308" t="e">
        <f>TableMPI[[#This Row],[Avg]]+$U$2*TableMPI[[#This Row],[StdDev]]</f>
        <v>#N/A</v>
      </c>
      <c r="S1308" t="e">
        <f>IF(AND(TableMPI[[#This Row],[total_time]]&gt;=TableMPI[[#This Row],[Low]], TableMPI[[#This Row],[total_time]]&lt;=TableMPI[[#This Row],[High]]),1,0)</f>
        <v>#N/A</v>
      </c>
    </row>
    <row r="1309" spans="1:19" x14ac:dyDescent="0.25">
      <c r="A1309" t="s">
        <v>15</v>
      </c>
      <c r="B1309">
        <v>20000</v>
      </c>
      <c r="C1309">
        <v>100</v>
      </c>
      <c r="D1309">
        <v>100000</v>
      </c>
      <c r="E1309">
        <v>39</v>
      </c>
      <c r="F1309">
        <v>1</v>
      </c>
      <c r="G1309">
        <v>45.644120999999998</v>
      </c>
      <c r="H1309">
        <v>10.666347999999999</v>
      </c>
      <c r="I1309">
        <v>43.370140999999997</v>
      </c>
      <c r="J1309">
        <v>1.1413199999999999</v>
      </c>
      <c r="K1309" t="str">
        <f t="shared" si="35"/>
        <v>7</v>
      </c>
      <c r="L1309" t="s">
        <v>75</v>
      </c>
      <c r="M1309" t="s">
        <v>76</v>
      </c>
      <c r="N130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39</v>
      </c>
      <c r="O1309" t="e">
        <f>VLOOKUP(TableMPI[[#This Row],[Label]],TableAvg[],2,FALSE)</f>
        <v>#N/A</v>
      </c>
      <c r="P1309" t="e">
        <f>VLOOKUP(TableMPI[[#This Row],[Label]],TableAvg[],3,FALSE)</f>
        <v>#N/A</v>
      </c>
      <c r="Q1309" t="e">
        <f>TableMPI[[#This Row],[Avg]]-$U$2*TableMPI[[#This Row],[StdDev]]</f>
        <v>#N/A</v>
      </c>
      <c r="R1309" t="e">
        <f>TableMPI[[#This Row],[Avg]]+$U$2*TableMPI[[#This Row],[StdDev]]</f>
        <v>#N/A</v>
      </c>
      <c r="S1309" t="e">
        <f>IF(AND(TableMPI[[#This Row],[total_time]]&gt;=TableMPI[[#This Row],[Low]], TableMPI[[#This Row],[total_time]]&lt;=TableMPI[[#This Row],[High]]),1,0)</f>
        <v>#N/A</v>
      </c>
    </row>
    <row r="1310" spans="1:19" x14ac:dyDescent="0.25">
      <c r="A1310" t="s">
        <v>15</v>
      </c>
      <c r="B1310">
        <v>20000</v>
      </c>
      <c r="C1310">
        <v>100</v>
      </c>
      <c r="D1310">
        <v>100000</v>
      </c>
      <c r="E1310">
        <v>36</v>
      </c>
      <c r="F1310">
        <v>1</v>
      </c>
      <c r="G1310">
        <v>47.553423000000002</v>
      </c>
      <c r="H1310">
        <v>9.4071759999999998</v>
      </c>
      <c r="I1310">
        <v>16.696778999999999</v>
      </c>
      <c r="J1310">
        <v>0.477051</v>
      </c>
      <c r="K1310" t="str">
        <f t="shared" si="35"/>
        <v>7</v>
      </c>
      <c r="L1310" t="s">
        <v>75</v>
      </c>
      <c r="M1310" t="s">
        <v>76</v>
      </c>
      <c r="N131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36</v>
      </c>
      <c r="O1310" t="e">
        <f>VLOOKUP(TableMPI[[#This Row],[Label]],TableAvg[],2,FALSE)</f>
        <v>#N/A</v>
      </c>
      <c r="P1310" t="e">
        <f>VLOOKUP(TableMPI[[#This Row],[Label]],TableAvg[],3,FALSE)</f>
        <v>#N/A</v>
      </c>
      <c r="Q1310" t="e">
        <f>TableMPI[[#This Row],[Avg]]-$U$2*TableMPI[[#This Row],[StdDev]]</f>
        <v>#N/A</v>
      </c>
      <c r="R1310" t="e">
        <f>TableMPI[[#This Row],[Avg]]+$U$2*TableMPI[[#This Row],[StdDev]]</f>
        <v>#N/A</v>
      </c>
      <c r="S1310" t="e">
        <f>IF(AND(TableMPI[[#This Row],[total_time]]&gt;=TableMPI[[#This Row],[Low]], TableMPI[[#This Row],[total_time]]&lt;=TableMPI[[#This Row],[High]]),1,0)</f>
        <v>#N/A</v>
      </c>
    </row>
    <row r="1311" spans="1:19" x14ac:dyDescent="0.25">
      <c r="A1311" t="s">
        <v>15</v>
      </c>
      <c r="B1311">
        <v>20000</v>
      </c>
      <c r="C1311">
        <v>100</v>
      </c>
      <c r="D1311">
        <v>100000</v>
      </c>
      <c r="E1311">
        <v>33</v>
      </c>
      <c r="F1311">
        <v>1</v>
      </c>
      <c r="G1311">
        <v>47.927453</v>
      </c>
      <c r="H1311">
        <v>6.9383030000000003</v>
      </c>
      <c r="I1311">
        <v>15.378280999999999</v>
      </c>
      <c r="J1311">
        <v>0.48057100000000003</v>
      </c>
      <c r="K1311" t="str">
        <f t="shared" ref="K1311:K1342" si="36">MID(M1311,22,1)</f>
        <v>7</v>
      </c>
      <c r="L1311" t="s">
        <v>75</v>
      </c>
      <c r="M1311" t="s">
        <v>76</v>
      </c>
      <c r="N131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33</v>
      </c>
      <c r="O1311" t="e">
        <f>VLOOKUP(TableMPI[[#This Row],[Label]],TableAvg[],2,FALSE)</f>
        <v>#N/A</v>
      </c>
      <c r="P1311" t="e">
        <f>VLOOKUP(TableMPI[[#This Row],[Label]],TableAvg[],3,FALSE)</f>
        <v>#N/A</v>
      </c>
      <c r="Q1311" t="e">
        <f>TableMPI[[#This Row],[Avg]]-$U$2*TableMPI[[#This Row],[StdDev]]</f>
        <v>#N/A</v>
      </c>
      <c r="R1311" t="e">
        <f>TableMPI[[#This Row],[Avg]]+$U$2*TableMPI[[#This Row],[StdDev]]</f>
        <v>#N/A</v>
      </c>
      <c r="S1311" t="e">
        <f>IF(AND(TableMPI[[#This Row],[total_time]]&gt;=TableMPI[[#This Row],[Low]], TableMPI[[#This Row],[total_time]]&lt;=TableMPI[[#This Row],[High]]),1,0)</f>
        <v>#N/A</v>
      </c>
    </row>
    <row r="1312" spans="1:19" x14ac:dyDescent="0.25">
      <c r="A1312" t="s">
        <v>15</v>
      </c>
      <c r="B1312">
        <v>20000</v>
      </c>
      <c r="C1312">
        <v>100</v>
      </c>
      <c r="D1312">
        <v>100000</v>
      </c>
      <c r="E1312">
        <v>30</v>
      </c>
      <c r="F1312">
        <v>1</v>
      </c>
      <c r="G1312">
        <v>60.164102999999997</v>
      </c>
      <c r="H1312">
        <v>14.379899</v>
      </c>
      <c r="I1312">
        <v>16.687995999999998</v>
      </c>
      <c r="J1312">
        <v>0.57544799999999996</v>
      </c>
      <c r="K1312" t="str">
        <f t="shared" si="36"/>
        <v>7</v>
      </c>
      <c r="L1312" t="s">
        <v>75</v>
      </c>
      <c r="M1312" t="s">
        <v>76</v>
      </c>
      <c r="N131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30</v>
      </c>
      <c r="O1312" t="e">
        <f>VLOOKUP(TableMPI[[#This Row],[Label]],TableAvg[],2,FALSE)</f>
        <v>#N/A</v>
      </c>
      <c r="P1312" t="e">
        <f>VLOOKUP(TableMPI[[#This Row],[Label]],TableAvg[],3,FALSE)</f>
        <v>#N/A</v>
      </c>
      <c r="Q1312" t="e">
        <f>TableMPI[[#This Row],[Avg]]-$U$2*TableMPI[[#This Row],[StdDev]]</f>
        <v>#N/A</v>
      </c>
      <c r="R1312" t="e">
        <f>TableMPI[[#This Row],[Avg]]+$U$2*TableMPI[[#This Row],[StdDev]]</f>
        <v>#N/A</v>
      </c>
      <c r="S1312" t="e">
        <f>IF(AND(TableMPI[[#This Row],[total_time]]&gt;=TableMPI[[#This Row],[Low]], TableMPI[[#This Row],[total_time]]&lt;=TableMPI[[#This Row],[High]]),1,0)</f>
        <v>#N/A</v>
      </c>
    </row>
    <row r="1313" spans="1:19" x14ac:dyDescent="0.25">
      <c r="A1313" t="s">
        <v>15</v>
      </c>
      <c r="B1313">
        <v>20000</v>
      </c>
      <c r="C1313">
        <v>100</v>
      </c>
      <c r="D1313">
        <v>100000</v>
      </c>
      <c r="E1313">
        <v>27</v>
      </c>
      <c r="F1313">
        <v>1</v>
      </c>
      <c r="G1313">
        <v>54.306220000000003</v>
      </c>
      <c r="H1313">
        <v>3.6617799999999998</v>
      </c>
      <c r="I1313">
        <v>14.386881000000001</v>
      </c>
      <c r="J1313">
        <v>0.553342</v>
      </c>
      <c r="K1313" t="str">
        <f t="shared" si="36"/>
        <v>7</v>
      </c>
      <c r="L1313" t="s">
        <v>75</v>
      </c>
      <c r="M1313" t="s">
        <v>76</v>
      </c>
      <c r="N13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27</v>
      </c>
      <c r="O1313" t="e">
        <f>VLOOKUP(TableMPI[[#This Row],[Label]],TableAvg[],2,FALSE)</f>
        <v>#N/A</v>
      </c>
      <c r="P1313" t="e">
        <f>VLOOKUP(TableMPI[[#This Row],[Label]],TableAvg[],3,FALSE)</f>
        <v>#N/A</v>
      </c>
      <c r="Q1313" t="e">
        <f>TableMPI[[#This Row],[Avg]]-$U$2*TableMPI[[#This Row],[StdDev]]</f>
        <v>#N/A</v>
      </c>
      <c r="R1313" t="e">
        <f>TableMPI[[#This Row],[Avg]]+$U$2*TableMPI[[#This Row],[StdDev]]</f>
        <v>#N/A</v>
      </c>
      <c r="S1313" t="e">
        <f>IF(AND(TableMPI[[#This Row],[total_time]]&gt;=TableMPI[[#This Row],[Low]], TableMPI[[#This Row],[total_time]]&lt;=TableMPI[[#This Row],[High]]),1,0)</f>
        <v>#N/A</v>
      </c>
    </row>
    <row r="1314" spans="1:19" x14ac:dyDescent="0.25">
      <c r="A1314" t="s">
        <v>15</v>
      </c>
      <c r="B1314">
        <v>20000</v>
      </c>
      <c r="C1314">
        <v>100</v>
      </c>
      <c r="D1314">
        <v>100000</v>
      </c>
      <c r="E1314">
        <v>24</v>
      </c>
      <c r="F1314">
        <v>1</v>
      </c>
      <c r="G1314">
        <v>57.357554</v>
      </c>
      <c r="H1314">
        <v>1.1386350000000001</v>
      </c>
      <c r="I1314">
        <v>13.657727</v>
      </c>
      <c r="J1314">
        <v>0.59381399999999995</v>
      </c>
      <c r="K1314" t="str">
        <f t="shared" si="36"/>
        <v>7</v>
      </c>
      <c r="L1314" t="s">
        <v>75</v>
      </c>
      <c r="M1314" t="s">
        <v>76</v>
      </c>
      <c r="N131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24</v>
      </c>
      <c r="O1314" t="e">
        <f>VLOOKUP(TableMPI[[#This Row],[Label]],TableAvg[],2,FALSE)</f>
        <v>#N/A</v>
      </c>
      <c r="P1314" t="e">
        <f>VLOOKUP(TableMPI[[#This Row],[Label]],TableAvg[],3,FALSE)</f>
        <v>#N/A</v>
      </c>
      <c r="Q1314" t="e">
        <f>TableMPI[[#This Row],[Avg]]-$U$2*TableMPI[[#This Row],[StdDev]]</f>
        <v>#N/A</v>
      </c>
      <c r="R1314" t="e">
        <f>TableMPI[[#This Row],[Avg]]+$U$2*TableMPI[[#This Row],[StdDev]]</f>
        <v>#N/A</v>
      </c>
      <c r="S1314" t="e">
        <f>IF(AND(TableMPI[[#This Row],[total_time]]&gt;=TableMPI[[#This Row],[Low]], TableMPI[[#This Row],[total_time]]&lt;=TableMPI[[#This Row],[High]]),1,0)</f>
        <v>#N/A</v>
      </c>
    </row>
    <row r="1315" spans="1:19" x14ac:dyDescent="0.25">
      <c r="A1315" t="s">
        <v>15</v>
      </c>
      <c r="B1315">
        <v>20000</v>
      </c>
      <c r="C1315">
        <v>100</v>
      </c>
      <c r="D1315">
        <v>100000</v>
      </c>
      <c r="E1315">
        <v>21</v>
      </c>
      <c r="F1315">
        <v>1</v>
      </c>
      <c r="G1315">
        <v>65.347577999999999</v>
      </c>
      <c r="H1315">
        <v>1.026402</v>
      </c>
      <c r="I1315">
        <v>10.199617</v>
      </c>
      <c r="J1315">
        <v>0.50998100000000002</v>
      </c>
      <c r="K1315" t="str">
        <f t="shared" si="36"/>
        <v>7</v>
      </c>
      <c r="L1315" t="s">
        <v>75</v>
      </c>
      <c r="M1315" t="s">
        <v>76</v>
      </c>
      <c r="N131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21</v>
      </c>
      <c r="O1315" t="e">
        <f>VLOOKUP(TableMPI[[#This Row],[Label]],TableAvg[],2,FALSE)</f>
        <v>#N/A</v>
      </c>
      <c r="P1315" t="e">
        <f>VLOOKUP(TableMPI[[#This Row],[Label]],TableAvg[],3,FALSE)</f>
        <v>#N/A</v>
      </c>
      <c r="Q1315" t="e">
        <f>TableMPI[[#This Row],[Avg]]-$U$2*TableMPI[[#This Row],[StdDev]]</f>
        <v>#N/A</v>
      </c>
      <c r="R1315" t="e">
        <f>TableMPI[[#This Row],[Avg]]+$U$2*TableMPI[[#This Row],[StdDev]]</f>
        <v>#N/A</v>
      </c>
      <c r="S1315" t="e">
        <f>IF(AND(TableMPI[[#This Row],[total_time]]&gt;=TableMPI[[#This Row],[Low]], TableMPI[[#This Row],[total_time]]&lt;=TableMPI[[#This Row],[High]]),1,0)</f>
        <v>#N/A</v>
      </c>
    </row>
    <row r="1316" spans="1:19" x14ac:dyDescent="0.25">
      <c r="A1316" t="s">
        <v>15</v>
      </c>
      <c r="B1316">
        <v>20000</v>
      </c>
      <c r="C1316">
        <v>100</v>
      </c>
      <c r="D1316">
        <v>100000</v>
      </c>
      <c r="E1316">
        <v>18</v>
      </c>
      <c r="F1316">
        <v>1</v>
      </c>
      <c r="G1316">
        <v>75.829052000000004</v>
      </c>
      <c r="H1316">
        <v>0.97085699999999997</v>
      </c>
      <c r="I1316">
        <v>7.6558909999999996</v>
      </c>
      <c r="J1316">
        <v>0.450347</v>
      </c>
      <c r="K1316" t="str">
        <f t="shared" si="36"/>
        <v>7</v>
      </c>
      <c r="L1316" t="s">
        <v>75</v>
      </c>
      <c r="M1316" t="s">
        <v>76</v>
      </c>
      <c r="N131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18</v>
      </c>
      <c r="O1316" t="e">
        <f>VLOOKUP(TableMPI[[#This Row],[Label]],TableAvg[],2,FALSE)</f>
        <v>#N/A</v>
      </c>
      <c r="P1316" t="e">
        <f>VLOOKUP(TableMPI[[#This Row],[Label]],TableAvg[],3,FALSE)</f>
        <v>#N/A</v>
      </c>
      <c r="Q1316" t="e">
        <f>TableMPI[[#This Row],[Avg]]-$U$2*TableMPI[[#This Row],[StdDev]]</f>
        <v>#N/A</v>
      </c>
      <c r="R1316" t="e">
        <f>TableMPI[[#This Row],[Avg]]+$U$2*TableMPI[[#This Row],[StdDev]]</f>
        <v>#N/A</v>
      </c>
      <c r="S1316" t="e">
        <f>IF(AND(TableMPI[[#This Row],[total_time]]&gt;=TableMPI[[#This Row],[Low]], TableMPI[[#This Row],[total_time]]&lt;=TableMPI[[#This Row],[High]]),1,0)</f>
        <v>#N/A</v>
      </c>
    </row>
    <row r="1317" spans="1:19" x14ac:dyDescent="0.25">
      <c r="A1317" t="s">
        <v>15</v>
      </c>
      <c r="B1317">
        <v>20000</v>
      </c>
      <c r="C1317">
        <v>100</v>
      </c>
      <c r="D1317">
        <v>100000</v>
      </c>
      <c r="E1317">
        <v>15</v>
      </c>
      <c r="F1317">
        <v>1</v>
      </c>
      <c r="G1317">
        <v>90.173518000000001</v>
      </c>
      <c r="H1317">
        <v>1.0611409999999999</v>
      </c>
      <c r="I1317">
        <v>7.5859629999999996</v>
      </c>
      <c r="J1317">
        <v>0.54185399999999995</v>
      </c>
      <c r="K1317" t="str">
        <f t="shared" si="36"/>
        <v>7</v>
      </c>
      <c r="L1317" t="s">
        <v>75</v>
      </c>
      <c r="M1317" t="s">
        <v>76</v>
      </c>
      <c r="N131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15</v>
      </c>
      <c r="O1317" t="e">
        <f>VLOOKUP(TableMPI[[#This Row],[Label]],TableAvg[],2,FALSE)</f>
        <v>#N/A</v>
      </c>
      <c r="P1317" t="e">
        <f>VLOOKUP(TableMPI[[#This Row],[Label]],TableAvg[],3,FALSE)</f>
        <v>#N/A</v>
      </c>
      <c r="Q1317" t="e">
        <f>TableMPI[[#This Row],[Avg]]-$U$2*TableMPI[[#This Row],[StdDev]]</f>
        <v>#N/A</v>
      </c>
      <c r="R1317" t="e">
        <f>TableMPI[[#This Row],[Avg]]+$U$2*TableMPI[[#This Row],[StdDev]]</f>
        <v>#N/A</v>
      </c>
      <c r="S1317" t="e">
        <f>IF(AND(TableMPI[[#This Row],[total_time]]&gt;=TableMPI[[#This Row],[Low]], TableMPI[[#This Row],[total_time]]&lt;=TableMPI[[#This Row],[High]]),1,0)</f>
        <v>#N/A</v>
      </c>
    </row>
    <row r="1318" spans="1:19" x14ac:dyDescent="0.25">
      <c r="A1318" t="s">
        <v>15</v>
      </c>
      <c r="B1318">
        <v>20000</v>
      </c>
      <c r="C1318">
        <v>100</v>
      </c>
      <c r="D1318">
        <v>100000</v>
      </c>
      <c r="E1318">
        <v>72</v>
      </c>
      <c r="F1318">
        <v>1</v>
      </c>
      <c r="G1318">
        <v>43.368830000000003</v>
      </c>
      <c r="H1318">
        <v>23.829267999999999</v>
      </c>
      <c r="I1318">
        <v>31.259623000000001</v>
      </c>
      <c r="J1318">
        <v>0.440276</v>
      </c>
      <c r="K1318" t="str">
        <f t="shared" si="36"/>
        <v>7</v>
      </c>
      <c r="L1318" t="s">
        <v>75</v>
      </c>
      <c r="M1318" t="s">
        <v>76</v>
      </c>
      <c r="N131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72</v>
      </c>
      <c r="O1318" t="e">
        <f>VLOOKUP(TableMPI[[#This Row],[Label]],TableAvg[],2,FALSE)</f>
        <v>#N/A</v>
      </c>
      <c r="P1318" t="e">
        <f>VLOOKUP(TableMPI[[#This Row],[Label]],TableAvg[],3,FALSE)</f>
        <v>#N/A</v>
      </c>
      <c r="Q1318" t="e">
        <f>TableMPI[[#This Row],[Avg]]-$U$2*TableMPI[[#This Row],[StdDev]]</f>
        <v>#N/A</v>
      </c>
      <c r="R1318" t="e">
        <f>TableMPI[[#This Row],[Avg]]+$U$2*TableMPI[[#This Row],[StdDev]]</f>
        <v>#N/A</v>
      </c>
      <c r="S1318" t="e">
        <f>IF(AND(TableMPI[[#This Row],[total_time]]&gt;=TableMPI[[#This Row],[Low]], TableMPI[[#This Row],[total_time]]&lt;=TableMPI[[#This Row],[High]]),1,0)</f>
        <v>#N/A</v>
      </c>
    </row>
    <row r="1319" spans="1:19" x14ac:dyDescent="0.25">
      <c r="A1319" t="s">
        <v>15</v>
      </c>
      <c r="B1319">
        <v>20000</v>
      </c>
      <c r="C1319">
        <v>100</v>
      </c>
      <c r="D1319">
        <v>100000</v>
      </c>
      <c r="E1319">
        <v>69</v>
      </c>
      <c r="F1319">
        <v>1</v>
      </c>
      <c r="G1319">
        <v>30.091984</v>
      </c>
      <c r="H1319">
        <v>9.7361970000000007</v>
      </c>
      <c r="I1319">
        <v>25.065950999999998</v>
      </c>
      <c r="J1319">
        <v>0.36861699999999997</v>
      </c>
      <c r="K1319" t="str">
        <f t="shared" si="36"/>
        <v>7</v>
      </c>
      <c r="L1319" t="s">
        <v>75</v>
      </c>
      <c r="M1319" t="s">
        <v>76</v>
      </c>
      <c r="N131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69</v>
      </c>
      <c r="O1319" t="e">
        <f>VLOOKUP(TableMPI[[#This Row],[Label]],TableAvg[],2,FALSE)</f>
        <v>#N/A</v>
      </c>
      <c r="P1319" t="e">
        <f>VLOOKUP(TableMPI[[#This Row],[Label]],TableAvg[],3,FALSE)</f>
        <v>#N/A</v>
      </c>
      <c r="Q1319" t="e">
        <f>TableMPI[[#This Row],[Avg]]-$U$2*TableMPI[[#This Row],[StdDev]]</f>
        <v>#N/A</v>
      </c>
      <c r="R1319" t="e">
        <f>TableMPI[[#This Row],[Avg]]+$U$2*TableMPI[[#This Row],[StdDev]]</f>
        <v>#N/A</v>
      </c>
      <c r="S1319" t="e">
        <f>IF(AND(TableMPI[[#This Row],[total_time]]&gt;=TableMPI[[#This Row],[Low]], TableMPI[[#This Row],[total_time]]&lt;=TableMPI[[#This Row],[High]]),1,0)</f>
        <v>#N/A</v>
      </c>
    </row>
    <row r="1320" spans="1:19" x14ac:dyDescent="0.25">
      <c r="A1320" t="s">
        <v>15</v>
      </c>
      <c r="B1320">
        <v>20000</v>
      </c>
      <c r="C1320">
        <v>100</v>
      </c>
      <c r="D1320">
        <v>100000</v>
      </c>
      <c r="E1320">
        <v>66</v>
      </c>
      <c r="F1320">
        <v>1</v>
      </c>
      <c r="G1320">
        <v>35.016522000000002</v>
      </c>
      <c r="H1320">
        <v>13.841974</v>
      </c>
      <c r="I1320">
        <v>10.556718999999999</v>
      </c>
      <c r="J1320">
        <v>0.162411</v>
      </c>
      <c r="K1320" t="str">
        <f t="shared" si="36"/>
        <v>7</v>
      </c>
      <c r="L1320" t="s">
        <v>75</v>
      </c>
      <c r="M1320" t="s">
        <v>76</v>
      </c>
      <c r="N132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66</v>
      </c>
      <c r="O1320" t="e">
        <f>VLOOKUP(TableMPI[[#This Row],[Label]],TableAvg[],2,FALSE)</f>
        <v>#N/A</v>
      </c>
      <c r="P1320" t="e">
        <f>VLOOKUP(TableMPI[[#This Row],[Label]],TableAvg[],3,FALSE)</f>
        <v>#N/A</v>
      </c>
      <c r="Q1320" t="e">
        <f>TableMPI[[#This Row],[Avg]]-$U$2*TableMPI[[#This Row],[StdDev]]</f>
        <v>#N/A</v>
      </c>
      <c r="R1320" t="e">
        <f>TableMPI[[#This Row],[Avg]]+$U$2*TableMPI[[#This Row],[StdDev]]</f>
        <v>#N/A</v>
      </c>
      <c r="S1320" t="e">
        <f>IF(AND(TableMPI[[#This Row],[total_time]]&gt;=TableMPI[[#This Row],[Low]], TableMPI[[#This Row],[total_time]]&lt;=TableMPI[[#This Row],[High]]),1,0)</f>
        <v>#N/A</v>
      </c>
    </row>
    <row r="1321" spans="1:19" x14ac:dyDescent="0.25">
      <c r="A1321" t="s">
        <v>15</v>
      </c>
      <c r="B1321">
        <v>20000</v>
      </c>
      <c r="C1321">
        <v>100</v>
      </c>
      <c r="D1321">
        <v>100000</v>
      </c>
      <c r="E1321">
        <v>63</v>
      </c>
      <c r="F1321">
        <v>1</v>
      </c>
      <c r="G1321">
        <v>54.499645999999998</v>
      </c>
      <c r="H1321">
        <v>32.388900999999997</v>
      </c>
      <c r="I1321">
        <v>71.501786999999993</v>
      </c>
      <c r="J1321">
        <v>1.1532549999999999</v>
      </c>
      <c r="K1321" t="str">
        <f t="shared" si="36"/>
        <v>7</v>
      </c>
      <c r="L1321" t="s">
        <v>75</v>
      </c>
      <c r="M1321" t="s">
        <v>76</v>
      </c>
      <c r="N132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63</v>
      </c>
      <c r="O1321" t="e">
        <f>VLOOKUP(TableMPI[[#This Row],[Label]],TableAvg[],2,FALSE)</f>
        <v>#N/A</v>
      </c>
      <c r="P1321" t="e">
        <f>VLOOKUP(TableMPI[[#This Row],[Label]],TableAvg[],3,FALSE)</f>
        <v>#N/A</v>
      </c>
      <c r="Q1321" t="e">
        <f>TableMPI[[#This Row],[Avg]]-$U$2*TableMPI[[#This Row],[StdDev]]</f>
        <v>#N/A</v>
      </c>
      <c r="R1321" t="e">
        <f>TableMPI[[#This Row],[Avg]]+$U$2*TableMPI[[#This Row],[StdDev]]</f>
        <v>#N/A</v>
      </c>
      <c r="S1321" t="e">
        <f>IF(AND(TableMPI[[#This Row],[total_time]]&gt;=TableMPI[[#This Row],[Low]], TableMPI[[#This Row],[total_time]]&lt;=TableMPI[[#This Row],[High]]),1,0)</f>
        <v>#N/A</v>
      </c>
    </row>
    <row r="1322" spans="1:19" x14ac:dyDescent="0.25">
      <c r="A1322" t="s">
        <v>15</v>
      </c>
      <c r="B1322">
        <v>20000</v>
      </c>
      <c r="C1322">
        <v>100</v>
      </c>
      <c r="D1322">
        <v>100000</v>
      </c>
      <c r="E1322">
        <v>60</v>
      </c>
      <c r="F1322">
        <v>1</v>
      </c>
      <c r="G1322">
        <v>52.124026000000001</v>
      </c>
      <c r="H1322">
        <v>28.867536999999999</v>
      </c>
      <c r="I1322">
        <v>20.316711999999999</v>
      </c>
      <c r="J1322">
        <v>0.34435100000000002</v>
      </c>
      <c r="K1322" t="str">
        <f t="shared" si="36"/>
        <v>7</v>
      </c>
      <c r="L1322" t="s">
        <v>75</v>
      </c>
      <c r="M1322" t="s">
        <v>76</v>
      </c>
      <c r="N132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60</v>
      </c>
      <c r="O1322" t="e">
        <f>VLOOKUP(TableMPI[[#This Row],[Label]],TableAvg[],2,FALSE)</f>
        <v>#N/A</v>
      </c>
      <c r="P1322" t="e">
        <f>VLOOKUP(TableMPI[[#This Row],[Label]],TableAvg[],3,FALSE)</f>
        <v>#N/A</v>
      </c>
      <c r="Q1322" t="e">
        <f>TableMPI[[#This Row],[Avg]]-$U$2*TableMPI[[#This Row],[StdDev]]</f>
        <v>#N/A</v>
      </c>
      <c r="R1322" t="e">
        <f>TableMPI[[#This Row],[Avg]]+$U$2*TableMPI[[#This Row],[StdDev]]</f>
        <v>#N/A</v>
      </c>
      <c r="S1322" t="e">
        <f>IF(AND(TableMPI[[#This Row],[total_time]]&gt;=TableMPI[[#This Row],[Low]], TableMPI[[#This Row],[total_time]]&lt;=TableMPI[[#This Row],[High]]),1,0)</f>
        <v>#N/A</v>
      </c>
    </row>
    <row r="1323" spans="1:19" x14ac:dyDescent="0.25">
      <c r="A1323" t="s">
        <v>15</v>
      </c>
      <c r="B1323">
        <v>20000</v>
      </c>
      <c r="C1323">
        <v>100</v>
      </c>
      <c r="D1323">
        <v>100000</v>
      </c>
      <c r="E1323">
        <v>57</v>
      </c>
      <c r="F1323">
        <v>1</v>
      </c>
      <c r="G1323">
        <v>57.627727999999998</v>
      </c>
      <c r="H1323">
        <v>33.061093</v>
      </c>
      <c r="I1323">
        <v>26.112981000000001</v>
      </c>
      <c r="J1323">
        <v>0.46630300000000002</v>
      </c>
      <c r="K1323" t="str">
        <f t="shared" si="36"/>
        <v>7</v>
      </c>
      <c r="L1323" t="s">
        <v>75</v>
      </c>
      <c r="M1323" t="s">
        <v>76</v>
      </c>
      <c r="N132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57</v>
      </c>
      <c r="O1323" t="e">
        <f>VLOOKUP(TableMPI[[#This Row],[Label]],TableAvg[],2,FALSE)</f>
        <v>#N/A</v>
      </c>
      <c r="P1323" t="e">
        <f>VLOOKUP(TableMPI[[#This Row],[Label]],TableAvg[],3,FALSE)</f>
        <v>#N/A</v>
      </c>
      <c r="Q1323" t="e">
        <f>TableMPI[[#This Row],[Avg]]-$U$2*TableMPI[[#This Row],[StdDev]]</f>
        <v>#N/A</v>
      </c>
      <c r="R1323" t="e">
        <f>TableMPI[[#This Row],[Avg]]+$U$2*TableMPI[[#This Row],[StdDev]]</f>
        <v>#N/A</v>
      </c>
      <c r="S1323" t="e">
        <f>IF(AND(TableMPI[[#This Row],[total_time]]&gt;=TableMPI[[#This Row],[Low]], TableMPI[[#This Row],[total_time]]&lt;=TableMPI[[#This Row],[High]]),1,0)</f>
        <v>#N/A</v>
      </c>
    </row>
    <row r="1324" spans="1:19" x14ac:dyDescent="0.25">
      <c r="A1324" t="s">
        <v>15</v>
      </c>
      <c r="B1324">
        <v>20000</v>
      </c>
      <c r="C1324">
        <v>100</v>
      </c>
      <c r="D1324">
        <v>100000</v>
      </c>
      <c r="E1324">
        <v>54</v>
      </c>
      <c r="F1324">
        <v>1</v>
      </c>
      <c r="G1324">
        <v>51.571505000000002</v>
      </c>
      <c r="H1324">
        <v>25.717911000000001</v>
      </c>
      <c r="I1324">
        <v>22.845006000000001</v>
      </c>
      <c r="J1324">
        <v>0.43103799999999998</v>
      </c>
      <c r="K1324" t="str">
        <f t="shared" si="36"/>
        <v>7</v>
      </c>
      <c r="L1324" t="s">
        <v>75</v>
      </c>
      <c r="M1324" t="s">
        <v>76</v>
      </c>
      <c r="N132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54</v>
      </c>
      <c r="O1324" t="e">
        <f>VLOOKUP(TableMPI[[#This Row],[Label]],TableAvg[],2,FALSE)</f>
        <v>#N/A</v>
      </c>
      <c r="P1324" t="e">
        <f>VLOOKUP(TableMPI[[#This Row],[Label]],TableAvg[],3,FALSE)</f>
        <v>#N/A</v>
      </c>
      <c r="Q1324" t="e">
        <f>TableMPI[[#This Row],[Avg]]-$U$2*TableMPI[[#This Row],[StdDev]]</f>
        <v>#N/A</v>
      </c>
      <c r="R1324" t="e">
        <f>TableMPI[[#This Row],[Avg]]+$U$2*TableMPI[[#This Row],[StdDev]]</f>
        <v>#N/A</v>
      </c>
      <c r="S1324" t="e">
        <f>IF(AND(TableMPI[[#This Row],[total_time]]&gt;=TableMPI[[#This Row],[Low]], TableMPI[[#This Row],[total_time]]&lt;=TableMPI[[#This Row],[High]]),1,0)</f>
        <v>#N/A</v>
      </c>
    </row>
    <row r="1325" spans="1:19" x14ac:dyDescent="0.25">
      <c r="A1325" t="s">
        <v>15</v>
      </c>
      <c r="B1325">
        <v>20000</v>
      </c>
      <c r="C1325">
        <v>100</v>
      </c>
      <c r="D1325">
        <v>100000</v>
      </c>
      <c r="E1325">
        <v>51</v>
      </c>
      <c r="F1325">
        <v>1</v>
      </c>
      <c r="G1325">
        <v>45.020845999999999</v>
      </c>
      <c r="H1325">
        <v>17.637740000000001</v>
      </c>
      <c r="I1325">
        <v>19.634350999999999</v>
      </c>
      <c r="J1325">
        <v>0.39268700000000001</v>
      </c>
      <c r="K1325" t="str">
        <f t="shared" si="36"/>
        <v>7</v>
      </c>
      <c r="L1325" t="s">
        <v>75</v>
      </c>
      <c r="M1325" t="s">
        <v>76</v>
      </c>
      <c r="N132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51</v>
      </c>
      <c r="O1325" t="e">
        <f>VLOOKUP(TableMPI[[#This Row],[Label]],TableAvg[],2,FALSE)</f>
        <v>#N/A</v>
      </c>
      <c r="P1325" t="e">
        <f>VLOOKUP(TableMPI[[#This Row],[Label]],TableAvg[],3,FALSE)</f>
        <v>#N/A</v>
      </c>
      <c r="Q1325" t="e">
        <f>TableMPI[[#This Row],[Avg]]-$U$2*TableMPI[[#This Row],[StdDev]]</f>
        <v>#N/A</v>
      </c>
      <c r="R1325" t="e">
        <f>TableMPI[[#This Row],[Avg]]+$U$2*TableMPI[[#This Row],[StdDev]]</f>
        <v>#N/A</v>
      </c>
      <c r="S1325" t="e">
        <f>IF(AND(TableMPI[[#This Row],[total_time]]&gt;=TableMPI[[#This Row],[Low]], TableMPI[[#This Row],[total_time]]&lt;=TableMPI[[#This Row],[High]]),1,0)</f>
        <v>#N/A</v>
      </c>
    </row>
    <row r="1326" spans="1:19" x14ac:dyDescent="0.25">
      <c r="A1326" t="s">
        <v>15</v>
      </c>
      <c r="B1326">
        <v>20000</v>
      </c>
      <c r="C1326">
        <v>100</v>
      </c>
      <c r="D1326">
        <v>100000</v>
      </c>
      <c r="E1326">
        <v>48</v>
      </c>
      <c r="F1326">
        <v>1</v>
      </c>
      <c r="G1326">
        <v>56.319468999999998</v>
      </c>
      <c r="H1326">
        <v>27.700301</v>
      </c>
      <c r="I1326">
        <v>17.968451999999999</v>
      </c>
      <c r="J1326">
        <v>0.38230700000000001</v>
      </c>
      <c r="K1326" t="str">
        <f t="shared" si="36"/>
        <v>7</v>
      </c>
      <c r="L1326" t="s">
        <v>75</v>
      </c>
      <c r="M1326" t="s">
        <v>76</v>
      </c>
      <c r="N132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48</v>
      </c>
      <c r="O1326" t="e">
        <f>VLOOKUP(TableMPI[[#This Row],[Label]],TableAvg[],2,FALSE)</f>
        <v>#N/A</v>
      </c>
      <c r="P1326" t="e">
        <f>VLOOKUP(TableMPI[[#This Row],[Label]],TableAvg[],3,FALSE)</f>
        <v>#N/A</v>
      </c>
      <c r="Q1326" t="e">
        <f>TableMPI[[#This Row],[Avg]]-$U$2*TableMPI[[#This Row],[StdDev]]</f>
        <v>#N/A</v>
      </c>
      <c r="R1326" t="e">
        <f>TableMPI[[#This Row],[Avg]]+$U$2*TableMPI[[#This Row],[StdDev]]</f>
        <v>#N/A</v>
      </c>
      <c r="S1326" t="e">
        <f>IF(AND(TableMPI[[#This Row],[total_time]]&gt;=TableMPI[[#This Row],[Low]], TableMPI[[#This Row],[total_time]]&lt;=TableMPI[[#This Row],[High]]),1,0)</f>
        <v>#N/A</v>
      </c>
    </row>
    <row r="1327" spans="1:19" x14ac:dyDescent="0.25">
      <c r="A1327" t="s">
        <v>15</v>
      </c>
      <c r="B1327">
        <v>20000</v>
      </c>
      <c r="C1327">
        <v>100</v>
      </c>
      <c r="D1327">
        <v>100000</v>
      </c>
      <c r="E1327">
        <v>45</v>
      </c>
      <c r="F1327">
        <v>1</v>
      </c>
      <c r="G1327">
        <v>53.331375000000001</v>
      </c>
      <c r="H1327">
        <v>22.534198</v>
      </c>
      <c r="I1327">
        <v>17.822141999999999</v>
      </c>
      <c r="J1327">
        <v>0.40504899999999999</v>
      </c>
      <c r="K1327" t="str">
        <f t="shared" si="36"/>
        <v>7</v>
      </c>
      <c r="L1327" t="s">
        <v>75</v>
      </c>
      <c r="M1327" t="s">
        <v>76</v>
      </c>
      <c r="N132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45</v>
      </c>
      <c r="O1327" t="e">
        <f>VLOOKUP(TableMPI[[#This Row],[Label]],TableAvg[],2,FALSE)</f>
        <v>#N/A</v>
      </c>
      <c r="P1327" t="e">
        <f>VLOOKUP(TableMPI[[#This Row],[Label]],TableAvg[],3,FALSE)</f>
        <v>#N/A</v>
      </c>
      <c r="Q1327" t="e">
        <f>TableMPI[[#This Row],[Avg]]-$U$2*TableMPI[[#This Row],[StdDev]]</f>
        <v>#N/A</v>
      </c>
      <c r="R1327" t="e">
        <f>TableMPI[[#This Row],[Avg]]+$U$2*TableMPI[[#This Row],[StdDev]]</f>
        <v>#N/A</v>
      </c>
      <c r="S1327" t="e">
        <f>IF(AND(TableMPI[[#This Row],[total_time]]&gt;=TableMPI[[#This Row],[Low]], TableMPI[[#This Row],[total_time]]&lt;=TableMPI[[#This Row],[High]]),1,0)</f>
        <v>#N/A</v>
      </c>
    </row>
    <row r="1328" spans="1:19" x14ac:dyDescent="0.25">
      <c r="A1328" t="s">
        <v>15</v>
      </c>
      <c r="B1328">
        <v>20000</v>
      </c>
      <c r="C1328">
        <v>100</v>
      </c>
      <c r="D1328">
        <v>100000</v>
      </c>
      <c r="E1328">
        <v>42</v>
      </c>
      <c r="F1328">
        <v>1</v>
      </c>
      <c r="G1328">
        <v>51.960742000000003</v>
      </c>
      <c r="H1328">
        <v>19.063127000000001</v>
      </c>
      <c r="I1328">
        <v>21.790513000000001</v>
      </c>
      <c r="J1328">
        <v>0.53147599999999995</v>
      </c>
      <c r="K1328" t="str">
        <f t="shared" si="36"/>
        <v>7</v>
      </c>
      <c r="L1328" t="s">
        <v>75</v>
      </c>
      <c r="M1328" t="s">
        <v>76</v>
      </c>
      <c r="N132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42</v>
      </c>
      <c r="O1328" t="e">
        <f>VLOOKUP(TableMPI[[#This Row],[Label]],TableAvg[],2,FALSE)</f>
        <v>#N/A</v>
      </c>
      <c r="P1328" t="e">
        <f>VLOOKUP(TableMPI[[#This Row],[Label]],TableAvg[],3,FALSE)</f>
        <v>#N/A</v>
      </c>
      <c r="Q1328" t="e">
        <f>TableMPI[[#This Row],[Avg]]-$U$2*TableMPI[[#This Row],[StdDev]]</f>
        <v>#N/A</v>
      </c>
      <c r="R1328" t="e">
        <f>TableMPI[[#This Row],[Avg]]+$U$2*TableMPI[[#This Row],[StdDev]]</f>
        <v>#N/A</v>
      </c>
      <c r="S1328" t="e">
        <f>IF(AND(TableMPI[[#This Row],[total_time]]&gt;=TableMPI[[#This Row],[Low]], TableMPI[[#This Row],[total_time]]&lt;=TableMPI[[#This Row],[High]]),1,0)</f>
        <v>#N/A</v>
      </c>
    </row>
    <row r="1329" spans="1:19" x14ac:dyDescent="0.25">
      <c r="A1329" t="s">
        <v>15</v>
      </c>
      <c r="B1329">
        <v>20000</v>
      </c>
      <c r="C1329">
        <v>100</v>
      </c>
      <c r="D1329">
        <v>100000</v>
      </c>
      <c r="E1329">
        <v>39</v>
      </c>
      <c r="F1329">
        <v>1</v>
      </c>
      <c r="G1329">
        <v>54.104706999999998</v>
      </c>
      <c r="H1329">
        <v>18.789193999999998</v>
      </c>
      <c r="I1329">
        <v>18.215045</v>
      </c>
      <c r="J1329">
        <v>0.47934300000000002</v>
      </c>
      <c r="K1329" t="str">
        <f t="shared" si="36"/>
        <v>7</v>
      </c>
      <c r="L1329" t="s">
        <v>75</v>
      </c>
      <c r="M1329" t="s">
        <v>76</v>
      </c>
      <c r="N132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39</v>
      </c>
      <c r="O1329" t="e">
        <f>VLOOKUP(TableMPI[[#This Row],[Label]],TableAvg[],2,FALSE)</f>
        <v>#N/A</v>
      </c>
      <c r="P1329" t="e">
        <f>VLOOKUP(TableMPI[[#This Row],[Label]],TableAvg[],3,FALSE)</f>
        <v>#N/A</v>
      </c>
      <c r="Q1329" t="e">
        <f>TableMPI[[#This Row],[Avg]]-$U$2*TableMPI[[#This Row],[StdDev]]</f>
        <v>#N/A</v>
      </c>
      <c r="R1329" t="e">
        <f>TableMPI[[#This Row],[Avg]]+$U$2*TableMPI[[#This Row],[StdDev]]</f>
        <v>#N/A</v>
      </c>
      <c r="S1329" t="e">
        <f>IF(AND(TableMPI[[#This Row],[total_time]]&gt;=TableMPI[[#This Row],[Low]], TableMPI[[#This Row],[total_time]]&lt;=TableMPI[[#This Row],[High]]),1,0)</f>
        <v>#N/A</v>
      </c>
    </row>
    <row r="1330" spans="1:19" x14ac:dyDescent="0.25">
      <c r="A1330" t="s">
        <v>15</v>
      </c>
      <c r="B1330">
        <v>20000</v>
      </c>
      <c r="C1330">
        <v>100</v>
      </c>
      <c r="D1330">
        <v>100000</v>
      </c>
      <c r="E1330">
        <v>36</v>
      </c>
      <c r="F1330">
        <v>1</v>
      </c>
      <c r="G1330">
        <v>67.557377000000002</v>
      </c>
      <c r="H1330">
        <v>29.876788999999999</v>
      </c>
      <c r="I1330">
        <v>19.036068</v>
      </c>
      <c r="J1330">
        <v>0.54388800000000004</v>
      </c>
      <c r="K1330" t="str">
        <f t="shared" si="36"/>
        <v>7</v>
      </c>
      <c r="L1330" t="s">
        <v>75</v>
      </c>
      <c r="M1330" t="s">
        <v>76</v>
      </c>
      <c r="N133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36</v>
      </c>
      <c r="O1330" t="e">
        <f>VLOOKUP(TableMPI[[#This Row],[Label]],TableAvg[],2,FALSE)</f>
        <v>#N/A</v>
      </c>
      <c r="P1330" t="e">
        <f>VLOOKUP(TableMPI[[#This Row],[Label]],TableAvg[],3,FALSE)</f>
        <v>#N/A</v>
      </c>
      <c r="Q1330" t="e">
        <f>TableMPI[[#This Row],[Avg]]-$U$2*TableMPI[[#This Row],[StdDev]]</f>
        <v>#N/A</v>
      </c>
      <c r="R1330" t="e">
        <f>TableMPI[[#This Row],[Avg]]+$U$2*TableMPI[[#This Row],[StdDev]]</f>
        <v>#N/A</v>
      </c>
      <c r="S1330" t="e">
        <f>IF(AND(TableMPI[[#This Row],[total_time]]&gt;=TableMPI[[#This Row],[Low]], TableMPI[[#This Row],[total_time]]&lt;=TableMPI[[#This Row],[High]]),1,0)</f>
        <v>#N/A</v>
      </c>
    </row>
    <row r="1331" spans="1:19" x14ac:dyDescent="0.25">
      <c r="A1331" t="s">
        <v>15</v>
      </c>
      <c r="B1331">
        <v>20000</v>
      </c>
      <c r="C1331">
        <v>100</v>
      </c>
      <c r="D1331">
        <v>100000</v>
      </c>
      <c r="E1331">
        <v>33</v>
      </c>
      <c r="F1331">
        <v>1</v>
      </c>
      <c r="G1331">
        <v>53.518768000000001</v>
      </c>
      <c r="H1331">
        <v>12.483333</v>
      </c>
      <c r="I1331">
        <v>16.866008000000001</v>
      </c>
      <c r="J1331">
        <v>0.52706299999999995</v>
      </c>
      <c r="K1331" t="str">
        <f t="shared" si="36"/>
        <v>7</v>
      </c>
      <c r="L1331" t="s">
        <v>75</v>
      </c>
      <c r="M1331" t="s">
        <v>76</v>
      </c>
      <c r="N133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33</v>
      </c>
      <c r="O1331" t="e">
        <f>VLOOKUP(TableMPI[[#This Row],[Label]],TableAvg[],2,FALSE)</f>
        <v>#N/A</v>
      </c>
      <c r="P1331" t="e">
        <f>VLOOKUP(TableMPI[[#This Row],[Label]],TableAvg[],3,FALSE)</f>
        <v>#N/A</v>
      </c>
      <c r="Q1331" t="e">
        <f>TableMPI[[#This Row],[Avg]]-$U$2*TableMPI[[#This Row],[StdDev]]</f>
        <v>#N/A</v>
      </c>
      <c r="R1331" t="e">
        <f>TableMPI[[#This Row],[Avg]]+$U$2*TableMPI[[#This Row],[StdDev]]</f>
        <v>#N/A</v>
      </c>
      <c r="S1331" t="e">
        <f>IF(AND(TableMPI[[#This Row],[total_time]]&gt;=TableMPI[[#This Row],[Low]], TableMPI[[#This Row],[total_time]]&lt;=TableMPI[[#This Row],[High]]),1,0)</f>
        <v>#N/A</v>
      </c>
    </row>
    <row r="1332" spans="1:19" x14ac:dyDescent="0.25">
      <c r="A1332" t="s">
        <v>15</v>
      </c>
      <c r="B1332">
        <v>20000</v>
      </c>
      <c r="C1332">
        <v>100</v>
      </c>
      <c r="D1332">
        <v>100000</v>
      </c>
      <c r="E1332">
        <v>30</v>
      </c>
      <c r="F1332">
        <v>1</v>
      </c>
      <c r="G1332">
        <v>51.787880000000001</v>
      </c>
      <c r="H1332">
        <v>6.2329629999999998</v>
      </c>
      <c r="I1332">
        <v>22.841262</v>
      </c>
      <c r="J1332">
        <v>0.78763000000000005</v>
      </c>
      <c r="K1332" t="str">
        <f t="shared" si="36"/>
        <v>7</v>
      </c>
      <c r="L1332" t="s">
        <v>75</v>
      </c>
      <c r="M1332" t="s">
        <v>76</v>
      </c>
      <c r="N133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30</v>
      </c>
      <c r="O1332" t="e">
        <f>VLOOKUP(TableMPI[[#This Row],[Label]],TableAvg[],2,FALSE)</f>
        <v>#N/A</v>
      </c>
      <c r="P1332" t="e">
        <f>VLOOKUP(TableMPI[[#This Row],[Label]],TableAvg[],3,FALSE)</f>
        <v>#N/A</v>
      </c>
      <c r="Q1332" t="e">
        <f>TableMPI[[#This Row],[Avg]]-$U$2*TableMPI[[#This Row],[StdDev]]</f>
        <v>#N/A</v>
      </c>
      <c r="R1332" t="e">
        <f>TableMPI[[#This Row],[Avg]]+$U$2*TableMPI[[#This Row],[StdDev]]</f>
        <v>#N/A</v>
      </c>
      <c r="S1332" t="e">
        <f>IF(AND(TableMPI[[#This Row],[total_time]]&gt;=TableMPI[[#This Row],[Low]], TableMPI[[#This Row],[total_time]]&lt;=TableMPI[[#This Row],[High]]),1,0)</f>
        <v>#N/A</v>
      </c>
    </row>
    <row r="1333" spans="1:19" x14ac:dyDescent="0.25">
      <c r="A1333" t="s">
        <v>15</v>
      </c>
      <c r="B1333">
        <v>20000</v>
      </c>
      <c r="C1333">
        <v>100</v>
      </c>
      <c r="D1333">
        <v>100000</v>
      </c>
      <c r="E1333">
        <v>27</v>
      </c>
      <c r="F1333">
        <v>1</v>
      </c>
      <c r="G1333">
        <v>57.991410999999999</v>
      </c>
      <c r="H1333">
        <v>7.2944329999999997</v>
      </c>
      <c r="I1333">
        <v>13.170056000000001</v>
      </c>
      <c r="J1333">
        <v>0.50654100000000002</v>
      </c>
      <c r="K1333" t="str">
        <f t="shared" si="36"/>
        <v>7</v>
      </c>
      <c r="L1333" t="s">
        <v>75</v>
      </c>
      <c r="M1333" t="s">
        <v>76</v>
      </c>
      <c r="N133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27</v>
      </c>
      <c r="O1333" t="e">
        <f>VLOOKUP(TableMPI[[#This Row],[Label]],TableAvg[],2,FALSE)</f>
        <v>#N/A</v>
      </c>
      <c r="P1333" t="e">
        <f>VLOOKUP(TableMPI[[#This Row],[Label]],TableAvg[],3,FALSE)</f>
        <v>#N/A</v>
      </c>
      <c r="Q1333" t="e">
        <f>TableMPI[[#This Row],[Avg]]-$U$2*TableMPI[[#This Row],[StdDev]]</f>
        <v>#N/A</v>
      </c>
      <c r="R1333" t="e">
        <f>TableMPI[[#This Row],[Avg]]+$U$2*TableMPI[[#This Row],[StdDev]]</f>
        <v>#N/A</v>
      </c>
      <c r="S1333" t="e">
        <f>IF(AND(TableMPI[[#This Row],[total_time]]&gt;=TableMPI[[#This Row],[Low]], TableMPI[[#This Row],[total_time]]&lt;=TableMPI[[#This Row],[High]]),1,0)</f>
        <v>#N/A</v>
      </c>
    </row>
    <row r="1334" spans="1:19" x14ac:dyDescent="0.25">
      <c r="A1334" t="s">
        <v>15</v>
      </c>
      <c r="B1334">
        <v>20000</v>
      </c>
      <c r="C1334">
        <v>100</v>
      </c>
      <c r="D1334">
        <v>100000</v>
      </c>
      <c r="E1334">
        <v>24</v>
      </c>
      <c r="F1334">
        <v>1</v>
      </c>
      <c r="G1334">
        <v>57.288781999999998</v>
      </c>
      <c r="H1334">
        <v>1.122957</v>
      </c>
      <c r="I1334">
        <v>13.683685000000001</v>
      </c>
      <c r="J1334">
        <v>0.594943</v>
      </c>
      <c r="K1334" t="str">
        <f t="shared" si="36"/>
        <v>7</v>
      </c>
      <c r="L1334" t="s">
        <v>75</v>
      </c>
      <c r="M1334" t="s">
        <v>76</v>
      </c>
      <c r="N133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24</v>
      </c>
      <c r="O1334" t="e">
        <f>VLOOKUP(TableMPI[[#This Row],[Label]],TableAvg[],2,FALSE)</f>
        <v>#N/A</v>
      </c>
      <c r="P1334" t="e">
        <f>VLOOKUP(TableMPI[[#This Row],[Label]],TableAvg[],3,FALSE)</f>
        <v>#N/A</v>
      </c>
      <c r="Q1334" t="e">
        <f>TableMPI[[#This Row],[Avg]]-$U$2*TableMPI[[#This Row],[StdDev]]</f>
        <v>#N/A</v>
      </c>
      <c r="R1334" t="e">
        <f>TableMPI[[#This Row],[Avg]]+$U$2*TableMPI[[#This Row],[StdDev]]</f>
        <v>#N/A</v>
      </c>
      <c r="S1334" t="e">
        <f>IF(AND(TableMPI[[#This Row],[total_time]]&gt;=TableMPI[[#This Row],[Low]], TableMPI[[#This Row],[total_time]]&lt;=TableMPI[[#This Row],[High]]),1,0)</f>
        <v>#N/A</v>
      </c>
    </row>
    <row r="1335" spans="1:19" x14ac:dyDescent="0.25">
      <c r="A1335" t="s">
        <v>15</v>
      </c>
      <c r="B1335">
        <v>20000</v>
      </c>
      <c r="C1335">
        <v>100</v>
      </c>
      <c r="D1335">
        <v>100000</v>
      </c>
      <c r="E1335">
        <v>21</v>
      </c>
      <c r="F1335">
        <v>1</v>
      </c>
      <c r="G1335">
        <v>65.454820999999995</v>
      </c>
      <c r="H1335">
        <v>1.0427029999999999</v>
      </c>
      <c r="I1335">
        <v>10.601367</v>
      </c>
      <c r="J1335">
        <v>0.53006799999999998</v>
      </c>
      <c r="K1335" t="str">
        <f t="shared" si="36"/>
        <v>7</v>
      </c>
      <c r="L1335" t="s">
        <v>75</v>
      </c>
      <c r="M1335" t="s">
        <v>76</v>
      </c>
      <c r="N133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21</v>
      </c>
      <c r="O1335" t="e">
        <f>VLOOKUP(TableMPI[[#This Row],[Label]],TableAvg[],2,FALSE)</f>
        <v>#N/A</v>
      </c>
      <c r="P1335" t="e">
        <f>VLOOKUP(TableMPI[[#This Row],[Label]],TableAvg[],3,FALSE)</f>
        <v>#N/A</v>
      </c>
      <c r="Q1335" t="e">
        <f>TableMPI[[#This Row],[Avg]]-$U$2*TableMPI[[#This Row],[StdDev]]</f>
        <v>#N/A</v>
      </c>
      <c r="R1335" t="e">
        <f>TableMPI[[#This Row],[Avg]]+$U$2*TableMPI[[#This Row],[StdDev]]</f>
        <v>#N/A</v>
      </c>
      <c r="S1335" t="e">
        <f>IF(AND(TableMPI[[#This Row],[total_time]]&gt;=TableMPI[[#This Row],[Low]], TableMPI[[#This Row],[total_time]]&lt;=TableMPI[[#This Row],[High]]),1,0)</f>
        <v>#N/A</v>
      </c>
    </row>
    <row r="1336" spans="1:19" x14ac:dyDescent="0.25">
      <c r="A1336" t="s">
        <v>15</v>
      </c>
      <c r="B1336">
        <v>20000</v>
      </c>
      <c r="C1336">
        <v>100</v>
      </c>
      <c r="D1336">
        <v>100000</v>
      </c>
      <c r="E1336">
        <v>18</v>
      </c>
      <c r="F1336">
        <v>1</v>
      </c>
      <c r="G1336">
        <v>75.714875000000006</v>
      </c>
      <c r="H1336">
        <v>0.978155</v>
      </c>
      <c r="I1336">
        <v>7.9481320000000002</v>
      </c>
      <c r="J1336">
        <v>0.46753699999999998</v>
      </c>
      <c r="K1336" t="str">
        <f t="shared" si="36"/>
        <v>7</v>
      </c>
      <c r="L1336" t="s">
        <v>75</v>
      </c>
      <c r="M1336" t="s">
        <v>76</v>
      </c>
      <c r="N133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18</v>
      </c>
      <c r="O1336" t="e">
        <f>VLOOKUP(TableMPI[[#This Row],[Label]],TableAvg[],2,FALSE)</f>
        <v>#N/A</v>
      </c>
      <c r="P1336" t="e">
        <f>VLOOKUP(TableMPI[[#This Row],[Label]],TableAvg[],3,FALSE)</f>
        <v>#N/A</v>
      </c>
      <c r="Q1336" t="e">
        <f>TableMPI[[#This Row],[Avg]]-$U$2*TableMPI[[#This Row],[StdDev]]</f>
        <v>#N/A</v>
      </c>
      <c r="R1336" t="e">
        <f>TableMPI[[#This Row],[Avg]]+$U$2*TableMPI[[#This Row],[StdDev]]</f>
        <v>#N/A</v>
      </c>
      <c r="S1336" t="e">
        <f>IF(AND(TableMPI[[#This Row],[total_time]]&gt;=TableMPI[[#This Row],[Low]], TableMPI[[#This Row],[total_time]]&lt;=TableMPI[[#This Row],[High]]),1,0)</f>
        <v>#N/A</v>
      </c>
    </row>
    <row r="1337" spans="1:19" x14ac:dyDescent="0.25">
      <c r="A1337" t="s">
        <v>15</v>
      </c>
      <c r="B1337">
        <v>20000</v>
      </c>
      <c r="C1337">
        <v>100</v>
      </c>
      <c r="D1337">
        <v>100000</v>
      </c>
      <c r="E1337">
        <v>15</v>
      </c>
      <c r="F1337">
        <v>1</v>
      </c>
      <c r="G1337">
        <v>90.543182999999999</v>
      </c>
      <c r="H1337">
        <v>1.1320460000000001</v>
      </c>
      <c r="I1337">
        <v>6.4649679999999998</v>
      </c>
      <c r="J1337">
        <v>0.461783</v>
      </c>
      <c r="K1337" t="str">
        <f t="shared" si="36"/>
        <v>7</v>
      </c>
      <c r="L1337" t="s">
        <v>75</v>
      </c>
      <c r="M1337" t="s">
        <v>76</v>
      </c>
      <c r="N133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15</v>
      </c>
      <c r="O1337" t="e">
        <f>VLOOKUP(TableMPI[[#This Row],[Label]],TableAvg[],2,FALSE)</f>
        <v>#N/A</v>
      </c>
      <c r="P1337" t="e">
        <f>VLOOKUP(TableMPI[[#This Row],[Label]],TableAvg[],3,FALSE)</f>
        <v>#N/A</v>
      </c>
      <c r="Q1337" t="e">
        <f>TableMPI[[#This Row],[Avg]]-$U$2*TableMPI[[#This Row],[StdDev]]</f>
        <v>#N/A</v>
      </c>
      <c r="R1337" t="e">
        <f>TableMPI[[#This Row],[Avg]]+$U$2*TableMPI[[#This Row],[StdDev]]</f>
        <v>#N/A</v>
      </c>
      <c r="S1337" t="e">
        <f>IF(AND(TableMPI[[#This Row],[total_time]]&gt;=TableMPI[[#This Row],[Low]], TableMPI[[#This Row],[total_time]]&lt;=TableMPI[[#This Row],[High]]),1,0)</f>
        <v>#N/A</v>
      </c>
    </row>
    <row r="1338" spans="1:19" x14ac:dyDescent="0.25">
      <c r="A1338" t="s">
        <v>15</v>
      </c>
      <c r="B1338">
        <v>20000</v>
      </c>
      <c r="C1338">
        <v>100</v>
      </c>
      <c r="D1338">
        <v>100000</v>
      </c>
      <c r="E1338">
        <v>72</v>
      </c>
      <c r="F1338">
        <v>1</v>
      </c>
      <c r="G1338">
        <v>41.494064999999999</v>
      </c>
      <c r="H1338">
        <v>21.952525999999999</v>
      </c>
      <c r="I1338">
        <v>51.698630000000001</v>
      </c>
      <c r="J1338">
        <v>0.72814999999999996</v>
      </c>
      <c r="K1338" t="str">
        <f t="shared" si="36"/>
        <v>7</v>
      </c>
      <c r="L1338" t="s">
        <v>75</v>
      </c>
      <c r="M1338" t="s">
        <v>76</v>
      </c>
      <c r="N133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72</v>
      </c>
      <c r="O1338" t="e">
        <f>VLOOKUP(TableMPI[[#This Row],[Label]],TableAvg[],2,FALSE)</f>
        <v>#N/A</v>
      </c>
      <c r="P1338" t="e">
        <f>VLOOKUP(TableMPI[[#This Row],[Label]],TableAvg[],3,FALSE)</f>
        <v>#N/A</v>
      </c>
      <c r="Q1338" t="e">
        <f>TableMPI[[#This Row],[Avg]]-$U$2*TableMPI[[#This Row],[StdDev]]</f>
        <v>#N/A</v>
      </c>
      <c r="R1338" t="e">
        <f>TableMPI[[#This Row],[Avg]]+$U$2*TableMPI[[#This Row],[StdDev]]</f>
        <v>#N/A</v>
      </c>
      <c r="S1338" t="e">
        <f>IF(AND(TableMPI[[#This Row],[total_time]]&gt;=TableMPI[[#This Row],[Low]], TableMPI[[#This Row],[total_time]]&lt;=TableMPI[[#This Row],[High]]),1,0)</f>
        <v>#N/A</v>
      </c>
    </row>
    <row r="1339" spans="1:19" x14ac:dyDescent="0.25">
      <c r="A1339" t="s">
        <v>15</v>
      </c>
      <c r="B1339">
        <v>20000</v>
      </c>
      <c r="C1339">
        <v>100</v>
      </c>
      <c r="D1339">
        <v>100000</v>
      </c>
      <c r="E1339">
        <v>69</v>
      </c>
      <c r="F1339">
        <v>1</v>
      </c>
      <c r="G1339">
        <v>54.786316999999997</v>
      </c>
      <c r="H1339">
        <v>34.400112</v>
      </c>
      <c r="I1339">
        <v>29.782878</v>
      </c>
      <c r="J1339">
        <v>0.43798300000000001</v>
      </c>
      <c r="K1339" t="str">
        <f t="shared" si="36"/>
        <v>7</v>
      </c>
      <c r="L1339" t="s">
        <v>75</v>
      </c>
      <c r="M1339" t="s">
        <v>76</v>
      </c>
      <c r="N133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69</v>
      </c>
      <c r="O1339" t="e">
        <f>VLOOKUP(TableMPI[[#This Row],[Label]],TableAvg[],2,FALSE)</f>
        <v>#N/A</v>
      </c>
      <c r="P1339" t="e">
        <f>VLOOKUP(TableMPI[[#This Row],[Label]],TableAvg[],3,FALSE)</f>
        <v>#N/A</v>
      </c>
      <c r="Q1339" t="e">
        <f>TableMPI[[#This Row],[Avg]]-$U$2*TableMPI[[#This Row],[StdDev]]</f>
        <v>#N/A</v>
      </c>
      <c r="R1339" t="e">
        <f>TableMPI[[#This Row],[Avg]]+$U$2*TableMPI[[#This Row],[StdDev]]</f>
        <v>#N/A</v>
      </c>
      <c r="S1339" t="e">
        <f>IF(AND(TableMPI[[#This Row],[total_time]]&gt;=TableMPI[[#This Row],[Low]], TableMPI[[#This Row],[total_time]]&lt;=TableMPI[[#This Row],[High]]),1,0)</f>
        <v>#N/A</v>
      </c>
    </row>
    <row r="1340" spans="1:19" x14ac:dyDescent="0.25">
      <c r="A1340" t="s">
        <v>15</v>
      </c>
      <c r="B1340">
        <v>20000</v>
      </c>
      <c r="C1340">
        <v>100</v>
      </c>
      <c r="D1340">
        <v>100000</v>
      </c>
      <c r="E1340">
        <v>66</v>
      </c>
      <c r="F1340">
        <v>1</v>
      </c>
      <c r="G1340">
        <v>43.996006999999999</v>
      </c>
      <c r="H1340">
        <v>22.965112999999999</v>
      </c>
      <c r="I1340">
        <v>23.689267999999998</v>
      </c>
      <c r="J1340">
        <v>0.36445</v>
      </c>
      <c r="K1340" t="str">
        <f t="shared" si="36"/>
        <v>7</v>
      </c>
      <c r="L1340" t="s">
        <v>75</v>
      </c>
      <c r="M1340" t="s">
        <v>76</v>
      </c>
      <c r="N134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66</v>
      </c>
      <c r="O1340" t="e">
        <f>VLOOKUP(TableMPI[[#This Row],[Label]],TableAvg[],2,FALSE)</f>
        <v>#N/A</v>
      </c>
      <c r="P1340" t="e">
        <f>VLOOKUP(TableMPI[[#This Row],[Label]],TableAvg[],3,FALSE)</f>
        <v>#N/A</v>
      </c>
      <c r="Q1340" t="e">
        <f>TableMPI[[#This Row],[Avg]]-$U$2*TableMPI[[#This Row],[StdDev]]</f>
        <v>#N/A</v>
      </c>
      <c r="R1340" t="e">
        <f>TableMPI[[#This Row],[Avg]]+$U$2*TableMPI[[#This Row],[StdDev]]</f>
        <v>#N/A</v>
      </c>
      <c r="S1340" t="e">
        <f>IF(AND(TableMPI[[#This Row],[total_time]]&gt;=TableMPI[[#This Row],[Low]], TableMPI[[#This Row],[total_time]]&lt;=TableMPI[[#This Row],[High]]),1,0)</f>
        <v>#N/A</v>
      </c>
    </row>
    <row r="1341" spans="1:19" x14ac:dyDescent="0.25">
      <c r="A1341" t="s">
        <v>15</v>
      </c>
      <c r="B1341">
        <v>20000</v>
      </c>
      <c r="C1341">
        <v>100</v>
      </c>
      <c r="D1341">
        <v>100000</v>
      </c>
      <c r="E1341">
        <v>63</v>
      </c>
      <c r="F1341">
        <v>1</v>
      </c>
      <c r="G1341">
        <v>38.476241999999999</v>
      </c>
      <c r="H1341">
        <v>16.357576999999999</v>
      </c>
      <c r="I1341">
        <v>24.238510000000002</v>
      </c>
      <c r="J1341">
        <v>0.39094400000000001</v>
      </c>
      <c r="K1341" t="str">
        <f t="shared" si="36"/>
        <v>7</v>
      </c>
      <c r="L1341" t="s">
        <v>75</v>
      </c>
      <c r="M1341" t="s">
        <v>76</v>
      </c>
      <c r="N134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63</v>
      </c>
      <c r="O1341" t="e">
        <f>VLOOKUP(TableMPI[[#This Row],[Label]],TableAvg[],2,FALSE)</f>
        <v>#N/A</v>
      </c>
      <c r="P1341" t="e">
        <f>VLOOKUP(TableMPI[[#This Row],[Label]],TableAvg[],3,FALSE)</f>
        <v>#N/A</v>
      </c>
      <c r="Q1341" t="e">
        <f>TableMPI[[#This Row],[Avg]]-$U$2*TableMPI[[#This Row],[StdDev]]</f>
        <v>#N/A</v>
      </c>
      <c r="R1341" t="e">
        <f>TableMPI[[#This Row],[Avg]]+$U$2*TableMPI[[#This Row],[StdDev]]</f>
        <v>#N/A</v>
      </c>
      <c r="S1341" t="e">
        <f>IF(AND(TableMPI[[#This Row],[total_time]]&gt;=TableMPI[[#This Row],[Low]], TableMPI[[#This Row],[total_time]]&lt;=TableMPI[[#This Row],[High]]),1,0)</f>
        <v>#N/A</v>
      </c>
    </row>
    <row r="1342" spans="1:19" x14ac:dyDescent="0.25">
      <c r="A1342" t="s">
        <v>15</v>
      </c>
      <c r="B1342">
        <v>20000</v>
      </c>
      <c r="C1342">
        <v>100</v>
      </c>
      <c r="D1342">
        <v>100000</v>
      </c>
      <c r="E1342">
        <v>60</v>
      </c>
      <c r="F1342">
        <v>1</v>
      </c>
      <c r="G1342">
        <v>43.796410000000002</v>
      </c>
      <c r="H1342">
        <v>20.630776000000001</v>
      </c>
      <c r="I1342">
        <v>20.813590000000001</v>
      </c>
      <c r="J1342">
        <v>0.352773</v>
      </c>
      <c r="K1342" t="str">
        <f t="shared" si="36"/>
        <v>7</v>
      </c>
      <c r="L1342" t="s">
        <v>75</v>
      </c>
      <c r="M1342" t="s">
        <v>76</v>
      </c>
      <c r="N134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60</v>
      </c>
      <c r="O1342" t="e">
        <f>VLOOKUP(TableMPI[[#This Row],[Label]],TableAvg[],2,FALSE)</f>
        <v>#N/A</v>
      </c>
      <c r="P1342" t="e">
        <f>VLOOKUP(TableMPI[[#This Row],[Label]],TableAvg[],3,FALSE)</f>
        <v>#N/A</v>
      </c>
      <c r="Q1342" t="e">
        <f>TableMPI[[#This Row],[Avg]]-$U$2*TableMPI[[#This Row],[StdDev]]</f>
        <v>#N/A</v>
      </c>
      <c r="R1342" t="e">
        <f>TableMPI[[#This Row],[Avg]]+$U$2*TableMPI[[#This Row],[StdDev]]</f>
        <v>#N/A</v>
      </c>
      <c r="S1342" t="e">
        <f>IF(AND(TableMPI[[#This Row],[total_time]]&gt;=TableMPI[[#This Row],[Low]], TableMPI[[#This Row],[total_time]]&lt;=TableMPI[[#This Row],[High]]),1,0)</f>
        <v>#N/A</v>
      </c>
    </row>
    <row r="1343" spans="1:19" x14ac:dyDescent="0.25">
      <c r="A1343" t="s">
        <v>15</v>
      </c>
      <c r="B1343">
        <v>20000</v>
      </c>
      <c r="C1343">
        <v>100</v>
      </c>
      <c r="D1343">
        <v>100000</v>
      </c>
      <c r="E1343">
        <v>57</v>
      </c>
      <c r="F1343">
        <v>1</v>
      </c>
      <c r="G1343">
        <v>52.733846999999997</v>
      </c>
      <c r="H1343">
        <v>28.08465</v>
      </c>
      <c r="I1343">
        <v>33.962963999999999</v>
      </c>
      <c r="J1343">
        <v>0.60648199999999997</v>
      </c>
      <c r="K1343" t="str">
        <f t="shared" ref="K1343:K1374" si="37">MID(M1343,22,1)</f>
        <v>7</v>
      </c>
      <c r="L1343" t="s">
        <v>75</v>
      </c>
      <c r="M1343" t="s">
        <v>76</v>
      </c>
      <c r="N134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57</v>
      </c>
      <c r="O1343" t="e">
        <f>VLOOKUP(TableMPI[[#This Row],[Label]],TableAvg[],2,FALSE)</f>
        <v>#N/A</v>
      </c>
      <c r="P1343" t="e">
        <f>VLOOKUP(TableMPI[[#This Row],[Label]],TableAvg[],3,FALSE)</f>
        <v>#N/A</v>
      </c>
      <c r="Q1343" t="e">
        <f>TableMPI[[#This Row],[Avg]]-$U$2*TableMPI[[#This Row],[StdDev]]</f>
        <v>#N/A</v>
      </c>
      <c r="R1343" t="e">
        <f>TableMPI[[#This Row],[Avg]]+$U$2*TableMPI[[#This Row],[StdDev]]</f>
        <v>#N/A</v>
      </c>
      <c r="S1343" t="e">
        <f>IF(AND(TableMPI[[#This Row],[total_time]]&gt;=TableMPI[[#This Row],[Low]], TableMPI[[#This Row],[total_time]]&lt;=TableMPI[[#This Row],[High]]),1,0)</f>
        <v>#N/A</v>
      </c>
    </row>
    <row r="1344" spans="1:19" x14ac:dyDescent="0.25">
      <c r="A1344" t="s">
        <v>15</v>
      </c>
      <c r="B1344">
        <v>20000</v>
      </c>
      <c r="C1344">
        <v>100</v>
      </c>
      <c r="D1344">
        <v>100000</v>
      </c>
      <c r="E1344">
        <v>54</v>
      </c>
      <c r="F1344">
        <v>1</v>
      </c>
      <c r="G1344">
        <v>51.686739000000003</v>
      </c>
      <c r="H1344">
        <v>25.717236</v>
      </c>
      <c r="I1344">
        <v>24.936112000000001</v>
      </c>
      <c r="J1344">
        <v>0.47049299999999999</v>
      </c>
      <c r="K1344" t="str">
        <f t="shared" si="37"/>
        <v>7</v>
      </c>
      <c r="L1344" t="s">
        <v>75</v>
      </c>
      <c r="M1344" t="s">
        <v>76</v>
      </c>
      <c r="N134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54</v>
      </c>
      <c r="O1344" t="e">
        <f>VLOOKUP(TableMPI[[#This Row],[Label]],TableAvg[],2,FALSE)</f>
        <v>#N/A</v>
      </c>
      <c r="P1344" t="e">
        <f>VLOOKUP(TableMPI[[#This Row],[Label]],TableAvg[],3,FALSE)</f>
        <v>#N/A</v>
      </c>
      <c r="Q1344" t="e">
        <f>TableMPI[[#This Row],[Avg]]-$U$2*TableMPI[[#This Row],[StdDev]]</f>
        <v>#N/A</v>
      </c>
      <c r="R1344" t="e">
        <f>TableMPI[[#This Row],[Avg]]+$U$2*TableMPI[[#This Row],[StdDev]]</f>
        <v>#N/A</v>
      </c>
      <c r="S1344" t="e">
        <f>IF(AND(TableMPI[[#This Row],[total_time]]&gt;=TableMPI[[#This Row],[Low]], TableMPI[[#This Row],[total_time]]&lt;=TableMPI[[#This Row],[High]]),1,0)</f>
        <v>#N/A</v>
      </c>
    </row>
    <row r="1345" spans="1:19" x14ac:dyDescent="0.25">
      <c r="A1345" t="s">
        <v>15</v>
      </c>
      <c r="B1345">
        <v>20000</v>
      </c>
      <c r="C1345">
        <v>100</v>
      </c>
      <c r="D1345">
        <v>100000</v>
      </c>
      <c r="E1345">
        <v>51</v>
      </c>
      <c r="F1345">
        <v>1</v>
      </c>
      <c r="G1345">
        <v>59.453456000000003</v>
      </c>
      <c r="H1345">
        <v>32.351461999999998</v>
      </c>
      <c r="I1345">
        <v>25.378820000000001</v>
      </c>
      <c r="J1345">
        <v>0.50757600000000003</v>
      </c>
      <c r="K1345" t="str">
        <f t="shared" si="37"/>
        <v>7</v>
      </c>
      <c r="L1345" t="s">
        <v>75</v>
      </c>
      <c r="M1345" t="s">
        <v>76</v>
      </c>
      <c r="N134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51</v>
      </c>
      <c r="O1345" t="e">
        <f>VLOOKUP(TableMPI[[#This Row],[Label]],TableAvg[],2,FALSE)</f>
        <v>#N/A</v>
      </c>
      <c r="P1345" t="e">
        <f>VLOOKUP(TableMPI[[#This Row],[Label]],TableAvg[],3,FALSE)</f>
        <v>#N/A</v>
      </c>
      <c r="Q1345" t="e">
        <f>TableMPI[[#This Row],[Avg]]-$U$2*TableMPI[[#This Row],[StdDev]]</f>
        <v>#N/A</v>
      </c>
      <c r="R1345" t="e">
        <f>TableMPI[[#This Row],[Avg]]+$U$2*TableMPI[[#This Row],[StdDev]]</f>
        <v>#N/A</v>
      </c>
      <c r="S1345" t="e">
        <f>IF(AND(TableMPI[[#This Row],[total_time]]&gt;=TableMPI[[#This Row],[Low]], TableMPI[[#This Row],[total_time]]&lt;=TableMPI[[#This Row],[High]]),1,0)</f>
        <v>#N/A</v>
      </c>
    </row>
    <row r="1346" spans="1:19" x14ac:dyDescent="0.25">
      <c r="A1346" t="s">
        <v>15</v>
      </c>
      <c r="B1346">
        <v>20000</v>
      </c>
      <c r="C1346">
        <v>100</v>
      </c>
      <c r="D1346">
        <v>100000</v>
      </c>
      <c r="E1346">
        <v>48</v>
      </c>
      <c r="F1346">
        <v>1</v>
      </c>
      <c r="G1346">
        <v>61.219437999999997</v>
      </c>
      <c r="H1346">
        <v>32.547483999999997</v>
      </c>
      <c r="I1346">
        <v>19.315840000000001</v>
      </c>
      <c r="J1346">
        <v>0.41097499999999998</v>
      </c>
      <c r="K1346" t="str">
        <f t="shared" si="37"/>
        <v>7</v>
      </c>
      <c r="L1346" t="s">
        <v>75</v>
      </c>
      <c r="M1346" t="s">
        <v>76</v>
      </c>
      <c r="N134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48</v>
      </c>
      <c r="O1346" t="e">
        <f>VLOOKUP(TableMPI[[#This Row],[Label]],TableAvg[],2,FALSE)</f>
        <v>#N/A</v>
      </c>
      <c r="P1346" t="e">
        <f>VLOOKUP(TableMPI[[#This Row],[Label]],TableAvg[],3,FALSE)</f>
        <v>#N/A</v>
      </c>
      <c r="Q1346" t="e">
        <f>TableMPI[[#This Row],[Avg]]-$U$2*TableMPI[[#This Row],[StdDev]]</f>
        <v>#N/A</v>
      </c>
      <c r="R1346" t="e">
        <f>TableMPI[[#This Row],[Avg]]+$U$2*TableMPI[[#This Row],[StdDev]]</f>
        <v>#N/A</v>
      </c>
      <c r="S1346" t="e">
        <f>IF(AND(TableMPI[[#This Row],[total_time]]&gt;=TableMPI[[#This Row],[Low]], TableMPI[[#This Row],[total_time]]&lt;=TableMPI[[#This Row],[High]]),1,0)</f>
        <v>#N/A</v>
      </c>
    </row>
    <row r="1347" spans="1:19" x14ac:dyDescent="0.25">
      <c r="A1347" t="s">
        <v>15</v>
      </c>
      <c r="B1347">
        <v>20000</v>
      </c>
      <c r="C1347">
        <v>100</v>
      </c>
      <c r="D1347">
        <v>100000</v>
      </c>
      <c r="E1347">
        <v>45</v>
      </c>
      <c r="F1347">
        <v>1</v>
      </c>
      <c r="G1347">
        <v>54.03942</v>
      </c>
      <c r="H1347">
        <v>23.240037000000001</v>
      </c>
      <c r="I1347">
        <v>17.274509999999999</v>
      </c>
      <c r="J1347">
        <v>0.39260200000000001</v>
      </c>
      <c r="K1347" t="str">
        <f t="shared" si="37"/>
        <v>7</v>
      </c>
      <c r="L1347" t="s">
        <v>75</v>
      </c>
      <c r="M1347" t="s">
        <v>76</v>
      </c>
      <c r="N134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45</v>
      </c>
      <c r="O1347" t="e">
        <f>VLOOKUP(TableMPI[[#This Row],[Label]],TableAvg[],2,FALSE)</f>
        <v>#N/A</v>
      </c>
      <c r="P1347" t="e">
        <f>VLOOKUP(TableMPI[[#This Row],[Label]],TableAvg[],3,FALSE)</f>
        <v>#N/A</v>
      </c>
      <c r="Q1347" t="e">
        <f>TableMPI[[#This Row],[Avg]]-$U$2*TableMPI[[#This Row],[StdDev]]</f>
        <v>#N/A</v>
      </c>
      <c r="R1347" t="e">
        <f>TableMPI[[#This Row],[Avg]]+$U$2*TableMPI[[#This Row],[StdDev]]</f>
        <v>#N/A</v>
      </c>
      <c r="S1347" t="e">
        <f>IF(AND(TableMPI[[#This Row],[total_time]]&gt;=TableMPI[[#This Row],[Low]], TableMPI[[#This Row],[total_time]]&lt;=TableMPI[[#This Row],[High]]),1,0)</f>
        <v>#N/A</v>
      </c>
    </row>
    <row r="1348" spans="1:19" x14ac:dyDescent="0.25">
      <c r="A1348" t="s">
        <v>15</v>
      </c>
      <c r="B1348">
        <v>20000</v>
      </c>
      <c r="C1348">
        <v>100</v>
      </c>
      <c r="D1348">
        <v>100000</v>
      </c>
      <c r="E1348">
        <v>42</v>
      </c>
      <c r="F1348">
        <v>1</v>
      </c>
      <c r="G1348">
        <v>65.096997000000002</v>
      </c>
      <c r="H1348">
        <v>32.201501999999998</v>
      </c>
      <c r="I1348">
        <v>22.320881</v>
      </c>
      <c r="J1348">
        <v>0.54441200000000001</v>
      </c>
      <c r="K1348" t="str">
        <f t="shared" si="37"/>
        <v>7</v>
      </c>
      <c r="L1348" t="s">
        <v>75</v>
      </c>
      <c r="M1348" t="s">
        <v>76</v>
      </c>
      <c r="N134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42</v>
      </c>
      <c r="O1348" t="e">
        <f>VLOOKUP(TableMPI[[#This Row],[Label]],TableAvg[],2,FALSE)</f>
        <v>#N/A</v>
      </c>
      <c r="P1348" t="e">
        <f>VLOOKUP(TableMPI[[#This Row],[Label]],TableAvg[],3,FALSE)</f>
        <v>#N/A</v>
      </c>
      <c r="Q1348" t="e">
        <f>TableMPI[[#This Row],[Avg]]-$U$2*TableMPI[[#This Row],[StdDev]]</f>
        <v>#N/A</v>
      </c>
      <c r="R1348" t="e">
        <f>TableMPI[[#This Row],[Avg]]+$U$2*TableMPI[[#This Row],[StdDev]]</f>
        <v>#N/A</v>
      </c>
      <c r="S1348" t="e">
        <f>IF(AND(TableMPI[[#This Row],[total_time]]&gt;=TableMPI[[#This Row],[Low]], TableMPI[[#This Row],[total_time]]&lt;=TableMPI[[#This Row],[High]]),1,0)</f>
        <v>#N/A</v>
      </c>
    </row>
    <row r="1349" spans="1:19" x14ac:dyDescent="0.25">
      <c r="A1349" t="s">
        <v>15</v>
      </c>
      <c r="B1349">
        <v>20000</v>
      </c>
      <c r="C1349">
        <v>100</v>
      </c>
      <c r="D1349">
        <v>100000</v>
      </c>
      <c r="E1349">
        <v>39</v>
      </c>
      <c r="F1349">
        <v>1</v>
      </c>
      <c r="G1349">
        <v>56.178902999999998</v>
      </c>
      <c r="H1349">
        <v>20.858346999999998</v>
      </c>
      <c r="I1349">
        <v>20.151221</v>
      </c>
      <c r="J1349">
        <v>0.53029499999999996</v>
      </c>
      <c r="K1349" t="str">
        <f t="shared" si="37"/>
        <v>7</v>
      </c>
      <c r="L1349" t="s">
        <v>75</v>
      </c>
      <c r="M1349" t="s">
        <v>76</v>
      </c>
      <c r="N134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39</v>
      </c>
      <c r="O1349" t="e">
        <f>VLOOKUP(TableMPI[[#This Row],[Label]],TableAvg[],2,FALSE)</f>
        <v>#N/A</v>
      </c>
      <c r="P1349" t="e">
        <f>VLOOKUP(TableMPI[[#This Row],[Label]],TableAvg[],3,FALSE)</f>
        <v>#N/A</v>
      </c>
      <c r="Q1349" t="e">
        <f>TableMPI[[#This Row],[Avg]]-$U$2*TableMPI[[#This Row],[StdDev]]</f>
        <v>#N/A</v>
      </c>
      <c r="R1349" t="e">
        <f>TableMPI[[#This Row],[Avg]]+$U$2*TableMPI[[#This Row],[StdDev]]</f>
        <v>#N/A</v>
      </c>
      <c r="S1349" t="e">
        <f>IF(AND(TableMPI[[#This Row],[total_time]]&gt;=TableMPI[[#This Row],[Low]], TableMPI[[#This Row],[total_time]]&lt;=TableMPI[[#This Row],[High]]),1,0)</f>
        <v>#N/A</v>
      </c>
    </row>
    <row r="1350" spans="1:19" x14ac:dyDescent="0.25">
      <c r="A1350" t="s">
        <v>15</v>
      </c>
      <c r="B1350">
        <v>20000</v>
      </c>
      <c r="C1350">
        <v>100</v>
      </c>
      <c r="D1350">
        <v>100000</v>
      </c>
      <c r="E1350">
        <v>36</v>
      </c>
      <c r="F1350">
        <v>1</v>
      </c>
      <c r="G1350">
        <v>55.752814000000001</v>
      </c>
      <c r="H1350">
        <v>17.554887000000001</v>
      </c>
      <c r="I1350">
        <v>21.53425</v>
      </c>
      <c r="J1350">
        <v>0.61526400000000003</v>
      </c>
      <c r="K1350" t="str">
        <f t="shared" si="37"/>
        <v>7</v>
      </c>
      <c r="L1350" t="s">
        <v>75</v>
      </c>
      <c r="M1350" t="s">
        <v>76</v>
      </c>
      <c r="N135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36</v>
      </c>
      <c r="O1350" t="e">
        <f>VLOOKUP(TableMPI[[#This Row],[Label]],TableAvg[],2,FALSE)</f>
        <v>#N/A</v>
      </c>
      <c r="P1350" t="e">
        <f>VLOOKUP(TableMPI[[#This Row],[Label]],TableAvg[],3,FALSE)</f>
        <v>#N/A</v>
      </c>
      <c r="Q1350" t="e">
        <f>TableMPI[[#This Row],[Avg]]-$U$2*TableMPI[[#This Row],[StdDev]]</f>
        <v>#N/A</v>
      </c>
      <c r="R1350" t="e">
        <f>TableMPI[[#This Row],[Avg]]+$U$2*TableMPI[[#This Row],[StdDev]]</f>
        <v>#N/A</v>
      </c>
      <c r="S1350" t="e">
        <f>IF(AND(TableMPI[[#This Row],[total_time]]&gt;=TableMPI[[#This Row],[Low]], TableMPI[[#This Row],[total_time]]&lt;=TableMPI[[#This Row],[High]]),1,0)</f>
        <v>#N/A</v>
      </c>
    </row>
    <row r="1351" spans="1:19" x14ac:dyDescent="0.25">
      <c r="A1351" t="s">
        <v>15</v>
      </c>
      <c r="B1351">
        <v>20000</v>
      </c>
      <c r="C1351">
        <v>100</v>
      </c>
      <c r="D1351">
        <v>100000</v>
      </c>
      <c r="E1351">
        <v>33</v>
      </c>
      <c r="F1351">
        <v>1</v>
      </c>
      <c r="G1351">
        <v>60.469358999999997</v>
      </c>
      <c r="H1351">
        <v>19.405193000000001</v>
      </c>
      <c r="I1351">
        <v>16.631076</v>
      </c>
      <c r="J1351">
        <v>0.51972099999999999</v>
      </c>
      <c r="K1351" t="str">
        <f t="shared" si="37"/>
        <v>7</v>
      </c>
      <c r="L1351" t="s">
        <v>75</v>
      </c>
      <c r="M1351" t="s">
        <v>76</v>
      </c>
      <c r="N135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33</v>
      </c>
      <c r="O1351" t="e">
        <f>VLOOKUP(TableMPI[[#This Row],[Label]],TableAvg[],2,FALSE)</f>
        <v>#N/A</v>
      </c>
      <c r="P1351" t="e">
        <f>VLOOKUP(TableMPI[[#This Row],[Label]],TableAvg[],3,FALSE)</f>
        <v>#N/A</v>
      </c>
      <c r="Q1351" t="e">
        <f>TableMPI[[#This Row],[Avg]]-$U$2*TableMPI[[#This Row],[StdDev]]</f>
        <v>#N/A</v>
      </c>
      <c r="R1351" t="e">
        <f>TableMPI[[#This Row],[Avg]]+$U$2*TableMPI[[#This Row],[StdDev]]</f>
        <v>#N/A</v>
      </c>
      <c r="S1351" t="e">
        <f>IF(AND(TableMPI[[#This Row],[total_time]]&gt;=TableMPI[[#This Row],[Low]], TableMPI[[#This Row],[total_time]]&lt;=TableMPI[[#This Row],[High]]),1,0)</f>
        <v>#N/A</v>
      </c>
    </row>
    <row r="1352" spans="1:19" x14ac:dyDescent="0.25">
      <c r="A1352" t="s">
        <v>15</v>
      </c>
      <c r="B1352">
        <v>20000</v>
      </c>
      <c r="C1352">
        <v>100</v>
      </c>
      <c r="D1352">
        <v>100000</v>
      </c>
      <c r="E1352">
        <v>30</v>
      </c>
      <c r="F1352">
        <v>1</v>
      </c>
      <c r="G1352">
        <v>50.861899000000001</v>
      </c>
      <c r="H1352">
        <v>5.814908</v>
      </c>
      <c r="I1352">
        <v>16.788412999999998</v>
      </c>
      <c r="J1352">
        <v>0.57891099999999995</v>
      </c>
      <c r="K1352" t="str">
        <f t="shared" si="37"/>
        <v>7</v>
      </c>
      <c r="L1352" t="s">
        <v>75</v>
      </c>
      <c r="M1352" t="s">
        <v>76</v>
      </c>
      <c r="N135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30</v>
      </c>
      <c r="O1352" t="e">
        <f>VLOOKUP(TableMPI[[#This Row],[Label]],TableAvg[],2,FALSE)</f>
        <v>#N/A</v>
      </c>
      <c r="P1352" t="e">
        <f>VLOOKUP(TableMPI[[#This Row],[Label]],TableAvg[],3,FALSE)</f>
        <v>#N/A</v>
      </c>
      <c r="Q1352" t="e">
        <f>TableMPI[[#This Row],[Avg]]-$U$2*TableMPI[[#This Row],[StdDev]]</f>
        <v>#N/A</v>
      </c>
      <c r="R1352" t="e">
        <f>TableMPI[[#This Row],[Avg]]+$U$2*TableMPI[[#This Row],[StdDev]]</f>
        <v>#N/A</v>
      </c>
      <c r="S1352" t="e">
        <f>IF(AND(TableMPI[[#This Row],[total_time]]&gt;=TableMPI[[#This Row],[Low]], TableMPI[[#This Row],[total_time]]&lt;=TableMPI[[#This Row],[High]]),1,0)</f>
        <v>#N/A</v>
      </c>
    </row>
    <row r="1353" spans="1:19" x14ac:dyDescent="0.25">
      <c r="A1353" t="s">
        <v>15</v>
      </c>
      <c r="B1353">
        <v>20000</v>
      </c>
      <c r="C1353">
        <v>100</v>
      </c>
      <c r="D1353">
        <v>100000</v>
      </c>
      <c r="E1353">
        <v>27</v>
      </c>
      <c r="F1353">
        <v>1</v>
      </c>
      <c r="G1353">
        <v>53.505738000000001</v>
      </c>
      <c r="H1353">
        <v>3.482342</v>
      </c>
      <c r="I1353">
        <v>13.216929</v>
      </c>
      <c r="J1353">
        <v>0.50834299999999999</v>
      </c>
      <c r="K1353" t="str">
        <f t="shared" si="37"/>
        <v>7</v>
      </c>
      <c r="L1353" t="s">
        <v>75</v>
      </c>
      <c r="M1353" t="s">
        <v>76</v>
      </c>
      <c r="N135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27</v>
      </c>
      <c r="O1353" t="e">
        <f>VLOOKUP(TableMPI[[#This Row],[Label]],TableAvg[],2,FALSE)</f>
        <v>#N/A</v>
      </c>
      <c r="P1353" t="e">
        <f>VLOOKUP(TableMPI[[#This Row],[Label]],TableAvg[],3,FALSE)</f>
        <v>#N/A</v>
      </c>
      <c r="Q1353" t="e">
        <f>TableMPI[[#This Row],[Avg]]-$U$2*TableMPI[[#This Row],[StdDev]]</f>
        <v>#N/A</v>
      </c>
      <c r="R1353" t="e">
        <f>TableMPI[[#This Row],[Avg]]+$U$2*TableMPI[[#This Row],[StdDev]]</f>
        <v>#N/A</v>
      </c>
      <c r="S1353" t="e">
        <f>IF(AND(TableMPI[[#This Row],[total_time]]&gt;=TableMPI[[#This Row],[Low]], TableMPI[[#This Row],[total_time]]&lt;=TableMPI[[#This Row],[High]]),1,0)</f>
        <v>#N/A</v>
      </c>
    </row>
    <row r="1354" spans="1:19" x14ac:dyDescent="0.25">
      <c r="A1354" t="s">
        <v>15</v>
      </c>
      <c r="B1354">
        <v>20000</v>
      </c>
      <c r="C1354">
        <v>100</v>
      </c>
      <c r="D1354">
        <v>100000</v>
      </c>
      <c r="E1354">
        <v>24</v>
      </c>
      <c r="F1354">
        <v>1</v>
      </c>
      <c r="G1354">
        <v>57.286906000000002</v>
      </c>
      <c r="H1354">
        <v>1.017056</v>
      </c>
      <c r="I1354">
        <v>11.223008</v>
      </c>
      <c r="J1354">
        <v>0.48795699999999997</v>
      </c>
      <c r="K1354" t="str">
        <f t="shared" si="37"/>
        <v>7</v>
      </c>
      <c r="L1354" t="s">
        <v>75</v>
      </c>
      <c r="M1354" t="s">
        <v>76</v>
      </c>
      <c r="N135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24</v>
      </c>
      <c r="O1354" t="e">
        <f>VLOOKUP(TableMPI[[#This Row],[Label]],TableAvg[],2,FALSE)</f>
        <v>#N/A</v>
      </c>
      <c r="P1354" t="e">
        <f>VLOOKUP(TableMPI[[#This Row],[Label]],TableAvg[],3,FALSE)</f>
        <v>#N/A</v>
      </c>
      <c r="Q1354" t="e">
        <f>TableMPI[[#This Row],[Avg]]-$U$2*TableMPI[[#This Row],[StdDev]]</f>
        <v>#N/A</v>
      </c>
      <c r="R1354" t="e">
        <f>TableMPI[[#This Row],[Avg]]+$U$2*TableMPI[[#This Row],[StdDev]]</f>
        <v>#N/A</v>
      </c>
      <c r="S1354" t="e">
        <f>IF(AND(TableMPI[[#This Row],[total_time]]&gt;=TableMPI[[#This Row],[Low]], TableMPI[[#This Row],[total_time]]&lt;=TableMPI[[#This Row],[High]]),1,0)</f>
        <v>#N/A</v>
      </c>
    </row>
    <row r="1355" spans="1:19" x14ac:dyDescent="0.25">
      <c r="A1355" t="s">
        <v>15</v>
      </c>
      <c r="B1355">
        <v>20000</v>
      </c>
      <c r="C1355">
        <v>100</v>
      </c>
      <c r="D1355">
        <v>100000</v>
      </c>
      <c r="E1355">
        <v>21</v>
      </c>
      <c r="F1355">
        <v>1</v>
      </c>
      <c r="G1355">
        <v>65.438280000000006</v>
      </c>
      <c r="H1355">
        <v>1.128085</v>
      </c>
      <c r="I1355">
        <v>12.068595</v>
      </c>
      <c r="J1355">
        <v>0.60343000000000002</v>
      </c>
      <c r="K1355" t="str">
        <f t="shared" si="37"/>
        <v>7</v>
      </c>
      <c r="L1355" t="s">
        <v>75</v>
      </c>
      <c r="M1355" t="s">
        <v>76</v>
      </c>
      <c r="N135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21</v>
      </c>
      <c r="O1355" t="e">
        <f>VLOOKUP(TableMPI[[#This Row],[Label]],TableAvg[],2,FALSE)</f>
        <v>#N/A</v>
      </c>
      <c r="P1355" t="e">
        <f>VLOOKUP(TableMPI[[#This Row],[Label]],TableAvg[],3,FALSE)</f>
        <v>#N/A</v>
      </c>
      <c r="Q1355" t="e">
        <f>TableMPI[[#This Row],[Avg]]-$U$2*TableMPI[[#This Row],[StdDev]]</f>
        <v>#N/A</v>
      </c>
      <c r="R1355" t="e">
        <f>TableMPI[[#This Row],[Avg]]+$U$2*TableMPI[[#This Row],[StdDev]]</f>
        <v>#N/A</v>
      </c>
      <c r="S1355" t="e">
        <f>IF(AND(TableMPI[[#This Row],[total_time]]&gt;=TableMPI[[#This Row],[Low]], TableMPI[[#This Row],[total_time]]&lt;=TableMPI[[#This Row],[High]]),1,0)</f>
        <v>#N/A</v>
      </c>
    </row>
    <row r="1356" spans="1:19" x14ac:dyDescent="0.25">
      <c r="A1356" t="s">
        <v>15</v>
      </c>
      <c r="B1356">
        <v>20000</v>
      </c>
      <c r="C1356">
        <v>100</v>
      </c>
      <c r="D1356">
        <v>100000</v>
      </c>
      <c r="E1356">
        <v>18</v>
      </c>
      <c r="F1356">
        <v>1</v>
      </c>
      <c r="G1356">
        <v>75.747467</v>
      </c>
      <c r="H1356">
        <v>1.219349</v>
      </c>
      <c r="I1356">
        <v>11.732314000000001</v>
      </c>
      <c r="J1356">
        <v>0.69013599999999997</v>
      </c>
      <c r="K1356" t="str">
        <f t="shared" si="37"/>
        <v>7</v>
      </c>
      <c r="L1356" t="s">
        <v>75</v>
      </c>
      <c r="M1356" t="s">
        <v>76</v>
      </c>
      <c r="N135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18</v>
      </c>
      <c r="O1356" t="e">
        <f>VLOOKUP(TableMPI[[#This Row],[Label]],TableAvg[],2,FALSE)</f>
        <v>#N/A</v>
      </c>
      <c r="P1356" t="e">
        <f>VLOOKUP(TableMPI[[#This Row],[Label]],TableAvg[],3,FALSE)</f>
        <v>#N/A</v>
      </c>
      <c r="Q1356" t="e">
        <f>TableMPI[[#This Row],[Avg]]-$U$2*TableMPI[[#This Row],[StdDev]]</f>
        <v>#N/A</v>
      </c>
      <c r="R1356" t="e">
        <f>TableMPI[[#This Row],[Avg]]+$U$2*TableMPI[[#This Row],[StdDev]]</f>
        <v>#N/A</v>
      </c>
      <c r="S1356" t="e">
        <f>IF(AND(TableMPI[[#This Row],[total_time]]&gt;=TableMPI[[#This Row],[Low]], TableMPI[[#This Row],[total_time]]&lt;=TableMPI[[#This Row],[High]]),1,0)</f>
        <v>#N/A</v>
      </c>
    </row>
    <row r="1357" spans="1:19" x14ac:dyDescent="0.25">
      <c r="A1357" t="s">
        <v>15</v>
      </c>
      <c r="B1357">
        <v>20000</v>
      </c>
      <c r="C1357">
        <v>100</v>
      </c>
      <c r="D1357">
        <v>100000</v>
      </c>
      <c r="E1357">
        <v>15</v>
      </c>
      <c r="F1357">
        <v>1</v>
      </c>
      <c r="G1357">
        <v>90.434156000000002</v>
      </c>
      <c r="H1357">
        <v>0.95931599999999995</v>
      </c>
      <c r="I1357">
        <v>6.2455239999999996</v>
      </c>
      <c r="J1357">
        <v>0.44610899999999998</v>
      </c>
      <c r="K1357" t="str">
        <f t="shared" si="37"/>
        <v>7</v>
      </c>
      <c r="L1357" t="s">
        <v>75</v>
      </c>
      <c r="M1357" t="s">
        <v>76</v>
      </c>
      <c r="N135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15</v>
      </c>
      <c r="O1357" t="e">
        <f>VLOOKUP(TableMPI[[#This Row],[Label]],TableAvg[],2,FALSE)</f>
        <v>#N/A</v>
      </c>
      <c r="P1357" t="e">
        <f>VLOOKUP(TableMPI[[#This Row],[Label]],TableAvg[],3,FALSE)</f>
        <v>#N/A</v>
      </c>
      <c r="Q1357" t="e">
        <f>TableMPI[[#This Row],[Avg]]-$U$2*TableMPI[[#This Row],[StdDev]]</f>
        <v>#N/A</v>
      </c>
      <c r="R1357" t="e">
        <f>TableMPI[[#This Row],[Avg]]+$U$2*TableMPI[[#This Row],[StdDev]]</f>
        <v>#N/A</v>
      </c>
      <c r="S1357" t="e">
        <f>IF(AND(TableMPI[[#This Row],[total_time]]&gt;=TableMPI[[#This Row],[Low]], TableMPI[[#This Row],[total_time]]&lt;=TableMPI[[#This Row],[High]]),1,0)</f>
        <v>#N/A</v>
      </c>
    </row>
    <row r="1358" spans="1:19" x14ac:dyDescent="0.25">
      <c r="A1358" t="s">
        <v>15</v>
      </c>
      <c r="B1358">
        <v>20000</v>
      </c>
      <c r="C1358">
        <v>100</v>
      </c>
      <c r="D1358">
        <v>100000</v>
      </c>
      <c r="E1358">
        <v>72</v>
      </c>
      <c r="F1358">
        <v>1</v>
      </c>
      <c r="G1358">
        <v>52.399222000000002</v>
      </c>
      <c r="H1358">
        <v>32.869168000000002</v>
      </c>
      <c r="I1358">
        <v>32.604101</v>
      </c>
      <c r="J1358">
        <v>0.45921299999999998</v>
      </c>
      <c r="K1358" t="str">
        <f t="shared" si="37"/>
        <v>7</v>
      </c>
      <c r="L1358" t="s">
        <v>75</v>
      </c>
      <c r="M1358" t="s">
        <v>76</v>
      </c>
      <c r="N135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72</v>
      </c>
      <c r="O1358" t="e">
        <f>VLOOKUP(TableMPI[[#This Row],[Label]],TableAvg[],2,FALSE)</f>
        <v>#N/A</v>
      </c>
      <c r="P1358" t="e">
        <f>VLOOKUP(TableMPI[[#This Row],[Label]],TableAvg[],3,FALSE)</f>
        <v>#N/A</v>
      </c>
      <c r="Q1358" t="e">
        <f>TableMPI[[#This Row],[Avg]]-$U$2*TableMPI[[#This Row],[StdDev]]</f>
        <v>#N/A</v>
      </c>
      <c r="R1358" t="e">
        <f>TableMPI[[#This Row],[Avg]]+$U$2*TableMPI[[#This Row],[StdDev]]</f>
        <v>#N/A</v>
      </c>
      <c r="S1358" t="e">
        <f>IF(AND(TableMPI[[#This Row],[total_time]]&gt;=TableMPI[[#This Row],[Low]], TableMPI[[#This Row],[total_time]]&lt;=TableMPI[[#This Row],[High]]),1,0)</f>
        <v>#N/A</v>
      </c>
    </row>
    <row r="1359" spans="1:19" x14ac:dyDescent="0.25">
      <c r="A1359" t="s">
        <v>15</v>
      </c>
      <c r="B1359">
        <v>20000</v>
      </c>
      <c r="C1359">
        <v>100</v>
      </c>
      <c r="D1359">
        <v>100000</v>
      </c>
      <c r="E1359">
        <v>69</v>
      </c>
      <c r="F1359">
        <v>1</v>
      </c>
      <c r="G1359">
        <v>51.507063000000002</v>
      </c>
      <c r="H1359">
        <v>31.265889999999999</v>
      </c>
      <c r="I1359">
        <v>28.964679</v>
      </c>
      <c r="J1359">
        <v>0.42595100000000002</v>
      </c>
      <c r="K1359" t="str">
        <f t="shared" si="37"/>
        <v>7</v>
      </c>
      <c r="L1359" t="s">
        <v>75</v>
      </c>
      <c r="M1359" t="s">
        <v>76</v>
      </c>
      <c r="N135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69</v>
      </c>
      <c r="O1359" t="e">
        <f>VLOOKUP(TableMPI[[#This Row],[Label]],TableAvg[],2,FALSE)</f>
        <v>#N/A</v>
      </c>
      <c r="P1359" t="e">
        <f>VLOOKUP(TableMPI[[#This Row],[Label]],TableAvg[],3,FALSE)</f>
        <v>#N/A</v>
      </c>
      <c r="Q1359" t="e">
        <f>TableMPI[[#This Row],[Avg]]-$U$2*TableMPI[[#This Row],[StdDev]]</f>
        <v>#N/A</v>
      </c>
      <c r="R1359" t="e">
        <f>TableMPI[[#This Row],[Avg]]+$U$2*TableMPI[[#This Row],[StdDev]]</f>
        <v>#N/A</v>
      </c>
      <c r="S1359" t="e">
        <f>IF(AND(TableMPI[[#This Row],[total_time]]&gt;=TableMPI[[#This Row],[Low]], TableMPI[[#This Row],[total_time]]&lt;=TableMPI[[#This Row],[High]]),1,0)</f>
        <v>#N/A</v>
      </c>
    </row>
    <row r="1360" spans="1:19" x14ac:dyDescent="0.25">
      <c r="A1360" t="s">
        <v>15</v>
      </c>
      <c r="B1360">
        <v>20000</v>
      </c>
      <c r="C1360">
        <v>100</v>
      </c>
      <c r="D1360">
        <v>100000</v>
      </c>
      <c r="E1360">
        <v>66</v>
      </c>
      <c r="F1360">
        <v>1</v>
      </c>
      <c r="G1360">
        <v>54.551727</v>
      </c>
      <c r="H1360">
        <v>33.426758</v>
      </c>
      <c r="I1360">
        <v>31.661352000000001</v>
      </c>
      <c r="J1360">
        <v>0.48709799999999998</v>
      </c>
      <c r="K1360" t="str">
        <f t="shared" si="37"/>
        <v>7</v>
      </c>
      <c r="L1360" t="s">
        <v>75</v>
      </c>
      <c r="M1360" t="s">
        <v>76</v>
      </c>
      <c r="N136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66</v>
      </c>
      <c r="O1360" t="e">
        <f>VLOOKUP(TableMPI[[#This Row],[Label]],TableAvg[],2,FALSE)</f>
        <v>#N/A</v>
      </c>
      <c r="P1360" t="e">
        <f>VLOOKUP(TableMPI[[#This Row],[Label]],TableAvg[],3,FALSE)</f>
        <v>#N/A</v>
      </c>
      <c r="Q1360" t="e">
        <f>TableMPI[[#This Row],[Avg]]-$U$2*TableMPI[[#This Row],[StdDev]]</f>
        <v>#N/A</v>
      </c>
      <c r="R1360" t="e">
        <f>TableMPI[[#This Row],[Avg]]+$U$2*TableMPI[[#This Row],[StdDev]]</f>
        <v>#N/A</v>
      </c>
      <c r="S1360" t="e">
        <f>IF(AND(TableMPI[[#This Row],[total_time]]&gt;=TableMPI[[#This Row],[Low]], TableMPI[[#This Row],[total_time]]&lt;=TableMPI[[#This Row],[High]]),1,0)</f>
        <v>#N/A</v>
      </c>
    </row>
    <row r="1361" spans="1:19" x14ac:dyDescent="0.25">
      <c r="A1361" t="s">
        <v>15</v>
      </c>
      <c r="B1361">
        <v>20000</v>
      </c>
      <c r="C1361">
        <v>100</v>
      </c>
      <c r="D1361">
        <v>100000</v>
      </c>
      <c r="E1361">
        <v>63</v>
      </c>
      <c r="F1361">
        <v>1</v>
      </c>
      <c r="G1361">
        <v>42.881213000000002</v>
      </c>
      <c r="H1361">
        <v>20.738980999999999</v>
      </c>
      <c r="I1361">
        <v>25.251467000000002</v>
      </c>
      <c r="J1361">
        <v>0.40728199999999998</v>
      </c>
      <c r="K1361" t="str">
        <f t="shared" si="37"/>
        <v>7</v>
      </c>
      <c r="L1361" t="s">
        <v>75</v>
      </c>
      <c r="M1361" t="s">
        <v>76</v>
      </c>
      <c r="N136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63</v>
      </c>
      <c r="O1361" t="e">
        <f>VLOOKUP(TableMPI[[#This Row],[Label]],TableAvg[],2,FALSE)</f>
        <v>#N/A</v>
      </c>
      <c r="P1361" t="e">
        <f>VLOOKUP(TableMPI[[#This Row],[Label]],TableAvg[],3,FALSE)</f>
        <v>#N/A</v>
      </c>
      <c r="Q1361" t="e">
        <f>TableMPI[[#This Row],[Avg]]-$U$2*TableMPI[[#This Row],[StdDev]]</f>
        <v>#N/A</v>
      </c>
      <c r="R1361" t="e">
        <f>TableMPI[[#This Row],[Avg]]+$U$2*TableMPI[[#This Row],[StdDev]]</f>
        <v>#N/A</v>
      </c>
      <c r="S1361" t="e">
        <f>IF(AND(TableMPI[[#This Row],[total_time]]&gt;=TableMPI[[#This Row],[Low]], TableMPI[[#This Row],[total_time]]&lt;=TableMPI[[#This Row],[High]]),1,0)</f>
        <v>#N/A</v>
      </c>
    </row>
    <row r="1362" spans="1:19" x14ac:dyDescent="0.25">
      <c r="A1362" t="s">
        <v>15</v>
      </c>
      <c r="B1362">
        <v>20000</v>
      </c>
      <c r="C1362">
        <v>100</v>
      </c>
      <c r="D1362">
        <v>100000</v>
      </c>
      <c r="E1362">
        <v>60</v>
      </c>
      <c r="F1362">
        <v>1</v>
      </c>
      <c r="G1362">
        <v>46.340573999999997</v>
      </c>
      <c r="H1362">
        <v>23.314084000000001</v>
      </c>
      <c r="I1362">
        <v>24.905196</v>
      </c>
      <c r="J1362">
        <v>0.422122</v>
      </c>
      <c r="K1362" t="str">
        <f t="shared" si="37"/>
        <v>7</v>
      </c>
      <c r="L1362" t="s">
        <v>75</v>
      </c>
      <c r="M1362" t="s">
        <v>76</v>
      </c>
      <c r="N136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60</v>
      </c>
      <c r="O1362" t="e">
        <f>VLOOKUP(TableMPI[[#This Row],[Label]],TableAvg[],2,FALSE)</f>
        <v>#N/A</v>
      </c>
      <c r="P1362" t="e">
        <f>VLOOKUP(TableMPI[[#This Row],[Label]],TableAvg[],3,FALSE)</f>
        <v>#N/A</v>
      </c>
      <c r="Q1362" t="e">
        <f>TableMPI[[#This Row],[Avg]]-$U$2*TableMPI[[#This Row],[StdDev]]</f>
        <v>#N/A</v>
      </c>
      <c r="R1362" t="e">
        <f>TableMPI[[#This Row],[Avg]]+$U$2*TableMPI[[#This Row],[StdDev]]</f>
        <v>#N/A</v>
      </c>
      <c r="S1362" t="e">
        <f>IF(AND(TableMPI[[#This Row],[total_time]]&gt;=TableMPI[[#This Row],[Low]], TableMPI[[#This Row],[total_time]]&lt;=TableMPI[[#This Row],[High]]),1,0)</f>
        <v>#N/A</v>
      </c>
    </row>
    <row r="1363" spans="1:19" x14ac:dyDescent="0.25">
      <c r="A1363" t="s">
        <v>15</v>
      </c>
      <c r="B1363">
        <v>20000</v>
      </c>
      <c r="C1363">
        <v>100</v>
      </c>
      <c r="D1363">
        <v>100000</v>
      </c>
      <c r="E1363">
        <v>57</v>
      </c>
      <c r="F1363">
        <v>1</v>
      </c>
      <c r="G1363">
        <v>52.567985</v>
      </c>
      <c r="H1363">
        <v>27.967459000000002</v>
      </c>
      <c r="I1363">
        <v>25.229716</v>
      </c>
      <c r="J1363">
        <v>0.45053100000000001</v>
      </c>
      <c r="K1363" t="str">
        <f t="shared" si="37"/>
        <v>7</v>
      </c>
      <c r="L1363" t="s">
        <v>75</v>
      </c>
      <c r="M1363" t="s">
        <v>76</v>
      </c>
      <c r="N136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57</v>
      </c>
      <c r="O1363" t="e">
        <f>VLOOKUP(TableMPI[[#This Row],[Label]],TableAvg[],2,FALSE)</f>
        <v>#N/A</v>
      </c>
      <c r="P1363" t="e">
        <f>VLOOKUP(TableMPI[[#This Row],[Label]],TableAvg[],3,FALSE)</f>
        <v>#N/A</v>
      </c>
      <c r="Q1363" t="e">
        <f>TableMPI[[#This Row],[Avg]]-$U$2*TableMPI[[#This Row],[StdDev]]</f>
        <v>#N/A</v>
      </c>
      <c r="R1363" t="e">
        <f>TableMPI[[#This Row],[Avg]]+$U$2*TableMPI[[#This Row],[StdDev]]</f>
        <v>#N/A</v>
      </c>
      <c r="S1363" t="e">
        <f>IF(AND(TableMPI[[#This Row],[total_time]]&gt;=TableMPI[[#This Row],[Low]], TableMPI[[#This Row],[total_time]]&lt;=TableMPI[[#This Row],[High]]),1,0)</f>
        <v>#N/A</v>
      </c>
    </row>
    <row r="1364" spans="1:19" x14ac:dyDescent="0.25">
      <c r="A1364" t="s">
        <v>15</v>
      </c>
      <c r="B1364">
        <v>20000</v>
      </c>
      <c r="C1364">
        <v>100</v>
      </c>
      <c r="D1364">
        <v>100000</v>
      </c>
      <c r="E1364">
        <v>54</v>
      </c>
      <c r="F1364">
        <v>1</v>
      </c>
      <c r="G1364">
        <v>58.433013000000003</v>
      </c>
      <c r="H1364">
        <v>32.523738999999999</v>
      </c>
      <c r="I1364">
        <v>21.525410000000001</v>
      </c>
      <c r="J1364">
        <v>0.40614</v>
      </c>
      <c r="K1364" t="str">
        <f t="shared" si="37"/>
        <v>7</v>
      </c>
      <c r="L1364" t="s">
        <v>75</v>
      </c>
      <c r="M1364" t="s">
        <v>76</v>
      </c>
      <c r="N136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54</v>
      </c>
      <c r="O1364" t="e">
        <f>VLOOKUP(TableMPI[[#This Row],[Label]],TableAvg[],2,FALSE)</f>
        <v>#N/A</v>
      </c>
      <c r="P1364" t="e">
        <f>VLOOKUP(TableMPI[[#This Row],[Label]],TableAvg[],3,FALSE)</f>
        <v>#N/A</v>
      </c>
      <c r="Q1364" t="e">
        <f>TableMPI[[#This Row],[Avg]]-$U$2*TableMPI[[#This Row],[StdDev]]</f>
        <v>#N/A</v>
      </c>
      <c r="R1364" t="e">
        <f>TableMPI[[#This Row],[Avg]]+$U$2*TableMPI[[#This Row],[StdDev]]</f>
        <v>#N/A</v>
      </c>
      <c r="S1364" t="e">
        <f>IF(AND(TableMPI[[#This Row],[total_time]]&gt;=TableMPI[[#This Row],[Low]], TableMPI[[#This Row],[total_time]]&lt;=TableMPI[[#This Row],[High]]),1,0)</f>
        <v>#N/A</v>
      </c>
    </row>
    <row r="1365" spans="1:19" x14ac:dyDescent="0.25">
      <c r="A1365" t="s">
        <v>15</v>
      </c>
      <c r="B1365">
        <v>20000</v>
      </c>
      <c r="C1365">
        <v>100</v>
      </c>
      <c r="D1365">
        <v>100000</v>
      </c>
      <c r="E1365">
        <v>51</v>
      </c>
      <c r="F1365">
        <v>1</v>
      </c>
      <c r="G1365">
        <v>42.499473999999999</v>
      </c>
      <c r="H1365">
        <v>15.427856999999999</v>
      </c>
      <c r="I1365">
        <v>21.290282999999999</v>
      </c>
      <c r="J1365">
        <v>0.42580600000000002</v>
      </c>
      <c r="K1365" t="str">
        <f t="shared" si="37"/>
        <v>7</v>
      </c>
      <c r="L1365" t="s">
        <v>75</v>
      </c>
      <c r="M1365" t="s">
        <v>76</v>
      </c>
      <c r="N136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51</v>
      </c>
      <c r="O1365" t="e">
        <f>VLOOKUP(TableMPI[[#This Row],[Label]],TableAvg[],2,FALSE)</f>
        <v>#N/A</v>
      </c>
      <c r="P1365" t="e">
        <f>VLOOKUP(TableMPI[[#This Row],[Label]],TableAvg[],3,FALSE)</f>
        <v>#N/A</v>
      </c>
      <c r="Q1365" t="e">
        <f>TableMPI[[#This Row],[Avg]]-$U$2*TableMPI[[#This Row],[StdDev]]</f>
        <v>#N/A</v>
      </c>
      <c r="R1365" t="e">
        <f>TableMPI[[#This Row],[Avg]]+$U$2*TableMPI[[#This Row],[StdDev]]</f>
        <v>#N/A</v>
      </c>
      <c r="S1365" t="e">
        <f>IF(AND(TableMPI[[#This Row],[total_time]]&gt;=TableMPI[[#This Row],[Low]], TableMPI[[#This Row],[total_time]]&lt;=TableMPI[[#This Row],[High]]),1,0)</f>
        <v>#N/A</v>
      </c>
    </row>
    <row r="1366" spans="1:19" x14ac:dyDescent="0.25">
      <c r="A1366" t="s">
        <v>15</v>
      </c>
      <c r="B1366">
        <v>20000</v>
      </c>
      <c r="C1366">
        <v>100</v>
      </c>
      <c r="D1366">
        <v>100000</v>
      </c>
      <c r="E1366">
        <v>48</v>
      </c>
      <c r="F1366">
        <v>1</v>
      </c>
      <c r="G1366">
        <v>61.296360999999997</v>
      </c>
      <c r="H1366">
        <v>32.314518999999997</v>
      </c>
      <c r="I1366">
        <v>22.099627999999999</v>
      </c>
      <c r="J1366">
        <v>0.47020499999999998</v>
      </c>
      <c r="K1366" t="str">
        <f t="shared" si="37"/>
        <v>7</v>
      </c>
      <c r="L1366" t="s">
        <v>75</v>
      </c>
      <c r="M1366" t="s">
        <v>76</v>
      </c>
      <c r="N136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48</v>
      </c>
      <c r="O1366" t="e">
        <f>VLOOKUP(TableMPI[[#This Row],[Label]],TableAvg[],2,FALSE)</f>
        <v>#N/A</v>
      </c>
      <c r="P1366" t="e">
        <f>VLOOKUP(TableMPI[[#This Row],[Label]],TableAvg[],3,FALSE)</f>
        <v>#N/A</v>
      </c>
      <c r="Q1366" t="e">
        <f>TableMPI[[#This Row],[Avg]]-$U$2*TableMPI[[#This Row],[StdDev]]</f>
        <v>#N/A</v>
      </c>
      <c r="R1366" t="e">
        <f>TableMPI[[#This Row],[Avg]]+$U$2*TableMPI[[#This Row],[StdDev]]</f>
        <v>#N/A</v>
      </c>
      <c r="S1366" t="e">
        <f>IF(AND(TableMPI[[#This Row],[total_time]]&gt;=TableMPI[[#This Row],[Low]], TableMPI[[#This Row],[total_time]]&lt;=TableMPI[[#This Row],[High]]),1,0)</f>
        <v>#N/A</v>
      </c>
    </row>
    <row r="1367" spans="1:19" x14ac:dyDescent="0.25">
      <c r="A1367" t="s">
        <v>15</v>
      </c>
      <c r="B1367">
        <v>20000</v>
      </c>
      <c r="C1367">
        <v>100</v>
      </c>
      <c r="D1367">
        <v>100000</v>
      </c>
      <c r="E1367">
        <v>45</v>
      </c>
      <c r="F1367">
        <v>1</v>
      </c>
      <c r="G1367">
        <v>62.547814000000002</v>
      </c>
      <c r="H1367">
        <v>31.748201000000002</v>
      </c>
      <c r="I1367">
        <v>19.021099</v>
      </c>
      <c r="J1367">
        <v>0.43229800000000002</v>
      </c>
      <c r="K1367" t="str">
        <f t="shared" si="37"/>
        <v>7</v>
      </c>
      <c r="L1367" t="s">
        <v>75</v>
      </c>
      <c r="M1367" t="s">
        <v>76</v>
      </c>
      <c r="N136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45</v>
      </c>
      <c r="O1367" t="e">
        <f>VLOOKUP(TableMPI[[#This Row],[Label]],TableAvg[],2,FALSE)</f>
        <v>#N/A</v>
      </c>
      <c r="P1367" t="e">
        <f>VLOOKUP(TableMPI[[#This Row],[Label]],TableAvg[],3,FALSE)</f>
        <v>#N/A</v>
      </c>
      <c r="Q1367" t="e">
        <f>TableMPI[[#This Row],[Avg]]-$U$2*TableMPI[[#This Row],[StdDev]]</f>
        <v>#N/A</v>
      </c>
      <c r="R1367" t="e">
        <f>TableMPI[[#This Row],[Avg]]+$U$2*TableMPI[[#This Row],[StdDev]]</f>
        <v>#N/A</v>
      </c>
      <c r="S1367" t="e">
        <f>IF(AND(TableMPI[[#This Row],[total_time]]&gt;=TableMPI[[#This Row],[Low]], TableMPI[[#This Row],[total_time]]&lt;=TableMPI[[#This Row],[High]]),1,0)</f>
        <v>#N/A</v>
      </c>
    </row>
    <row r="1368" spans="1:19" x14ac:dyDescent="0.25">
      <c r="A1368" t="s">
        <v>15</v>
      </c>
      <c r="B1368">
        <v>20000</v>
      </c>
      <c r="C1368">
        <v>100</v>
      </c>
      <c r="D1368">
        <v>100000</v>
      </c>
      <c r="E1368">
        <v>42</v>
      </c>
      <c r="F1368">
        <v>1</v>
      </c>
      <c r="G1368">
        <v>53.563431000000001</v>
      </c>
      <c r="H1368">
        <v>20.679396000000001</v>
      </c>
      <c r="I1368">
        <v>23.078431999999999</v>
      </c>
      <c r="J1368">
        <v>0.56288899999999997</v>
      </c>
      <c r="K1368" t="str">
        <f t="shared" si="37"/>
        <v>7</v>
      </c>
      <c r="L1368" t="s">
        <v>75</v>
      </c>
      <c r="M1368" t="s">
        <v>76</v>
      </c>
      <c r="N136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42</v>
      </c>
      <c r="O1368" t="e">
        <f>VLOOKUP(TableMPI[[#This Row],[Label]],TableAvg[],2,FALSE)</f>
        <v>#N/A</v>
      </c>
      <c r="P1368" t="e">
        <f>VLOOKUP(TableMPI[[#This Row],[Label]],TableAvg[],3,FALSE)</f>
        <v>#N/A</v>
      </c>
      <c r="Q1368" t="e">
        <f>TableMPI[[#This Row],[Avg]]-$U$2*TableMPI[[#This Row],[StdDev]]</f>
        <v>#N/A</v>
      </c>
      <c r="R1368" t="e">
        <f>TableMPI[[#This Row],[Avg]]+$U$2*TableMPI[[#This Row],[StdDev]]</f>
        <v>#N/A</v>
      </c>
      <c r="S1368" t="e">
        <f>IF(AND(TableMPI[[#This Row],[total_time]]&gt;=TableMPI[[#This Row],[Low]], TableMPI[[#This Row],[total_time]]&lt;=TableMPI[[#This Row],[High]]),1,0)</f>
        <v>#N/A</v>
      </c>
    </row>
    <row r="1369" spans="1:19" x14ac:dyDescent="0.25">
      <c r="A1369" t="s">
        <v>15</v>
      </c>
      <c r="B1369">
        <v>20000</v>
      </c>
      <c r="C1369">
        <v>100</v>
      </c>
      <c r="D1369">
        <v>100000</v>
      </c>
      <c r="E1369">
        <v>39</v>
      </c>
      <c r="F1369">
        <v>1</v>
      </c>
      <c r="G1369">
        <v>59.577297999999999</v>
      </c>
      <c r="H1369">
        <v>24.256816000000001</v>
      </c>
      <c r="I1369">
        <v>21.168832999999999</v>
      </c>
      <c r="J1369">
        <v>0.55707499999999999</v>
      </c>
      <c r="K1369" t="str">
        <f t="shared" si="37"/>
        <v>7</v>
      </c>
      <c r="L1369" t="s">
        <v>75</v>
      </c>
      <c r="M1369" t="s">
        <v>76</v>
      </c>
      <c r="N136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39</v>
      </c>
      <c r="O1369" t="e">
        <f>VLOOKUP(TableMPI[[#This Row],[Label]],TableAvg[],2,FALSE)</f>
        <v>#N/A</v>
      </c>
      <c r="P1369" t="e">
        <f>VLOOKUP(TableMPI[[#This Row],[Label]],TableAvg[],3,FALSE)</f>
        <v>#N/A</v>
      </c>
      <c r="Q1369" t="e">
        <f>TableMPI[[#This Row],[Avg]]-$U$2*TableMPI[[#This Row],[StdDev]]</f>
        <v>#N/A</v>
      </c>
      <c r="R1369" t="e">
        <f>TableMPI[[#This Row],[Avg]]+$U$2*TableMPI[[#This Row],[StdDev]]</f>
        <v>#N/A</v>
      </c>
      <c r="S1369" t="e">
        <f>IF(AND(TableMPI[[#This Row],[total_time]]&gt;=TableMPI[[#This Row],[Low]], TableMPI[[#This Row],[total_time]]&lt;=TableMPI[[#This Row],[High]]),1,0)</f>
        <v>#N/A</v>
      </c>
    </row>
    <row r="1370" spans="1:19" x14ac:dyDescent="0.25">
      <c r="A1370" t="s">
        <v>15</v>
      </c>
      <c r="B1370">
        <v>20000</v>
      </c>
      <c r="C1370">
        <v>100</v>
      </c>
      <c r="D1370">
        <v>100000</v>
      </c>
      <c r="E1370">
        <v>36</v>
      </c>
      <c r="F1370">
        <v>1</v>
      </c>
      <c r="G1370">
        <v>47.334950999999997</v>
      </c>
      <c r="H1370">
        <v>9.1654499999999999</v>
      </c>
      <c r="I1370">
        <v>16.646263999999999</v>
      </c>
      <c r="J1370">
        <v>0.47560799999999998</v>
      </c>
      <c r="K1370" t="str">
        <f t="shared" si="37"/>
        <v>7</v>
      </c>
      <c r="L1370" t="s">
        <v>75</v>
      </c>
      <c r="M1370" t="s">
        <v>76</v>
      </c>
      <c r="N137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36</v>
      </c>
      <c r="O1370" t="e">
        <f>VLOOKUP(TableMPI[[#This Row],[Label]],TableAvg[],2,FALSE)</f>
        <v>#N/A</v>
      </c>
      <c r="P1370" t="e">
        <f>VLOOKUP(TableMPI[[#This Row],[Label]],TableAvg[],3,FALSE)</f>
        <v>#N/A</v>
      </c>
      <c r="Q1370" t="e">
        <f>TableMPI[[#This Row],[Avg]]-$U$2*TableMPI[[#This Row],[StdDev]]</f>
        <v>#N/A</v>
      </c>
      <c r="R1370" t="e">
        <f>TableMPI[[#This Row],[Avg]]+$U$2*TableMPI[[#This Row],[StdDev]]</f>
        <v>#N/A</v>
      </c>
      <c r="S1370" t="e">
        <f>IF(AND(TableMPI[[#This Row],[total_time]]&gt;=TableMPI[[#This Row],[Low]], TableMPI[[#This Row],[total_time]]&lt;=TableMPI[[#This Row],[High]]),1,0)</f>
        <v>#N/A</v>
      </c>
    </row>
    <row r="1371" spans="1:19" x14ac:dyDescent="0.25">
      <c r="A1371" t="s">
        <v>15</v>
      </c>
      <c r="B1371">
        <v>20000</v>
      </c>
      <c r="C1371">
        <v>100</v>
      </c>
      <c r="D1371">
        <v>100000</v>
      </c>
      <c r="E1371">
        <v>33</v>
      </c>
      <c r="F1371">
        <v>1</v>
      </c>
      <c r="G1371">
        <v>63.829678999999999</v>
      </c>
      <c r="H1371">
        <v>22.593115999999998</v>
      </c>
      <c r="I1371">
        <v>16.706492999999998</v>
      </c>
      <c r="J1371">
        <v>0.52207800000000004</v>
      </c>
      <c r="K1371" t="str">
        <f t="shared" si="37"/>
        <v>7</v>
      </c>
      <c r="L1371" t="s">
        <v>75</v>
      </c>
      <c r="M1371" t="s">
        <v>76</v>
      </c>
      <c r="N137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33</v>
      </c>
      <c r="O1371" t="e">
        <f>VLOOKUP(TableMPI[[#This Row],[Label]],TableAvg[],2,FALSE)</f>
        <v>#N/A</v>
      </c>
      <c r="P1371" t="e">
        <f>VLOOKUP(TableMPI[[#This Row],[Label]],TableAvg[],3,FALSE)</f>
        <v>#N/A</v>
      </c>
      <c r="Q1371" t="e">
        <f>TableMPI[[#This Row],[Avg]]-$U$2*TableMPI[[#This Row],[StdDev]]</f>
        <v>#N/A</v>
      </c>
      <c r="R1371" t="e">
        <f>TableMPI[[#This Row],[Avg]]+$U$2*TableMPI[[#This Row],[StdDev]]</f>
        <v>#N/A</v>
      </c>
      <c r="S1371" t="e">
        <f>IF(AND(TableMPI[[#This Row],[total_time]]&gt;=TableMPI[[#This Row],[Low]], TableMPI[[#This Row],[total_time]]&lt;=TableMPI[[#This Row],[High]]),1,0)</f>
        <v>#N/A</v>
      </c>
    </row>
    <row r="1372" spans="1:19" x14ac:dyDescent="0.25">
      <c r="A1372" t="s">
        <v>15</v>
      </c>
      <c r="B1372">
        <v>20000</v>
      </c>
      <c r="C1372">
        <v>100</v>
      </c>
      <c r="D1372">
        <v>100000</v>
      </c>
      <c r="E1372">
        <v>30</v>
      </c>
      <c r="F1372">
        <v>1</v>
      </c>
      <c r="G1372">
        <v>52.333585999999997</v>
      </c>
      <c r="H1372">
        <v>6.7663339999999996</v>
      </c>
      <c r="I1372">
        <v>21.122318</v>
      </c>
      <c r="J1372">
        <v>0.728356</v>
      </c>
      <c r="K1372" t="str">
        <f t="shared" si="37"/>
        <v>7</v>
      </c>
      <c r="L1372" t="s">
        <v>75</v>
      </c>
      <c r="M1372" t="s">
        <v>76</v>
      </c>
      <c r="N137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30</v>
      </c>
      <c r="O1372" t="e">
        <f>VLOOKUP(TableMPI[[#This Row],[Label]],TableAvg[],2,FALSE)</f>
        <v>#N/A</v>
      </c>
      <c r="P1372" t="e">
        <f>VLOOKUP(TableMPI[[#This Row],[Label]],TableAvg[],3,FALSE)</f>
        <v>#N/A</v>
      </c>
      <c r="Q1372" t="e">
        <f>TableMPI[[#This Row],[Avg]]-$U$2*TableMPI[[#This Row],[StdDev]]</f>
        <v>#N/A</v>
      </c>
      <c r="R1372" t="e">
        <f>TableMPI[[#This Row],[Avg]]+$U$2*TableMPI[[#This Row],[StdDev]]</f>
        <v>#N/A</v>
      </c>
      <c r="S1372" t="e">
        <f>IF(AND(TableMPI[[#This Row],[total_time]]&gt;=TableMPI[[#This Row],[Low]], TableMPI[[#This Row],[total_time]]&lt;=TableMPI[[#This Row],[High]]),1,0)</f>
        <v>#N/A</v>
      </c>
    </row>
    <row r="1373" spans="1:19" x14ac:dyDescent="0.25">
      <c r="A1373" t="s">
        <v>15</v>
      </c>
      <c r="B1373">
        <v>20000</v>
      </c>
      <c r="C1373">
        <v>100</v>
      </c>
      <c r="D1373">
        <v>100000</v>
      </c>
      <c r="E1373">
        <v>27</v>
      </c>
      <c r="F1373">
        <v>1</v>
      </c>
      <c r="G1373">
        <v>53.855860999999997</v>
      </c>
      <c r="H1373">
        <v>3.4379360000000001</v>
      </c>
      <c r="I1373">
        <v>13.006652000000001</v>
      </c>
      <c r="J1373">
        <v>0.50025600000000003</v>
      </c>
      <c r="K1373" t="str">
        <f t="shared" si="37"/>
        <v>7</v>
      </c>
      <c r="L1373" t="s">
        <v>75</v>
      </c>
      <c r="M1373" t="s">
        <v>76</v>
      </c>
      <c r="N137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27</v>
      </c>
      <c r="O1373" t="e">
        <f>VLOOKUP(TableMPI[[#This Row],[Label]],TableAvg[],2,FALSE)</f>
        <v>#N/A</v>
      </c>
      <c r="P1373" t="e">
        <f>VLOOKUP(TableMPI[[#This Row],[Label]],TableAvg[],3,FALSE)</f>
        <v>#N/A</v>
      </c>
      <c r="Q1373" t="e">
        <f>TableMPI[[#This Row],[Avg]]-$U$2*TableMPI[[#This Row],[StdDev]]</f>
        <v>#N/A</v>
      </c>
      <c r="R1373" t="e">
        <f>TableMPI[[#This Row],[Avg]]+$U$2*TableMPI[[#This Row],[StdDev]]</f>
        <v>#N/A</v>
      </c>
      <c r="S1373" t="e">
        <f>IF(AND(TableMPI[[#This Row],[total_time]]&gt;=TableMPI[[#This Row],[Low]], TableMPI[[#This Row],[total_time]]&lt;=TableMPI[[#This Row],[High]]),1,0)</f>
        <v>#N/A</v>
      </c>
    </row>
    <row r="1374" spans="1:19" x14ac:dyDescent="0.25">
      <c r="A1374" t="s">
        <v>15</v>
      </c>
      <c r="B1374">
        <v>20000</v>
      </c>
      <c r="C1374">
        <v>100</v>
      </c>
      <c r="D1374">
        <v>100000</v>
      </c>
      <c r="E1374">
        <v>24</v>
      </c>
      <c r="F1374">
        <v>1</v>
      </c>
      <c r="G1374">
        <v>57.296753000000002</v>
      </c>
      <c r="H1374">
        <v>1.0971679999999999</v>
      </c>
      <c r="I1374">
        <v>12.483584</v>
      </c>
      <c r="J1374">
        <v>0.54276500000000005</v>
      </c>
      <c r="K1374" t="str">
        <f t="shared" si="37"/>
        <v>7</v>
      </c>
      <c r="L1374" t="s">
        <v>75</v>
      </c>
      <c r="M1374" t="s">
        <v>76</v>
      </c>
      <c r="N137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24</v>
      </c>
      <c r="O1374" t="e">
        <f>VLOOKUP(TableMPI[[#This Row],[Label]],TableAvg[],2,FALSE)</f>
        <v>#N/A</v>
      </c>
      <c r="P1374" t="e">
        <f>VLOOKUP(TableMPI[[#This Row],[Label]],TableAvg[],3,FALSE)</f>
        <v>#N/A</v>
      </c>
      <c r="Q1374" t="e">
        <f>TableMPI[[#This Row],[Avg]]-$U$2*TableMPI[[#This Row],[StdDev]]</f>
        <v>#N/A</v>
      </c>
      <c r="R1374" t="e">
        <f>TableMPI[[#This Row],[Avg]]+$U$2*TableMPI[[#This Row],[StdDev]]</f>
        <v>#N/A</v>
      </c>
      <c r="S1374" t="e">
        <f>IF(AND(TableMPI[[#This Row],[total_time]]&gt;=TableMPI[[#This Row],[Low]], TableMPI[[#This Row],[total_time]]&lt;=TableMPI[[#This Row],[High]]),1,0)</f>
        <v>#N/A</v>
      </c>
    </row>
    <row r="1375" spans="1:19" x14ac:dyDescent="0.25">
      <c r="A1375" t="s">
        <v>15</v>
      </c>
      <c r="B1375">
        <v>20000</v>
      </c>
      <c r="C1375">
        <v>100</v>
      </c>
      <c r="D1375">
        <v>100000</v>
      </c>
      <c r="E1375">
        <v>21</v>
      </c>
      <c r="F1375">
        <v>1</v>
      </c>
      <c r="G1375">
        <v>65.402208000000002</v>
      </c>
      <c r="H1375">
        <v>1.119591</v>
      </c>
      <c r="I1375">
        <v>12.134525</v>
      </c>
      <c r="J1375">
        <v>0.60672599999999999</v>
      </c>
      <c r="K1375" t="str">
        <f t="shared" ref="K1375:K1404" si="38">MID(M1375,22,1)</f>
        <v>7</v>
      </c>
      <c r="L1375" t="s">
        <v>75</v>
      </c>
      <c r="M1375" t="s">
        <v>76</v>
      </c>
      <c r="N137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21</v>
      </c>
      <c r="O1375" t="e">
        <f>VLOOKUP(TableMPI[[#This Row],[Label]],TableAvg[],2,FALSE)</f>
        <v>#N/A</v>
      </c>
      <c r="P1375" t="e">
        <f>VLOOKUP(TableMPI[[#This Row],[Label]],TableAvg[],3,FALSE)</f>
        <v>#N/A</v>
      </c>
      <c r="Q1375" t="e">
        <f>TableMPI[[#This Row],[Avg]]-$U$2*TableMPI[[#This Row],[StdDev]]</f>
        <v>#N/A</v>
      </c>
      <c r="R1375" t="e">
        <f>TableMPI[[#This Row],[Avg]]+$U$2*TableMPI[[#This Row],[StdDev]]</f>
        <v>#N/A</v>
      </c>
      <c r="S1375" t="e">
        <f>IF(AND(TableMPI[[#This Row],[total_time]]&gt;=TableMPI[[#This Row],[Low]], TableMPI[[#This Row],[total_time]]&lt;=TableMPI[[#This Row],[High]]),1,0)</f>
        <v>#N/A</v>
      </c>
    </row>
    <row r="1376" spans="1:19" x14ac:dyDescent="0.25">
      <c r="A1376" t="s">
        <v>15</v>
      </c>
      <c r="B1376">
        <v>20000</v>
      </c>
      <c r="C1376">
        <v>100</v>
      </c>
      <c r="D1376">
        <v>100000</v>
      </c>
      <c r="E1376">
        <v>18</v>
      </c>
      <c r="F1376">
        <v>1</v>
      </c>
      <c r="G1376">
        <v>75.717411999999996</v>
      </c>
      <c r="H1376">
        <v>0.98260000000000003</v>
      </c>
      <c r="I1376">
        <v>7.8697629999999998</v>
      </c>
      <c r="J1376">
        <v>0.46292699999999998</v>
      </c>
      <c r="K1376" t="str">
        <f t="shared" si="38"/>
        <v>7</v>
      </c>
      <c r="L1376" t="s">
        <v>75</v>
      </c>
      <c r="M1376" t="s">
        <v>76</v>
      </c>
      <c r="N137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18</v>
      </c>
      <c r="O1376" t="e">
        <f>VLOOKUP(TableMPI[[#This Row],[Label]],TableAvg[],2,FALSE)</f>
        <v>#N/A</v>
      </c>
      <c r="P1376" t="e">
        <f>VLOOKUP(TableMPI[[#This Row],[Label]],TableAvg[],3,FALSE)</f>
        <v>#N/A</v>
      </c>
      <c r="Q1376" t="e">
        <f>TableMPI[[#This Row],[Avg]]-$U$2*TableMPI[[#This Row],[StdDev]]</f>
        <v>#N/A</v>
      </c>
      <c r="R1376" t="e">
        <f>TableMPI[[#This Row],[Avg]]+$U$2*TableMPI[[#This Row],[StdDev]]</f>
        <v>#N/A</v>
      </c>
      <c r="S1376" t="e">
        <f>IF(AND(TableMPI[[#This Row],[total_time]]&gt;=TableMPI[[#This Row],[Low]], TableMPI[[#This Row],[total_time]]&lt;=TableMPI[[#This Row],[High]]),1,0)</f>
        <v>#N/A</v>
      </c>
    </row>
    <row r="1377" spans="1:19" x14ac:dyDescent="0.25">
      <c r="A1377" t="s">
        <v>15</v>
      </c>
      <c r="B1377">
        <v>20000</v>
      </c>
      <c r="C1377">
        <v>100</v>
      </c>
      <c r="D1377">
        <v>100000</v>
      </c>
      <c r="E1377">
        <v>15</v>
      </c>
      <c r="F1377">
        <v>1</v>
      </c>
      <c r="G1377">
        <v>90.550717000000006</v>
      </c>
      <c r="H1377">
        <v>1.1314420000000001</v>
      </c>
      <c r="I1377">
        <v>7.4925480000000002</v>
      </c>
      <c r="J1377">
        <v>0.53518200000000005</v>
      </c>
      <c r="K1377" t="str">
        <f t="shared" si="38"/>
        <v>7</v>
      </c>
      <c r="L1377" t="s">
        <v>75</v>
      </c>
      <c r="M1377" t="s">
        <v>76</v>
      </c>
      <c r="N137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15</v>
      </c>
      <c r="O1377" t="e">
        <f>VLOOKUP(TableMPI[[#This Row],[Label]],TableAvg[],2,FALSE)</f>
        <v>#N/A</v>
      </c>
      <c r="P1377" t="e">
        <f>VLOOKUP(TableMPI[[#This Row],[Label]],TableAvg[],3,FALSE)</f>
        <v>#N/A</v>
      </c>
      <c r="Q1377" t="e">
        <f>TableMPI[[#This Row],[Avg]]-$U$2*TableMPI[[#This Row],[StdDev]]</f>
        <v>#N/A</v>
      </c>
      <c r="R1377" t="e">
        <f>TableMPI[[#This Row],[Avg]]+$U$2*TableMPI[[#This Row],[StdDev]]</f>
        <v>#N/A</v>
      </c>
      <c r="S1377" t="e">
        <f>IF(AND(TableMPI[[#This Row],[total_time]]&gt;=TableMPI[[#This Row],[Low]], TableMPI[[#This Row],[total_time]]&lt;=TableMPI[[#This Row],[High]]),1,0)</f>
        <v>#N/A</v>
      </c>
    </row>
    <row r="1378" spans="1:19" x14ac:dyDescent="0.25">
      <c r="A1378" t="s">
        <v>15</v>
      </c>
      <c r="B1378">
        <v>20000</v>
      </c>
      <c r="C1378">
        <v>100</v>
      </c>
      <c r="D1378">
        <v>100000</v>
      </c>
      <c r="E1378">
        <v>72</v>
      </c>
      <c r="F1378">
        <v>1</v>
      </c>
      <c r="G1378">
        <v>38.620882999999999</v>
      </c>
      <c r="H1378">
        <v>19.126920999999999</v>
      </c>
      <c r="I1378">
        <v>37.890436999999999</v>
      </c>
      <c r="J1378">
        <v>0.53366800000000003</v>
      </c>
      <c r="K1378" t="str">
        <f t="shared" si="38"/>
        <v>7</v>
      </c>
      <c r="L1378" t="s">
        <v>75</v>
      </c>
      <c r="M1378" t="s">
        <v>76</v>
      </c>
      <c r="N137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72</v>
      </c>
      <c r="O1378" t="e">
        <f>VLOOKUP(TableMPI[[#This Row],[Label]],TableAvg[],2,FALSE)</f>
        <v>#N/A</v>
      </c>
      <c r="P1378" t="e">
        <f>VLOOKUP(TableMPI[[#This Row],[Label]],TableAvg[],3,FALSE)</f>
        <v>#N/A</v>
      </c>
      <c r="Q1378" t="e">
        <f>TableMPI[[#This Row],[Avg]]-$U$2*TableMPI[[#This Row],[StdDev]]</f>
        <v>#N/A</v>
      </c>
      <c r="R1378" t="e">
        <f>TableMPI[[#This Row],[Avg]]+$U$2*TableMPI[[#This Row],[StdDev]]</f>
        <v>#N/A</v>
      </c>
      <c r="S1378" t="e">
        <f>IF(AND(TableMPI[[#This Row],[total_time]]&gt;=TableMPI[[#This Row],[Low]], TableMPI[[#This Row],[total_time]]&lt;=TableMPI[[#This Row],[High]]),1,0)</f>
        <v>#N/A</v>
      </c>
    </row>
    <row r="1379" spans="1:19" x14ac:dyDescent="0.25">
      <c r="A1379" t="s">
        <v>15</v>
      </c>
      <c r="B1379">
        <v>20000</v>
      </c>
      <c r="C1379">
        <v>100</v>
      </c>
      <c r="D1379">
        <v>100000</v>
      </c>
      <c r="E1379">
        <v>69</v>
      </c>
      <c r="F1379">
        <v>1</v>
      </c>
      <c r="G1379">
        <v>33.734085999999998</v>
      </c>
      <c r="H1379">
        <v>13.375178999999999</v>
      </c>
      <c r="I1379">
        <v>34.034886</v>
      </c>
      <c r="J1379">
        <v>0.50051299999999999</v>
      </c>
      <c r="K1379" t="str">
        <f t="shared" si="38"/>
        <v>7</v>
      </c>
      <c r="L1379" t="s">
        <v>75</v>
      </c>
      <c r="M1379" t="s">
        <v>76</v>
      </c>
      <c r="N137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69</v>
      </c>
      <c r="O1379" t="e">
        <f>VLOOKUP(TableMPI[[#This Row],[Label]],TableAvg[],2,FALSE)</f>
        <v>#N/A</v>
      </c>
      <c r="P1379" t="e">
        <f>VLOOKUP(TableMPI[[#This Row],[Label]],TableAvg[],3,FALSE)</f>
        <v>#N/A</v>
      </c>
      <c r="Q1379" t="e">
        <f>TableMPI[[#This Row],[Avg]]-$U$2*TableMPI[[#This Row],[StdDev]]</f>
        <v>#N/A</v>
      </c>
      <c r="R1379" t="e">
        <f>TableMPI[[#This Row],[Avg]]+$U$2*TableMPI[[#This Row],[StdDev]]</f>
        <v>#N/A</v>
      </c>
      <c r="S1379" t="e">
        <f>IF(AND(TableMPI[[#This Row],[total_time]]&gt;=TableMPI[[#This Row],[Low]], TableMPI[[#This Row],[total_time]]&lt;=TableMPI[[#This Row],[High]]),1,0)</f>
        <v>#N/A</v>
      </c>
    </row>
    <row r="1380" spans="1:19" x14ac:dyDescent="0.25">
      <c r="A1380" t="s">
        <v>15</v>
      </c>
      <c r="B1380">
        <v>20000</v>
      </c>
      <c r="C1380">
        <v>100</v>
      </c>
      <c r="D1380">
        <v>100000</v>
      </c>
      <c r="E1380">
        <v>66</v>
      </c>
      <c r="F1380">
        <v>1</v>
      </c>
      <c r="G1380">
        <v>56.011664000000003</v>
      </c>
      <c r="H1380">
        <v>34.650500999999998</v>
      </c>
      <c r="I1380">
        <v>31.153638000000001</v>
      </c>
      <c r="J1380">
        <v>0.47928700000000002</v>
      </c>
      <c r="K1380" t="str">
        <f t="shared" si="38"/>
        <v>7</v>
      </c>
      <c r="L1380" t="s">
        <v>75</v>
      </c>
      <c r="M1380" t="s">
        <v>76</v>
      </c>
      <c r="N138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66</v>
      </c>
      <c r="O1380" t="e">
        <f>VLOOKUP(TableMPI[[#This Row],[Label]],TableAvg[],2,FALSE)</f>
        <v>#N/A</v>
      </c>
      <c r="P1380" t="e">
        <f>VLOOKUP(TableMPI[[#This Row],[Label]],TableAvg[],3,FALSE)</f>
        <v>#N/A</v>
      </c>
      <c r="Q1380" t="e">
        <f>TableMPI[[#This Row],[Avg]]-$U$2*TableMPI[[#This Row],[StdDev]]</f>
        <v>#N/A</v>
      </c>
      <c r="R1380" t="e">
        <f>TableMPI[[#This Row],[Avg]]+$U$2*TableMPI[[#This Row],[StdDev]]</f>
        <v>#N/A</v>
      </c>
      <c r="S1380" t="e">
        <f>IF(AND(TableMPI[[#This Row],[total_time]]&gt;=TableMPI[[#This Row],[Low]], TableMPI[[#This Row],[total_time]]&lt;=TableMPI[[#This Row],[High]]),1,0)</f>
        <v>#N/A</v>
      </c>
    </row>
    <row r="1381" spans="1:19" x14ac:dyDescent="0.25">
      <c r="A1381" t="s">
        <v>15</v>
      </c>
      <c r="B1381">
        <v>20000</v>
      </c>
      <c r="C1381">
        <v>100</v>
      </c>
      <c r="D1381">
        <v>100000</v>
      </c>
      <c r="E1381">
        <v>63</v>
      </c>
      <c r="F1381">
        <v>1</v>
      </c>
      <c r="G1381">
        <v>44.134326999999999</v>
      </c>
      <c r="H1381">
        <v>22.099043000000002</v>
      </c>
      <c r="I1381">
        <v>26.722943000000001</v>
      </c>
      <c r="J1381">
        <v>0.43101499999999998</v>
      </c>
      <c r="K1381" t="str">
        <f t="shared" si="38"/>
        <v>7</v>
      </c>
      <c r="L1381" t="s">
        <v>75</v>
      </c>
      <c r="M1381" t="s">
        <v>76</v>
      </c>
      <c r="N138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63</v>
      </c>
      <c r="O1381" t="e">
        <f>VLOOKUP(TableMPI[[#This Row],[Label]],TableAvg[],2,FALSE)</f>
        <v>#N/A</v>
      </c>
      <c r="P1381" t="e">
        <f>VLOOKUP(TableMPI[[#This Row],[Label]],TableAvg[],3,FALSE)</f>
        <v>#N/A</v>
      </c>
      <c r="Q1381" t="e">
        <f>TableMPI[[#This Row],[Avg]]-$U$2*TableMPI[[#This Row],[StdDev]]</f>
        <v>#N/A</v>
      </c>
      <c r="R1381" t="e">
        <f>TableMPI[[#This Row],[Avg]]+$U$2*TableMPI[[#This Row],[StdDev]]</f>
        <v>#N/A</v>
      </c>
      <c r="S1381" t="e">
        <f>IF(AND(TableMPI[[#This Row],[total_time]]&gt;=TableMPI[[#This Row],[Low]], TableMPI[[#This Row],[total_time]]&lt;=TableMPI[[#This Row],[High]]),1,0)</f>
        <v>#N/A</v>
      </c>
    </row>
    <row r="1382" spans="1:19" x14ac:dyDescent="0.25">
      <c r="A1382" t="s">
        <v>15</v>
      </c>
      <c r="B1382">
        <v>20000</v>
      </c>
      <c r="C1382">
        <v>100</v>
      </c>
      <c r="D1382">
        <v>100000</v>
      </c>
      <c r="E1382">
        <v>60</v>
      </c>
      <c r="F1382">
        <v>1</v>
      </c>
      <c r="G1382">
        <v>42.904685999999998</v>
      </c>
      <c r="H1382">
        <v>19.821337</v>
      </c>
      <c r="I1382">
        <v>42.907134999999997</v>
      </c>
      <c r="J1382">
        <v>0.72724</v>
      </c>
      <c r="K1382" t="str">
        <f t="shared" si="38"/>
        <v>7</v>
      </c>
      <c r="L1382" t="s">
        <v>75</v>
      </c>
      <c r="M1382" t="s">
        <v>76</v>
      </c>
      <c r="N138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60</v>
      </c>
      <c r="O1382" t="e">
        <f>VLOOKUP(TableMPI[[#This Row],[Label]],TableAvg[],2,FALSE)</f>
        <v>#N/A</v>
      </c>
      <c r="P1382" t="e">
        <f>VLOOKUP(TableMPI[[#This Row],[Label]],TableAvg[],3,FALSE)</f>
        <v>#N/A</v>
      </c>
      <c r="Q1382" t="e">
        <f>TableMPI[[#This Row],[Avg]]-$U$2*TableMPI[[#This Row],[StdDev]]</f>
        <v>#N/A</v>
      </c>
      <c r="R1382" t="e">
        <f>TableMPI[[#This Row],[Avg]]+$U$2*TableMPI[[#This Row],[StdDev]]</f>
        <v>#N/A</v>
      </c>
      <c r="S1382" t="e">
        <f>IF(AND(TableMPI[[#This Row],[total_time]]&gt;=TableMPI[[#This Row],[Low]], TableMPI[[#This Row],[total_time]]&lt;=TableMPI[[#This Row],[High]]),1,0)</f>
        <v>#N/A</v>
      </c>
    </row>
    <row r="1383" spans="1:19" x14ac:dyDescent="0.25">
      <c r="A1383" t="s">
        <v>15</v>
      </c>
      <c r="B1383">
        <v>20000</v>
      </c>
      <c r="C1383">
        <v>100</v>
      </c>
      <c r="D1383">
        <v>100000</v>
      </c>
      <c r="E1383">
        <v>57</v>
      </c>
      <c r="F1383">
        <v>1</v>
      </c>
      <c r="G1383">
        <v>57.337899999999998</v>
      </c>
      <c r="H1383">
        <v>32.89526</v>
      </c>
      <c r="I1383">
        <v>24.772891999999999</v>
      </c>
      <c r="J1383">
        <v>0.44237300000000002</v>
      </c>
      <c r="K1383" t="str">
        <f t="shared" si="38"/>
        <v>7</v>
      </c>
      <c r="L1383" t="s">
        <v>75</v>
      </c>
      <c r="M1383" t="s">
        <v>76</v>
      </c>
      <c r="N138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57</v>
      </c>
      <c r="O1383" t="e">
        <f>VLOOKUP(TableMPI[[#This Row],[Label]],TableAvg[],2,FALSE)</f>
        <v>#N/A</v>
      </c>
      <c r="P1383" t="e">
        <f>VLOOKUP(TableMPI[[#This Row],[Label]],TableAvg[],3,FALSE)</f>
        <v>#N/A</v>
      </c>
      <c r="Q1383" t="e">
        <f>TableMPI[[#This Row],[Avg]]-$U$2*TableMPI[[#This Row],[StdDev]]</f>
        <v>#N/A</v>
      </c>
      <c r="R1383" t="e">
        <f>TableMPI[[#This Row],[Avg]]+$U$2*TableMPI[[#This Row],[StdDev]]</f>
        <v>#N/A</v>
      </c>
      <c r="S1383" t="e">
        <f>IF(AND(TableMPI[[#This Row],[total_time]]&gt;=TableMPI[[#This Row],[Low]], TableMPI[[#This Row],[total_time]]&lt;=TableMPI[[#This Row],[High]]),1,0)</f>
        <v>#N/A</v>
      </c>
    </row>
    <row r="1384" spans="1:19" x14ac:dyDescent="0.25">
      <c r="A1384" t="s">
        <v>15</v>
      </c>
      <c r="B1384">
        <v>20000</v>
      </c>
      <c r="C1384">
        <v>100</v>
      </c>
      <c r="D1384">
        <v>100000</v>
      </c>
      <c r="E1384">
        <v>54</v>
      </c>
      <c r="F1384">
        <v>1</v>
      </c>
      <c r="G1384">
        <v>58.103962000000003</v>
      </c>
      <c r="H1384">
        <v>32.245769000000003</v>
      </c>
      <c r="I1384">
        <v>22.835647999999999</v>
      </c>
      <c r="J1384">
        <v>0.43086099999999999</v>
      </c>
      <c r="K1384" t="str">
        <f t="shared" si="38"/>
        <v>7</v>
      </c>
      <c r="L1384" t="s">
        <v>75</v>
      </c>
      <c r="M1384" t="s">
        <v>76</v>
      </c>
      <c r="N138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54</v>
      </c>
      <c r="O1384" t="e">
        <f>VLOOKUP(TableMPI[[#This Row],[Label]],TableAvg[],2,FALSE)</f>
        <v>#N/A</v>
      </c>
      <c r="P1384" t="e">
        <f>VLOOKUP(TableMPI[[#This Row],[Label]],TableAvg[],3,FALSE)</f>
        <v>#N/A</v>
      </c>
      <c r="Q1384" t="e">
        <f>TableMPI[[#This Row],[Avg]]-$U$2*TableMPI[[#This Row],[StdDev]]</f>
        <v>#N/A</v>
      </c>
      <c r="R1384" t="e">
        <f>TableMPI[[#This Row],[Avg]]+$U$2*TableMPI[[#This Row],[StdDev]]</f>
        <v>#N/A</v>
      </c>
      <c r="S1384" t="e">
        <f>IF(AND(TableMPI[[#This Row],[total_time]]&gt;=TableMPI[[#This Row],[Low]], TableMPI[[#This Row],[total_time]]&lt;=TableMPI[[#This Row],[High]]),1,0)</f>
        <v>#N/A</v>
      </c>
    </row>
    <row r="1385" spans="1:19" x14ac:dyDescent="0.25">
      <c r="A1385" t="s">
        <v>15</v>
      </c>
      <c r="B1385">
        <v>20000</v>
      </c>
      <c r="C1385">
        <v>100</v>
      </c>
      <c r="D1385">
        <v>100000</v>
      </c>
      <c r="E1385">
        <v>51</v>
      </c>
      <c r="F1385">
        <v>1</v>
      </c>
      <c r="G1385">
        <v>56.753844999999998</v>
      </c>
      <c r="H1385">
        <v>29.685108</v>
      </c>
      <c r="I1385">
        <v>23.257818</v>
      </c>
      <c r="J1385">
        <v>0.46515600000000001</v>
      </c>
      <c r="K1385" t="str">
        <f t="shared" si="38"/>
        <v>7</v>
      </c>
      <c r="L1385" t="s">
        <v>75</v>
      </c>
      <c r="M1385" t="s">
        <v>76</v>
      </c>
      <c r="N138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51</v>
      </c>
      <c r="O1385" t="e">
        <f>VLOOKUP(TableMPI[[#This Row],[Label]],TableAvg[],2,FALSE)</f>
        <v>#N/A</v>
      </c>
      <c r="P1385" t="e">
        <f>VLOOKUP(TableMPI[[#This Row],[Label]],TableAvg[],3,FALSE)</f>
        <v>#N/A</v>
      </c>
      <c r="Q1385" t="e">
        <f>TableMPI[[#This Row],[Avg]]-$U$2*TableMPI[[#This Row],[StdDev]]</f>
        <v>#N/A</v>
      </c>
      <c r="R1385" t="e">
        <f>TableMPI[[#This Row],[Avg]]+$U$2*TableMPI[[#This Row],[StdDev]]</f>
        <v>#N/A</v>
      </c>
      <c r="S1385" t="e">
        <f>IF(AND(TableMPI[[#This Row],[total_time]]&gt;=TableMPI[[#This Row],[Low]], TableMPI[[#This Row],[total_time]]&lt;=TableMPI[[#This Row],[High]]),1,0)</f>
        <v>#N/A</v>
      </c>
    </row>
    <row r="1386" spans="1:19" x14ac:dyDescent="0.25">
      <c r="A1386" t="s">
        <v>15</v>
      </c>
      <c r="B1386">
        <v>20000</v>
      </c>
      <c r="C1386">
        <v>100</v>
      </c>
      <c r="D1386">
        <v>100000</v>
      </c>
      <c r="E1386">
        <v>48</v>
      </c>
      <c r="F1386">
        <v>1</v>
      </c>
      <c r="G1386">
        <v>44.371744999999997</v>
      </c>
      <c r="H1386">
        <v>15.653219999999999</v>
      </c>
      <c r="I1386">
        <v>19.927678</v>
      </c>
      <c r="J1386">
        <v>0.42399300000000001</v>
      </c>
      <c r="K1386" t="str">
        <f t="shared" si="38"/>
        <v>7</v>
      </c>
      <c r="L1386" t="s">
        <v>75</v>
      </c>
      <c r="M1386" t="s">
        <v>76</v>
      </c>
      <c r="N138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48</v>
      </c>
      <c r="O1386" t="e">
        <f>VLOOKUP(TableMPI[[#This Row],[Label]],TableAvg[],2,FALSE)</f>
        <v>#N/A</v>
      </c>
      <c r="P1386" t="e">
        <f>VLOOKUP(TableMPI[[#This Row],[Label]],TableAvg[],3,FALSE)</f>
        <v>#N/A</v>
      </c>
      <c r="Q1386" t="e">
        <f>TableMPI[[#This Row],[Avg]]-$U$2*TableMPI[[#This Row],[StdDev]]</f>
        <v>#N/A</v>
      </c>
      <c r="R1386" t="e">
        <f>TableMPI[[#This Row],[Avg]]+$U$2*TableMPI[[#This Row],[StdDev]]</f>
        <v>#N/A</v>
      </c>
      <c r="S1386" t="e">
        <f>IF(AND(TableMPI[[#This Row],[total_time]]&gt;=TableMPI[[#This Row],[Low]], TableMPI[[#This Row],[total_time]]&lt;=TableMPI[[#This Row],[High]]),1,0)</f>
        <v>#N/A</v>
      </c>
    </row>
    <row r="1387" spans="1:19" x14ac:dyDescent="0.25">
      <c r="A1387" t="s">
        <v>15</v>
      </c>
      <c r="B1387">
        <v>20000</v>
      </c>
      <c r="C1387">
        <v>100</v>
      </c>
      <c r="D1387">
        <v>100000</v>
      </c>
      <c r="E1387">
        <v>45</v>
      </c>
      <c r="F1387">
        <v>1</v>
      </c>
      <c r="G1387">
        <v>61.792935</v>
      </c>
      <c r="H1387">
        <v>31.328755000000001</v>
      </c>
      <c r="I1387">
        <v>17.084669999999999</v>
      </c>
      <c r="J1387">
        <v>0.38828800000000002</v>
      </c>
      <c r="K1387" t="str">
        <f t="shared" si="38"/>
        <v>7</v>
      </c>
      <c r="L1387" t="s">
        <v>75</v>
      </c>
      <c r="M1387" t="s">
        <v>76</v>
      </c>
      <c r="N138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45</v>
      </c>
      <c r="O1387" t="e">
        <f>VLOOKUP(TableMPI[[#This Row],[Label]],TableAvg[],2,FALSE)</f>
        <v>#N/A</v>
      </c>
      <c r="P1387" t="e">
        <f>VLOOKUP(TableMPI[[#This Row],[Label]],TableAvg[],3,FALSE)</f>
        <v>#N/A</v>
      </c>
      <c r="Q1387" t="e">
        <f>TableMPI[[#This Row],[Avg]]-$U$2*TableMPI[[#This Row],[StdDev]]</f>
        <v>#N/A</v>
      </c>
      <c r="R1387" t="e">
        <f>TableMPI[[#This Row],[Avg]]+$U$2*TableMPI[[#This Row],[StdDev]]</f>
        <v>#N/A</v>
      </c>
      <c r="S1387" t="e">
        <f>IF(AND(TableMPI[[#This Row],[total_time]]&gt;=TableMPI[[#This Row],[Low]], TableMPI[[#This Row],[total_time]]&lt;=TableMPI[[#This Row],[High]]),1,0)</f>
        <v>#N/A</v>
      </c>
    </row>
    <row r="1388" spans="1:19" x14ac:dyDescent="0.25">
      <c r="A1388" t="s">
        <v>15</v>
      </c>
      <c r="B1388">
        <v>20000</v>
      </c>
      <c r="C1388">
        <v>100</v>
      </c>
      <c r="D1388">
        <v>100000</v>
      </c>
      <c r="E1388">
        <v>42</v>
      </c>
      <c r="F1388">
        <v>1</v>
      </c>
      <c r="G1388">
        <v>64.348196999999999</v>
      </c>
      <c r="H1388">
        <v>31.83053</v>
      </c>
      <c r="I1388">
        <v>13.415174</v>
      </c>
      <c r="J1388">
        <v>0.32719900000000002</v>
      </c>
      <c r="K1388" t="str">
        <f t="shared" si="38"/>
        <v>7</v>
      </c>
      <c r="L1388" t="s">
        <v>75</v>
      </c>
      <c r="M1388" t="s">
        <v>76</v>
      </c>
      <c r="N138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42</v>
      </c>
      <c r="O1388" t="e">
        <f>VLOOKUP(TableMPI[[#This Row],[Label]],TableAvg[],2,FALSE)</f>
        <v>#N/A</v>
      </c>
      <c r="P1388" t="e">
        <f>VLOOKUP(TableMPI[[#This Row],[Label]],TableAvg[],3,FALSE)</f>
        <v>#N/A</v>
      </c>
      <c r="Q1388" t="e">
        <f>TableMPI[[#This Row],[Avg]]-$U$2*TableMPI[[#This Row],[StdDev]]</f>
        <v>#N/A</v>
      </c>
      <c r="R1388" t="e">
        <f>TableMPI[[#This Row],[Avg]]+$U$2*TableMPI[[#This Row],[StdDev]]</f>
        <v>#N/A</v>
      </c>
      <c r="S1388" t="e">
        <f>IF(AND(TableMPI[[#This Row],[total_time]]&gt;=TableMPI[[#This Row],[Low]], TableMPI[[#This Row],[total_time]]&lt;=TableMPI[[#This Row],[High]]),1,0)</f>
        <v>#N/A</v>
      </c>
    </row>
    <row r="1389" spans="1:19" x14ac:dyDescent="0.25">
      <c r="A1389" t="s">
        <v>15</v>
      </c>
      <c r="B1389">
        <v>20000</v>
      </c>
      <c r="C1389">
        <v>100</v>
      </c>
      <c r="D1389">
        <v>100000</v>
      </c>
      <c r="E1389">
        <v>39</v>
      </c>
      <c r="F1389">
        <v>1</v>
      </c>
      <c r="G1389">
        <v>46.022649999999999</v>
      </c>
      <c r="H1389">
        <v>10.704525</v>
      </c>
      <c r="I1389">
        <v>22.546610000000001</v>
      </c>
      <c r="J1389">
        <v>0.59333199999999997</v>
      </c>
      <c r="K1389" t="str">
        <f t="shared" si="38"/>
        <v>7</v>
      </c>
      <c r="L1389" t="s">
        <v>75</v>
      </c>
      <c r="M1389" t="s">
        <v>76</v>
      </c>
      <c r="N138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39</v>
      </c>
      <c r="O1389" t="e">
        <f>VLOOKUP(TableMPI[[#This Row],[Label]],TableAvg[],2,FALSE)</f>
        <v>#N/A</v>
      </c>
      <c r="P1389" t="e">
        <f>VLOOKUP(TableMPI[[#This Row],[Label]],TableAvg[],3,FALSE)</f>
        <v>#N/A</v>
      </c>
      <c r="Q1389" t="e">
        <f>TableMPI[[#This Row],[Avg]]-$U$2*TableMPI[[#This Row],[StdDev]]</f>
        <v>#N/A</v>
      </c>
      <c r="R1389" t="e">
        <f>TableMPI[[#This Row],[Avg]]+$U$2*TableMPI[[#This Row],[StdDev]]</f>
        <v>#N/A</v>
      </c>
      <c r="S1389" t="e">
        <f>IF(AND(TableMPI[[#This Row],[total_time]]&gt;=TableMPI[[#This Row],[Low]], TableMPI[[#This Row],[total_time]]&lt;=TableMPI[[#This Row],[High]]),1,0)</f>
        <v>#N/A</v>
      </c>
    </row>
    <row r="1390" spans="1:19" x14ac:dyDescent="0.25">
      <c r="A1390" t="s">
        <v>15</v>
      </c>
      <c r="B1390">
        <v>20000</v>
      </c>
      <c r="C1390">
        <v>100</v>
      </c>
      <c r="D1390">
        <v>100000</v>
      </c>
      <c r="E1390">
        <v>36</v>
      </c>
      <c r="F1390">
        <v>1</v>
      </c>
      <c r="G1390">
        <v>60.076504</v>
      </c>
      <c r="H1390">
        <v>21.901049</v>
      </c>
      <c r="I1390">
        <v>22.697462000000002</v>
      </c>
      <c r="J1390">
        <v>0.64849900000000005</v>
      </c>
      <c r="K1390" t="str">
        <f t="shared" si="38"/>
        <v>7</v>
      </c>
      <c r="L1390" t="s">
        <v>75</v>
      </c>
      <c r="M1390" t="s">
        <v>76</v>
      </c>
      <c r="N139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36</v>
      </c>
      <c r="O1390" t="e">
        <f>VLOOKUP(TableMPI[[#This Row],[Label]],TableAvg[],2,FALSE)</f>
        <v>#N/A</v>
      </c>
      <c r="P1390" t="e">
        <f>VLOOKUP(TableMPI[[#This Row],[Label]],TableAvg[],3,FALSE)</f>
        <v>#N/A</v>
      </c>
      <c r="Q1390" t="e">
        <f>TableMPI[[#This Row],[Avg]]-$U$2*TableMPI[[#This Row],[StdDev]]</f>
        <v>#N/A</v>
      </c>
      <c r="R1390" t="e">
        <f>TableMPI[[#This Row],[Avg]]+$U$2*TableMPI[[#This Row],[StdDev]]</f>
        <v>#N/A</v>
      </c>
      <c r="S1390" t="e">
        <f>IF(AND(TableMPI[[#This Row],[total_time]]&gt;=TableMPI[[#This Row],[Low]], TableMPI[[#This Row],[total_time]]&lt;=TableMPI[[#This Row],[High]]),1,0)</f>
        <v>#N/A</v>
      </c>
    </row>
    <row r="1391" spans="1:19" x14ac:dyDescent="0.25">
      <c r="A1391" t="s">
        <v>15</v>
      </c>
      <c r="B1391">
        <v>20000</v>
      </c>
      <c r="C1391">
        <v>100</v>
      </c>
      <c r="D1391">
        <v>100000</v>
      </c>
      <c r="E1391">
        <v>33</v>
      </c>
      <c r="F1391">
        <v>1</v>
      </c>
      <c r="G1391">
        <v>50.152510999999997</v>
      </c>
      <c r="H1391">
        <v>9.1457189999999997</v>
      </c>
      <c r="I1391">
        <v>17.967655000000001</v>
      </c>
      <c r="J1391">
        <v>0.56148900000000002</v>
      </c>
      <c r="K1391" t="str">
        <f t="shared" si="38"/>
        <v>7</v>
      </c>
      <c r="L1391" t="s">
        <v>75</v>
      </c>
      <c r="M1391" t="s">
        <v>76</v>
      </c>
      <c r="N139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33</v>
      </c>
      <c r="O1391" t="e">
        <f>VLOOKUP(TableMPI[[#This Row],[Label]],TableAvg[],2,FALSE)</f>
        <v>#N/A</v>
      </c>
      <c r="P1391" t="e">
        <f>VLOOKUP(TableMPI[[#This Row],[Label]],TableAvg[],3,FALSE)</f>
        <v>#N/A</v>
      </c>
      <c r="Q1391" t="e">
        <f>TableMPI[[#This Row],[Avg]]-$U$2*TableMPI[[#This Row],[StdDev]]</f>
        <v>#N/A</v>
      </c>
      <c r="R1391" t="e">
        <f>TableMPI[[#This Row],[Avg]]+$U$2*TableMPI[[#This Row],[StdDev]]</f>
        <v>#N/A</v>
      </c>
      <c r="S1391" t="e">
        <f>IF(AND(TableMPI[[#This Row],[total_time]]&gt;=TableMPI[[#This Row],[Low]], TableMPI[[#This Row],[total_time]]&lt;=TableMPI[[#This Row],[High]]),1,0)</f>
        <v>#N/A</v>
      </c>
    </row>
    <row r="1392" spans="1:19" x14ac:dyDescent="0.25">
      <c r="A1392" t="s">
        <v>15</v>
      </c>
      <c r="B1392">
        <v>20000</v>
      </c>
      <c r="C1392">
        <v>100</v>
      </c>
      <c r="D1392">
        <v>100000</v>
      </c>
      <c r="E1392">
        <v>30</v>
      </c>
      <c r="F1392">
        <v>1</v>
      </c>
      <c r="G1392">
        <v>51.683112999999999</v>
      </c>
      <c r="H1392">
        <v>6.0233189999999999</v>
      </c>
      <c r="I1392">
        <v>20.075495</v>
      </c>
      <c r="J1392">
        <v>0.69225800000000004</v>
      </c>
      <c r="K1392" t="str">
        <f t="shared" si="38"/>
        <v>7</v>
      </c>
      <c r="L1392" t="s">
        <v>75</v>
      </c>
      <c r="M1392" t="s">
        <v>76</v>
      </c>
      <c r="N139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30</v>
      </c>
      <c r="O1392" t="e">
        <f>VLOOKUP(TableMPI[[#This Row],[Label]],TableAvg[],2,FALSE)</f>
        <v>#N/A</v>
      </c>
      <c r="P1392" t="e">
        <f>VLOOKUP(TableMPI[[#This Row],[Label]],TableAvg[],3,FALSE)</f>
        <v>#N/A</v>
      </c>
      <c r="Q1392" t="e">
        <f>TableMPI[[#This Row],[Avg]]-$U$2*TableMPI[[#This Row],[StdDev]]</f>
        <v>#N/A</v>
      </c>
      <c r="R1392" t="e">
        <f>TableMPI[[#This Row],[Avg]]+$U$2*TableMPI[[#This Row],[StdDev]]</f>
        <v>#N/A</v>
      </c>
      <c r="S1392" t="e">
        <f>IF(AND(TableMPI[[#This Row],[total_time]]&gt;=TableMPI[[#This Row],[Low]], TableMPI[[#This Row],[total_time]]&lt;=TableMPI[[#This Row],[High]]),1,0)</f>
        <v>#N/A</v>
      </c>
    </row>
    <row r="1393" spans="1:19" x14ac:dyDescent="0.25">
      <c r="A1393" t="s">
        <v>15</v>
      </c>
      <c r="B1393">
        <v>20000</v>
      </c>
      <c r="C1393">
        <v>100</v>
      </c>
      <c r="D1393">
        <v>100000</v>
      </c>
      <c r="E1393">
        <v>27</v>
      </c>
      <c r="F1393">
        <v>1</v>
      </c>
      <c r="G1393">
        <v>54.512569999999997</v>
      </c>
      <c r="H1393">
        <v>4.4103000000000003</v>
      </c>
      <c r="I1393">
        <v>14.356718000000001</v>
      </c>
      <c r="J1393">
        <v>0.55218100000000003</v>
      </c>
      <c r="K1393" t="str">
        <f t="shared" si="38"/>
        <v>7</v>
      </c>
      <c r="L1393" t="s">
        <v>75</v>
      </c>
      <c r="M1393" t="s">
        <v>76</v>
      </c>
      <c r="N139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27</v>
      </c>
      <c r="O1393" t="e">
        <f>VLOOKUP(TableMPI[[#This Row],[Label]],TableAvg[],2,FALSE)</f>
        <v>#N/A</v>
      </c>
      <c r="P1393" t="e">
        <f>VLOOKUP(TableMPI[[#This Row],[Label]],TableAvg[],3,FALSE)</f>
        <v>#N/A</v>
      </c>
      <c r="Q1393" t="e">
        <f>TableMPI[[#This Row],[Avg]]-$U$2*TableMPI[[#This Row],[StdDev]]</f>
        <v>#N/A</v>
      </c>
      <c r="R1393" t="e">
        <f>TableMPI[[#This Row],[Avg]]+$U$2*TableMPI[[#This Row],[StdDev]]</f>
        <v>#N/A</v>
      </c>
      <c r="S1393" t="e">
        <f>IF(AND(TableMPI[[#This Row],[total_time]]&gt;=TableMPI[[#This Row],[Low]], TableMPI[[#This Row],[total_time]]&lt;=TableMPI[[#This Row],[High]]),1,0)</f>
        <v>#N/A</v>
      </c>
    </row>
    <row r="1394" spans="1:19" x14ac:dyDescent="0.25">
      <c r="A1394" t="s">
        <v>15</v>
      </c>
      <c r="B1394">
        <v>20000</v>
      </c>
      <c r="C1394">
        <v>100</v>
      </c>
      <c r="D1394">
        <v>100000</v>
      </c>
      <c r="E1394">
        <v>24</v>
      </c>
      <c r="F1394">
        <v>1</v>
      </c>
      <c r="G1394">
        <v>57.388241999999998</v>
      </c>
      <c r="H1394">
        <v>1.1284780000000001</v>
      </c>
      <c r="I1394">
        <v>13.920026999999999</v>
      </c>
      <c r="J1394">
        <v>0.60521899999999995</v>
      </c>
      <c r="K1394" t="str">
        <f t="shared" si="38"/>
        <v>7</v>
      </c>
      <c r="L1394" t="s">
        <v>75</v>
      </c>
      <c r="M1394" t="s">
        <v>76</v>
      </c>
      <c r="N139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24</v>
      </c>
      <c r="O1394" t="e">
        <f>VLOOKUP(TableMPI[[#This Row],[Label]],TableAvg[],2,FALSE)</f>
        <v>#N/A</v>
      </c>
      <c r="P1394" t="e">
        <f>VLOOKUP(TableMPI[[#This Row],[Label]],TableAvg[],3,FALSE)</f>
        <v>#N/A</v>
      </c>
      <c r="Q1394" t="e">
        <f>TableMPI[[#This Row],[Avg]]-$U$2*TableMPI[[#This Row],[StdDev]]</f>
        <v>#N/A</v>
      </c>
      <c r="R1394" t="e">
        <f>TableMPI[[#This Row],[Avg]]+$U$2*TableMPI[[#This Row],[StdDev]]</f>
        <v>#N/A</v>
      </c>
      <c r="S1394" t="e">
        <f>IF(AND(TableMPI[[#This Row],[total_time]]&gt;=TableMPI[[#This Row],[Low]], TableMPI[[#This Row],[total_time]]&lt;=TableMPI[[#This Row],[High]]),1,0)</f>
        <v>#N/A</v>
      </c>
    </row>
    <row r="1395" spans="1:19" x14ac:dyDescent="0.25">
      <c r="A1395" t="s">
        <v>15</v>
      </c>
      <c r="B1395">
        <v>20000</v>
      </c>
      <c r="C1395">
        <v>100</v>
      </c>
      <c r="D1395">
        <v>100000</v>
      </c>
      <c r="E1395">
        <v>21</v>
      </c>
      <c r="F1395">
        <v>1</v>
      </c>
      <c r="G1395">
        <v>65.187085999999994</v>
      </c>
      <c r="H1395">
        <v>1.0736380000000001</v>
      </c>
      <c r="I1395">
        <v>11.169153</v>
      </c>
      <c r="J1395">
        <v>0.55845800000000001</v>
      </c>
      <c r="K1395" t="str">
        <f t="shared" si="38"/>
        <v>7</v>
      </c>
      <c r="L1395" t="s">
        <v>75</v>
      </c>
      <c r="M1395" t="s">
        <v>76</v>
      </c>
      <c r="N139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21</v>
      </c>
      <c r="O1395" t="e">
        <f>VLOOKUP(TableMPI[[#This Row],[Label]],TableAvg[],2,FALSE)</f>
        <v>#N/A</v>
      </c>
      <c r="P1395" t="e">
        <f>VLOOKUP(TableMPI[[#This Row],[Label]],TableAvg[],3,FALSE)</f>
        <v>#N/A</v>
      </c>
      <c r="Q1395" t="e">
        <f>TableMPI[[#This Row],[Avg]]-$U$2*TableMPI[[#This Row],[StdDev]]</f>
        <v>#N/A</v>
      </c>
      <c r="R1395" t="e">
        <f>TableMPI[[#This Row],[Avg]]+$U$2*TableMPI[[#This Row],[StdDev]]</f>
        <v>#N/A</v>
      </c>
      <c r="S1395" t="e">
        <f>IF(AND(TableMPI[[#This Row],[total_time]]&gt;=TableMPI[[#This Row],[Low]], TableMPI[[#This Row],[total_time]]&lt;=TableMPI[[#This Row],[High]]),1,0)</f>
        <v>#N/A</v>
      </c>
    </row>
    <row r="1396" spans="1:19" x14ac:dyDescent="0.25">
      <c r="A1396" t="s">
        <v>15</v>
      </c>
      <c r="B1396">
        <v>20000</v>
      </c>
      <c r="C1396">
        <v>100</v>
      </c>
      <c r="D1396">
        <v>100000</v>
      </c>
      <c r="E1396">
        <v>18</v>
      </c>
      <c r="F1396">
        <v>1</v>
      </c>
      <c r="G1396">
        <v>75.725566999999998</v>
      </c>
      <c r="H1396">
        <v>0.97641999999999995</v>
      </c>
      <c r="I1396">
        <v>7.9748840000000003</v>
      </c>
      <c r="J1396">
        <v>0.469111</v>
      </c>
      <c r="K1396" t="str">
        <f t="shared" si="38"/>
        <v>7</v>
      </c>
      <c r="L1396" t="s">
        <v>75</v>
      </c>
      <c r="M1396" t="s">
        <v>76</v>
      </c>
      <c r="N139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18</v>
      </c>
      <c r="O1396" t="e">
        <f>VLOOKUP(TableMPI[[#This Row],[Label]],TableAvg[],2,FALSE)</f>
        <v>#N/A</v>
      </c>
      <c r="P1396" t="e">
        <f>VLOOKUP(TableMPI[[#This Row],[Label]],TableAvg[],3,FALSE)</f>
        <v>#N/A</v>
      </c>
      <c r="Q1396" t="e">
        <f>TableMPI[[#This Row],[Avg]]-$U$2*TableMPI[[#This Row],[StdDev]]</f>
        <v>#N/A</v>
      </c>
      <c r="R1396" t="e">
        <f>TableMPI[[#This Row],[Avg]]+$U$2*TableMPI[[#This Row],[StdDev]]</f>
        <v>#N/A</v>
      </c>
      <c r="S1396" t="e">
        <f>IF(AND(TableMPI[[#This Row],[total_time]]&gt;=TableMPI[[#This Row],[Low]], TableMPI[[#This Row],[total_time]]&lt;=TableMPI[[#This Row],[High]]),1,0)</f>
        <v>#N/A</v>
      </c>
    </row>
    <row r="1397" spans="1:19" x14ac:dyDescent="0.25">
      <c r="A1397" t="s">
        <v>15</v>
      </c>
      <c r="B1397">
        <v>20000</v>
      </c>
      <c r="C1397">
        <v>100</v>
      </c>
      <c r="D1397">
        <v>100000</v>
      </c>
      <c r="E1397">
        <v>15</v>
      </c>
      <c r="F1397">
        <v>1</v>
      </c>
      <c r="G1397">
        <v>90.335659000000007</v>
      </c>
      <c r="H1397">
        <v>0.96523300000000001</v>
      </c>
      <c r="I1397">
        <v>6.2928220000000001</v>
      </c>
      <c r="J1397">
        <v>0.44948700000000003</v>
      </c>
      <c r="K1397" t="str">
        <f t="shared" si="38"/>
        <v>7</v>
      </c>
      <c r="L1397" t="s">
        <v>75</v>
      </c>
      <c r="M1397" t="s">
        <v>76</v>
      </c>
      <c r="N139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15</v>
      </c>
      <c r="O1397" t="e">
        <f>VLOOKUP(TableMPI[[#This Row],[Label]],TableAvg[],2,FALSE)</f>
        <v>#N/A</v>
      </c>
      <c r="P1397" t="e">
        <f>VLOOKUP(TableMPI[[#This Row],[Label]],TableAvg[],3,FALSE)</f>
        <v>#N/A</v>
      </c>
      <c r="Q1397" t="e">
        <f>TableMPI[[#This Row],[Avg]]-$U$2*TableMPI[[#This Row],[StdDev]]</f>
        <v>#N/A</v>
      </c>
      <c r="R1397" t="e">
        <f>TableMPI[[#This Row],[Avg]]+$U$2*TableMPI[[#This Row],[StdDev]]</f>
        <v>#N/A</v>
      </c>
      <c r="S1397" t="e">
        <f>IF(AND(TableMPI[[#This Row],[total_time]]&gt;=TableMPI[[#This Row],[Low]], TableMPI[[#This Row],[total_time]]&lt;=TableMPI[[#This Row],[High]]),1,0)</f>
        <v>#N/A</v>
      </c>
    </row>
    <row r="1398" spans="1:19" x14ac:dyDescent="0.25">
      <c r="A1398" t="s">
        <v>15</v>
      </c>
      <c r="B1398">
        <v>20000</v>
      </c>
      <c r="C1398">
        <v>100</v>
      </c>
      <c r="D1398">
        <v>100000</v>
      </c>
      <c r="E1398">
        <v>72</v>
      </c>
      <c r="F1398">
        <v>1</v>
      </c>
      <c r="G1398">
        <v>49.359408000000002</v>
      </c>
      <c r="H1398">
        <v>29.847003999999998</v>
      </c>
      <c r="I1398">
        <v>36.348767000000002</v>
      </c>
      <c r="J1398">
        <v>0.51195400000000002</v>
      </c>
      <c r="K1398" t="str">
        <f t="shared" si="38"/>
        <v>7</v>
      </c>
      <c r="L1398" t="s">
        <v>75</v>
      </c>
      <c r="M1398" t="s">
        <v>76</v>
      </c>
      <c r="N139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72</v>
      </c>
      <c r="O1398" t="e">
        <f>VLOOKUP(TableMPI[[#This Row],[Label]],TableAvg[],2,FALSE)</f>
        <v>#N/A</v>
      </c>
      <c r="P1398" t="e">
        <f>VLOOKUP(TableMPI[[#This Row],[Label]],TableAvg[],3,FALSE)</f>
        <v>#N/A</v>
      </c>
      <c r="Q1398" t="e">
        <f>TableMPI[[#This Row],[Avg]]-$U$2*TableMPI[[#This Row],[StdDev]]</f>
        <v>#N/A</v>
      </c>
      <c r="R1398" t="e">
        <f>TableMPI[[#This Row],[Avg]]+$U$2*TableMPI[[#This Row],[StdDev]]</f>
        <v>#N/A</v>
      </c>
      <c r="S1398" t="e">
        <f>IF(AND(TableMPI[[#This Row],[total_time]]&gt;=TableMPI[[#This Row],[Low]], TableMPI[[#This Row],[total_time]]&lt;=TableMPI[[#This Row],[High]]),1,0)</f>
        <v>#N/A</v>
      </c>
    </row>
    <row r="1399" spans="1:19" x14ac:dyDescent="0.25">
      <c r="A1399" t="s">
        <v>15</v>
      </c>
      <c r="B1399">
        <v>20000</v>
      </c>
      <c r="C1399">
        <v>100</v>
      </c>
      <c r="D1399">
        <v>100000</v>
      </c>
      <c r="E1399">
        <v>69</v>
      </c>
      <c r="F1399">
        <v>1</v>
      </c>
      <c r="G1399">
        <v>37.676935</v>
      </c>
      <c r="H1399">
        <v>17.313248000000002</v>
      </c>
      <c r="I1399">
        <v>27.359653000000002</v>
      </c>
      <c r="J1399">
        <v>0.40234799999999998</v>
      </c>
      <c r="K1399" t="str">
        <f t="shared" si="38"/>
        <v>7</v>
      </c>
      <c r="L1399" t="s">
        <v>75</v>
      </c>
      <c r="M1399" t="s">
        <v>76</v>
      </c>
      <c r="N139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69</v>
      </c>
      <c r="O1399" t="e">
        <f>VLOOKUP(TableMPI[[#This Row],[Label]],TableAvg[],2,FALSE)</f>
        <v>#N/A</v>
      </c>
      <c r="P1399" t="e">
        <f>VLOOKUP(TableMPI[[#This Row],[Label]],TableAvg[],3,FALSE)</f>
        <v>#N/A</v>
      </c>
      <c r="Q1399" t="e">
        <f>TableMPI[[#This Row],[Avg]]-$U$2*TableMPI[[#This Row],[StdDev]]</f>
        <v>#N/A</v>
      </c>
      <c r="R1399" t="e">
        <f>TableMPI[[#This Row],[Avg]]+$U$2*TableMPI[[#This Row],[StdDev]]</f>
        <v>#N/A</v>
      </c>
      <c r="S1399" t="e">
        <f>IF(AND(TableMPI[[#This Row],[total_time]]&gt;=TableMPI[[#This Row],[Low]], TableMPI[[#This Row],[total_time]]&lt;=TableMPI[[#This Row],[High]]),1,0)</f>
        <v>#N/A</v>
      </c>
    </row>
    <row r="1400" spans="1:19" x14ac:dyDescent="0.25">
      <c r="A1400" t="s">
        <v>15</v>
      </c>
      <c r="B1400">
        <v>20000</v>
      </c>
      <c r="C1400">
        <v>100</v>
      </c>
      <c r="D1400">
        <v>100000</v>
      </c>
      <c r="E1400">
        <v>66</v>
      </c>
      <c r="F1400">
        <v>1</v>
      </c>
      <c r="G1400">
        <v>37.644322000000003</v>
      </c>
      <c r="H1400">
        <v>16.417244</v>
      </c>
      <c r="I1400">
        <v>27.548268</v>
      </c>
      <c r="J1400">
        <v>0.42381999999999997</v>
      </c>
      <c r="K1400" t="str">
        <f t="shared" si="38"/>
        <v>7</v>
      </c>
      <c r="L1400" t="s">
        <v>75</v>
      </c>
      <c r="M1400" t="s">
        <v>76</v>
      </c>
      <c r="N140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66</v>
      </c>
      <c r="O1400" t="e">
        <f>VLOOKUP(TableMPI[[#This Row],[Label]],TableAvg[],2,FALSE)</f>
        <v>#N/A</v>
      </c>
      <c r="P1400" t="e">
        <f>VLOOKUP(TableMPI[[#This Row],[Label]],TableAvg[],3,FALSE)</f>
        <v>#N/A</v>
      </c>
      <c r="Q1400" t="e">
        <f>TableMPI[[#This Row],[Avg]]-$U$2*TableMPI[[#This Row],[StdDev]]</f>
        <v>#N/A</v>
      </c>
      <c r="R1400" t="e">
        <f>TableMPI[[#This Row],[Avg]]+$U$2*TableMPI[[#This Row],[StdDev]]</f>
        <v>#N/A</v>
      </c>
      <c r="S1400" t="e">
        <f>IF(AND(TableMPI[[#This Row],[total_time]]&gt;=TableMPI[[#This Row],[Low]], TableMPI[[#This Row],[total_time]]&lt;=TableMPI[[#This Row],[High]]),1,0)</f>
        <v>#N/A</v>
      </c>
    </row>
    <row r="1401" spans="1:19" x14ac:dyDescent="0.25">
      <c r="A1401" t="s">
        <v>15</v>
      </c>
      <c r="B1401">
        <v>20000</v>
      </c>
      <c r="C1401">
        <v>100</v>
      </c>
      <c r="D1401">
        <v>100000</v>
      </c>
      <c r="E1401">
        <v>63</v>
      </c>
      <c r="F1401">
        <v>1</v>
      </c>
      <c r="G1401">
        <v>48.498108000000002</v>
      </c>
      <c r="H1401">
        <v>26.277602000000002</v>
      </c>
      <c r="I1401">
        <v>37.001790999999997</v>
      </c>
      <c r="J1401">
        <v>0.59680299999999997</v>
      </c>
      <c r="K1401" t="str">
        <f t="shared" si="38"/>
        <v>7</v>
      </c>
      <c r="L1401" t="s">
        <v>75</v>
      </c>
      <c r="M1401" t="s">
        <v>76</v>
      </c>
      <c r="N140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63</v>
      </c>
      <c r="O1401" t="e">
        <f>VLOOKUP(TableMPI[[#This Row],[Label]],TableAvg[],2,FALSE)</f>
        <v>#N/A</v>
      </c>
      <c r="P1401" t="e">
        <f>VLOOKUP(TableMPI[[#This Row],[Label]],TableAvg[],3,FALSE)</f>
        <v>#N/A</v>
      </c>
      <c r="Q1401" t="e">
        <f>TableMPI[[#This Row],[Avg]]-$U$2*TableMPI[[#This Row],[StdDev]]</f>
        <v>#N/A</v>
      </c>
      <c r="R1401" t="e">
        <f>TableMPI[[#This Row],[Avg]]+$U$2*TableMPI[[#This Row],[StdDev]]</f>
        <v>#N/A</v>
      </c>
      <c r="S1401" t="e">
        <f>IF(AND(TableMPI[[#This Row],[total_time]]&gt;=TableMPI[[#This Row],[Low]], TableMPI[[#This Row],[total_time]]&lt;=TableMPI[[#This Row],[High]]),1,0)</f>
        <v>#N/A</v>
      </c>
    </row>
    <row r="1402" spans="1:19" x14ac:dyDescent="0.25">
      <c r="A1402" t="s">
        <v>15</v>
      </c>
      <c r="B1402">
        <v>20000</v>
      </c>
      <c r="C1402">
        <v>100</v>
      </c>
      <c r="D1402">
        <v>100000</v>
      </c>
      <c r="E1402">
        <v>60</v>
      </c>
      <c r="F1402">
        <v>1</v>
      </c>
      <c r="G1402">
        <v>48.891753000000001</v>
      </c>
      <c r="H1402">
        <v>25.728634</v>
      </c>
      <c r="I1402">
        <v>25.586919999999999</v>
      </c>
      <c r="J1402">
        <v>0.43367699999999998</v>
      </c>
      <c r="K1402" t="str">
        <f t="shared" si="38"/>
        <v>7</v>
      </c>
      <c r="L1402" t="s">
        <v>75</v>
      </c>
      <c r="M1402" t="s">
        <v>76</v>
      </c>
      <c r="N140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60</v>
      </c>
      <c r="O1402" t="e">
        <f>VLOOKUP(TableMPI[[#This Row],[Label]],TableAvg[],2,FALSE)</f>
        <v>#N/A</v>
      </c>
      <c r="P1402" t="e">
        <f>VLOOKUP(TableMPI[[#This Row],[Label]],TableAvg[],3,FALSE)</f>
        <v>#N/A</v>
      </c>
      <c r="Q1402" t="e">
        <f>TableMPI[[#This Row],[Avg]]-$U$2*TableMPI[[#This Row],[StdDev]]</f>
        <v>#N/A</v>
      </c>
      <c r="R1402" t="e">
        <f>TableMPI[[#This Row],[Avg]]+$U$2*TableMPI[[#This Row],[StdDev]]</f>
        <v>#N/A</v>
      </c>
      <c r="S1402" t="e">
        <f>IF(AND(TableMPI[[#This Row],[total_time]]&gt;=TableMPI[[#This Row],[Low]], TableMPI[[#This Row],[total_time]]&lt;=TableMPI[[#This Row],[High]]),1,0)</f>
        <v>#N/A</v>
      </c>
    </row>
    <row r="1403" spans="1:19" x14ac:dyDescent="0.25">
      <c r="A1403" t="s">
        <v>15</v>
      </c>
      <c r="B1403">
        <v>20000</v>
      </c>
      <c r="C1403">
        <v>100</v>
      </c>
      <c r="D1403">
        <v>100000</v>
      </c>
      <c r="E1403">
        <v>57</v>
      </c>
      <c r="F1403">
        <v>1</v>
      </c>
      <c r="G1403">
        <v>37.937221999999998</v>
      </c>
      <c r="H1403">
        <v>13.235614999999999</v>
      </c>
      <c r="I1403">
        <v>28.874839999999999</v>
      </c>
      <c r="J1403">
        <v>0.51562200000000002</v>
      </c>
      <c r="K1403" t="str">
        <f t="shared" si="38"/>
        <v>7</v>
      </c>
      <c r="L1403" t="s">
        <v>75</v>
      </c>
      <c r="M1403" t="s">
        <v>76</v>
      </c>
      <c r="N140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57</v>
      </c>
      <c r="O1403" t="e">
        <f>VLOOKUP(TableMPI[[#This Row],[Label]],TableAvg[],2,FALSE)</f>
        <v>#N/A</v>
      </c>
      <c r="P1403" t="e">
        <f>VLOOKUP(TableMPI[[#This Row],[Label]],TableAvg[],3,FALSE)</f>
        <v>#N/A</v>
      </c>
      <c r="Q1403" t="e">
        <f>TableMPI[[#This Row],[Avg]]-$U$2*TableMPI[[#This Row],[StdDev]]</f>
        <v>#N/A</v>
      </c>
      <c r="R1403" t="e">
        <f>TableMPI[[#This Row],[Avg]]+$U$2*TableMPI[[#This Row],[StdDev]]</f>
        <v>#N/A</v>
      </c>
      <c r="S1403" t="e">
        <f>IF(AND(TableMPI[[#This Row],[total_time]]&gt;=TableMPI[[#This Row],[Low]], TableMPI[[#This Row],[total_time]]&lt;=TableMPI[[#This Row],[High]]),1,0)</f>
        <v>#N/A</v>
      </c>
    </row>
    <row r="1404" spans="1:19" x14ac:dyDescent="0.25">
      <c r="A1404" t="s">
        <v>15</v>
      </c>
      <c r="B1404">
        <v>20000</v>
      </c>
      <c r="C1404">
        <v>100</v>
      </c>
      <c r="D1404">
        <v>100000</v>
      </c>
      <c r="E1404">
        <v>54</v>
      </c>
      <c r="F1404">
        <v>1</v>
      </c>
      <c r="G1404">
        <v>40.452362999999998</v>
      </c>
      <c r="H1404">
        <v>14.463049</v>
      </c>
      <c r="I1404">
        <v>25.085683</v>
      </c>
      <c r="J1404">
        <v>0.47331499999999999</v>
      </c>
      <c r="K1404" t="str">
        <f t="shared" si="38"/>
        <v>7</v>
      </c>
      <c r="L1404" t="s">
        <v>75</v>
      </c>
      <c r="M1404" t="s">
        <v>76</v>
      </c>
      <c r="N140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54</v>
      </c>
      <c r="O1404" t="e">
        <f>VLOOKUP(TableMPI[[#This Row],[Label]],TableAvg[],2,FALSE)</f>
        <v>#N/A</v>
      </c>
      <c r="P1404" t="e">
        <f>VLOOKUP(TableMPI[[#This Row],[Label]],TableAvg[],3,FALSE)</f>
        <v>#N/A</v>
      </c>
      <c r="Q1404" t="e">
        <f>TableMPI[[#This Row],[Avg]]-$U$2*TableMPI[[#This Row],[StdDev]]</f>
        <v>#N/A</v>
      </c>
      <c r="R1404" t="e">
        <f>TableMPI[[#This Row],[Avg]]+$U$2*TableMPI[[#This Row],[StdDev]]</f>
        <v>#N/A</v>
      </c>
      <c r="S1404" t="e">
        <f>IF(AND(TableMPI[[#This Row],[total_time]]&gt;=TableMPI[[#This Row],[Low]], TableMPI[[#This Row],[total_time]]&lt;=TableMPI[[#This Row],[High]]),1,0)</f>
        <v>#N/A</v>
      </c>
    </row>
    <row r="1405" spans="1:19" x14ac:dyDescent="0.25">
      <c r="A1405" t="s">
        <v>15</v>
      </c>
      <c r="B1405">
        <v>15000</v>
      </c>
      <c r="C1405">
        <v>100</v>
      </c>
      <c r="D1405">
        <v>100000</v>
      </c>
      <c r="E1405">
        <v>72</v>
      </c>
      <c r="F1405">
        <v>1</v>
      </c>
      <c r="G1405">
        <v>43.577292999999997</v>
      </c>
      <c r="H1405">
        <v>31.982927</v>
      </c>
      <c r="I1405">
        <v>56.233151999999997</v>
      </c>
      <c r="J1405">
        <v>0.79201600000000005</v>
      </c>
      <c r="K1405" t="str">
        <f>MID(M1405,22,1)</f>
        <v>7</v>
      </c>
      <c r="L1405" t="s">
        <v>77</v>
      </c>
      <c r="M1405" t="s">
        <v>78</v>
      </c>
      <c r="N140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72</v>
      </c>
      <c r="O1405" t="e">
        <f>VLOOKUP(TableMPI[[#This Row],[Label]],TableAvg[],2,FALSE)</f>
        <v>#N/A</v>
      </c>
      <c r="P1405" t="e">
        <f>VLOOKUP(TableMPI[[#This Row],[Label]],TableAvg[],3,FALSE)</f>
        <v>#N/A</v>
      </c>
      <c r="Q1405" t="e">
        <f>TableMPI[[#This Row],[Avg]]-$U$2*TableMPI[[#This Row],[StdDev]]</f>
        <v>#N/A</v>
      </c>
      <c r="R1405" t="e">
        <f>TableMPI[[#This Row],[Avg]]+$U$2*TableMPI[[#This Row],[StdDev]]</f>
        <v>#N/A</v>
      </c>
      <c r="S1405" t="e">
        <f>IF(AND(TableMPI[[#This Row],[total_time]]&gt;=TableMPI[[#This Row],[Low]], TableMPI[[#This Row],[total_time]]&lt;=TableMPI[[#This Row],[High]]),1,0)</f>
        <v>#N/A</v>
      </c>
    </row>
    <row r="1406" spans="1:19" x14ac:dyDescent="0.25">
      <c r="A1406" t="s">
        <v>15</v>
      </c>
      <c r="B1406">
        <v>15000</v>
      </c>
      <c r="C1406">
        <v>100</v>
      </c>
      <c r="D1406">
        <v>100000</v>
      </c>
      <c r="E1406">
        <v>69</v>
      </c>
      <c r="F1406">
        <v>1</v>
      </c>
      <c r="G1406">
        <v>44.427309000000001</v>
      </c>
      <c r="H1406">
        <v>32.491143000000001</v>
      </c>
      <c r="I1406">
        <v>22.636619</v>
      </c>
      <c r="J1406">
        <v>0.33289099999999999</v>
      </c>
      <c r="K1406" t="str">
        <f t="shared" ref="K1406:K1437" si="39">MID(M1406,22,1)</f>
        <v>7</v>
      </c>
      <c r="L1406" t="s">
        <v>77</v>
      </c>
      <c r="M1406" t="s">
        <v>78</v>
      </c>
      <c r="N140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69</v>
      </c>
      <c r="O1406" t="e">
        <f>VLOOKUP(TableMPI[[#This Row],[Label]],TableAvg[],2,FALSE)</f>
        <v>#N/A</v>
      </c>
      <c r="P1406" t="e">
        <f>VLOOKUP(TableMPI[[#This Row],[Label]],TableAvg[],3,FALSE)</f>
        <v>#N/A</v>
      </c>
      <c r="Q1406" t="e">
        <f>TableMPI[[#This Row],[Avg]]-$U$2*TableMPI[[#This Row],[StdDev]]</f>
        <v>#N/A</v>
      </c>
      <c r="R1406" t="e">
        <f>TableMPI[[#This Row],[Avg]]+$U$2*TableMPI[[#This Row],[StdDev]]</f>
        <v>#N/A</v>
      </c>
      <c r="S1406" t="e">
        <f>IF(AND(TableMPI[[#This Row],[total_time]]&gt;=TableMPI[[#This Row],[Low]], TableMPI[[#This Row],[total_time]]&lt;=TableMPI[[#This Row],[High]]),1,0)</f>
        <v>#N/A</v>
      </c>
    </row>
    <row r="1407" spans="1:19" x14ac:dyDescent="0.25">
      <c r="A1407" t="s">
        <v>15</v>
      </c>
      <c r="B1407">
        <v>15000</v>
      </c>
      <c r="C1407">
        <v>100</v>
      </c>
      <c r="D1407">
        <v>100000</v>
      </c>
      <c r="E1407">
        <v>66</v>
      </c>
      <c r="F1407">
        <v>1</v>
      </c>
      <c r="G1407">
        <v>25.682369000000001</v>
      </c>
      <c r="H1407">
        <v>13.329866000000001</v>
      </c>
      <c r="I1407">
        <v>20.167233</v>
      </c>
      <c r="J1407">
        <v>0.31026500000000001</v>
      </c>
      <c r="K1407" t="str">
        <f t="shared" si="39"/>
        <v>7</v>
      </c>
      <c r="L1407" t="s">
        <v>77</v>
      </c>
      <c r="M1407" t="s">
        <v>78</v>
      </c>
      <c r="N140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66</v>
      </c>
      <c r="O1407" t="e">
        <f>VLOOKUP(TableMPI[[#This Row],[Label]],TableAvg[],2,FALSE)</f>
        <v>#N/A</v>
      </c>
      <c r="P1407" t="e">
        <f>VLOOKUP(TableMPI[[#This Row],[Label]],TableAvg[],3,FALSE)</f>
        <v>#N/A</v>
      </c>
      <c r="Q1407" t="e">
        <f>TableMPI[[#This Row],[Avg]]-$U$2*TableMPI[[#This Row],[StdDev]]</f>
        <v>#N/A</v>
      </c>
      <c r="R1407" t="e">
        <f>TableMPI[[#This Row],[Avg]]+$U$2*TableMPI[[#This Row],[StdDev]]</f>
        <v>#N/A</v>
      </c>
      <c r="S1407" t="e">
        <f>IF(AND(TableMPI[[#This Row],[total_time]]&gt;=TableMPI[[#This Row],[Low]], TableMPI[[#This Row],[total_time]]&lt;=TableMPI[[#This Row],[High]]),1,0)</f>
        <v>#N/A</v>
      </c>
    </row>
    <row r="1408" spans="1:19" x14ac:dyDescent="0.25">
      <c r="A1408" t="s">
        <v>15</v>
      </c>
      <c r="B1408">
        <v>15000</v>
      </c>
      <c r="C1408">
        <v>100</v>
      </c>
      <c r="D1408">
        <v>100000</v>
      </c>
      <c r="E1408">
        <v>63</v>
      </c>
      <c r="F1408">
        <v>1</v>
      </c>
      <c r="G1408">
        <v>27.114049999999999</v>
      </c>
      <c r="H1408">
        <v>14.055382</v>
      </c>
      <c r="I1408">
        <v>7.5696479999999999</v>
      </c>
      <c r="J1408">
        <v>0.12209100000000001</v>
      </c>
      <c r="K1408" t="str">
        <f t="shared" si="39"/>
        <v>7</v>
      </c>
      <c r="L1408" t="s">
        <v>77</v>
      </c>
      <c r="M1408" t="s">
        <v>78</v>
      </c>
      <c r="N140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63</v>
      </c>
      <c r="O1408" t="e">
        <f>VLOOKUP(TableMPI[[#This Row],[Label]],TableAvg[],2,FALSE)</f>
        <v>#N/A</v>
      </c>
      <c r="P1408" t="e">
        <f>VLOOKUP(TableMPI[[#This Row],[Label]],TableAvg[],3,FALSE)</f>
        <v>#N/A</v>
      </c>
      <c r="Q1408" t="e">
        <f>TableMPI[[#This Row],[Avg]]-$U$2*TableMPI[[#This Row],[StdDev]]</f>
        <v>#N/A</v>
      </c>
      <c r="R1408" t="e">
        <f>TableMPI[[#This Row],[Avg]]+$U$2*TableMPI[[#This Row],[StdDev]]</f>
        <v>#N/A</v>
      </c>
      <c r="S1408" t="e">
        <f>IF(AND(TableMPI[[#This Row],[total_time]]&gt;=TableMPI[[#This Row],[Low]], TableMPI[[#This Row],[total_time]]&lt;=TableMPI[[#This Row],[High]]),1,0)</f>
        <v>#N/A</v>
      </c>
    </row>
    <row r="1409" spans="1:19" x14ac:dyDescent="0.25">
      <c r="A1409" t="s">
        <v>15</v>
      </c>
      <c r="B1409">
        <v>15000</v>
      </c>
      <c r="C1409">
        <v>100</v>
      </c>
      <c r="D1409">
        <v>100000</v>
      </c>
      <c r="E1409">
        <v>60</v>
      </c>
      <c r="F1409">
        <v>1</v>
      </c>
      <c r="G1409">
        <v>37.682164999999998</v>
      </c>
      <c r="H1409">
        <v>24.073374999999999</v>
      </c>
      <c r="I1409">
        <v>14.873875999999999</v>
      </c>
      <c r="J1409">
        <v>0.25209999999999999</v>
      </c>
      <c r="K1409" t="str">
        <f t="shared" si="39"/>
        <v>7</v>
      </c>
      <c r="L1409" t="s">
        <v>77</v>
      </c>
      <c r="M1409" t="s">
        <v>78</v>
      </c>
      <c r="N140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60</v>
      </c>
      <c r="O1409" t="e">
        <f>VLOOKUP(TableMPI[[#This Row],[Label]],TableAvg[],2,FALSE)</f>
        <v>#N/A</v>
      </c>
      <c r="P1409" t="e">
        <f>VLOOKUP(TableMPI[[#This Row],[Label]],TableAvg[],3,FALSE)</f>
        <v>#N/A</v>
      </c>
      <c r="Q1409" t="e">
        <f>TableMPI[[#This Row],[Avg]]-$U$2*TableMPI[[#This Row],[StdDev]]</f>
        <v>#N/A</v>
      </c>
      <c r="R1409" t="e">
        <f>TableMPI[[#This Row],[Avg]]+$U$2*TableMPI[[#This Row],[StdDev]]</f>
        <v>#N/A</v>
      </c>
      <c r="S1409" t="e">
        <f>IF(AND(TableMPI[[#This Row],[total_time]]&gt;=TableMPI[[#This Row],[Low]], TableMPI[[#This Row],[total_time]]&lt;=TableMPI[[#This Row],[High]]),1,0)</f>
        <v>#N/A</v>
      </c>
    </row>
    <row r="1410" spans="1:19" x14ac:dyDescent="0.25">
      <c r="A1410" t="s">
        <v>15</v>
      </c>
      <c r="B1410">
        <v>15000</v>
      </c>
      <c r="C1410">
        <v>100</v>
      </c>
      <c r="D1410">
        <v>100000</v>
      </c>
      <c r="E1410">
        <v>57</v>
      </c>
      <c r="F1410">
        <v>1</v>
      </c>
      <c r="G1410">
        <v>42.607391999999997</v>
      </c>
      <c r="H1410">
        <v>28.160502000000001</v>
      </c>
      <c r="I1410">
        <v>29.849247999999999</v>
      </c>
      <c r="J1410">
        <v>0.533022</v>
      </c>
      <c r="K1410" t="str">
        <f t="shared" si="39"/>
        <v>7</v>
      </c>
      <c r="L1410" t="s">
        <v>77</v>
      </c>
      <c r="M1410" t="s">
        <v>78</v>
      </c>
      <c r="N141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57</v>
      </c>
      <c r="O1410" t="e">
        <f>VLOOKUP(TableMPI[[#This Row],[Label]],TableAvg[],2,FALSE)</f>
        <v>#N/A</v>
      </c>
      <c r="P1410" t="e">
        <f>VLOOKUP(TableMPI[[#This Row],[Label]],TableAvg[],3,FALSE)</f>
        <v>#N/A</v>
      </c>
      <c r="Q1410" t="e">
        <f>TableMPI[[#This Row],[Avg]]-$U$2*TableMPI[[#This Row],[StdDev]]</f>
        <v>#N/A</v>
      </c>
      <c r="R1410" t="e">
        <f>TableMPI[[#This Row],[Avg]]+$U$2*TableMPI[[#This Row],[StdDev]]</f>
        <v>#N/A</v>
      </c>
      <c r="S1410" t="e">
        <f>IF(AND(TableMPI[[#This Row],[total_time]]&gt;=TableMPI[[#This Row],[Low]], TableMPI[[#This Row],[total_time]]&lt;=TableMPI[[#This Row],[High]]),1,0)</f>
        <v>#N/A</v>
      </c>
    </row>
    <row r="1411" spans="1:19" x14ac:dyDescent="0.25">
      <c r="A1411" t="s">
        <v>15</v>
      </c>
      <c r="B1411">
        <v>15000</v>
      </c>
      <c r="C1411">
        <v>100</v>
      </c>
      <c r="D1411">
        <v>100000</v>
      </c>
      <c r="E1411">
        <v>54</v>
      </c>
      <c r="F1411">
        <v>1</v>
      </c>
      <c r="G1411">
        <v>40.473728999999999</v>
      </c>
      <c r="H1411">
        <v>25.476890000000001</v>
      </c>
      <c r="I1411">
        <v>14.620502999999999</v>
      </c>
      <c r="J1411">
        <v>0.27585900000000002</v>
      </c>
      <c r="K1411" t="str">
        <f t="shared" si="39"/>
        <v>7</v>
      </c>
      <c r="L1411" t="s">
        <v>77</v>
      </c>
      <c r="M1411" t="s">
        <v>78</v>
      </c>
      <c r="N141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54</v>
      </c>
      <c r="O1411" t="e">
        <f>VLOOKUP(TableMPI[[#This Row],[Label]],TableAvg[],2,FALSE)</f>
        <v>#N/A</v>
      </c>
      <c r="P1411" t="e">
        <f>VLOOKUP(TableMPI[[#This Row],[Label]],TableAvg[],3,FALSE)</f>
        <v>#N/A</v>
      </c>
      <c r="Q1411" t="e">
        <f>TableMPI[[#This Row],[Avg]]-$U$2*TableMPI[[#This Row],[StdDev]]</f>
        <v>#N/A</v>
      </c>
      <c r="R1411" t="e">
        <f>TableMPI[[#This Row],[Avg]]+$U$2*TableMPI[[#This Row],[StdDev]]</f>
        <v>#N/A</v>
      </c>
      <c r="S1411" t="e">
        <f>IF(AND(TableMPI[[#This Row],[total_time]]&gt;=TableMPI[[#This Row],[Low]], TableMPI[[#This Row],[total_time]]&lt;=TableMPI[[#This Row],[High]]),1,0)</f>
        <v>#N/A</v>
      </c>
    </row>
    <row r="1412" spans="1:19" x14ac:dyDescent="0.25">
      <c r="A1412" t="s">
        <v>15</v>
      </c>
      <c r="B1412">
        <v>15000</v>
      </c>
      <c r="C1412">
        <v>100</v>
      </c>
      <c r="D1412">
        <v>100000</v>
      </c>
      <c r="E1412">
        <v>51</v>
      </c>
      <c r="F1412">
        <v>1</v>
      </c>
      <c r="G1412">
        <v>38.766092999999998</v>
      </c>
      <c r="H1412">
        <v>22.982177</v>
      </c>
      <c r="I1412">
        <v>14.444485999999999</v>
      </c>
      <c r="J1412">
        <v>0.28888999999999998</v>
      </c>
      <c r="K1412" t="str">
        <f t="shared" si="39"/>
        <v>7</v>
      </c>
      <c r="L1412" t="s">
        <v>77</v>
      </c>
      <c r="M1412" t="s">
        <v>78</v>
      </c>
      <c r="N141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51</v>
      </c>
      <c r="O1412" t="e">
        <f>VLOOKUP(TableMPI[[#This Row],[Label]],TableAvg[],2,FALSE)</f>
        <v>#N/A</v>
      </c>
      <c r="P1412" t="e">
        <f>VLOOKUP(TableMPI[[#This Row],[Label]],TableAvg[],3,FALSE)</f>
        <v>#N/A</v>
      </c>
      <c r="Q1412" t="e">
        <f>TableMPI[[#This Row],[Avg]]-$U$2*TableMPI[[#This Row],[StdDev]]</f>
        <v>#N/A</v>
      </c>
      <c r="R1412" t="e">
        <f>TableMPI[[#This Row],[Avg]]+$U$2*TableMPI[[#This Row],[StdDev]]</f>
        <v>#N/A</v>
      </c>
      <c r="S1412" t="e">
        <f>IF(AND(TableMPI[[#This Row],[total_time]]&gt;=TableMPI[[#This Row],[Low]], TableMPI[[#This Row],[total_time]]&lt;=TableMPI[[#This Row],[High]]),1,0)</f>
        <v>#N/A</v>
      </c>
    </row>
    <row r="1413" spans="1:19" x14ac:dyDescent="0.25">
      <c r="A1413" t="s">
        <v>15</v>
      </c>
      <c r="B1413">
        <v>15000</v>
      </c>
      <c r="C1413">
        <v>100</v>
      </c>
      <c r="D1413">
        <v>100000</v>
      </c>
      <c r="E1413">
        <v>48</v>
      </c>
      <c r="F1413">
        <v>1</v>
      </c>
      <c r="G1413">
        <v>48.459888999999997</v>
      </c>
      <c r="H1413">
        <v>31.603994</v>
      </c>
      <c r="I1413">
        <v>12.621169</v>
      </c>
      <c r="J1413">
        <v>0.268536</v>
      </c>
      <c r="K1413" t="str">
        <f t="shared" si="39"/>
        <v>7</v>
      </c>
      <c r="L1413" t="s">
        <v>77</v>
      </c>
      <c r="M1413" t="s">
        <v>78</v>
      </c>
      <c r="N14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48</v>
      </c>
      <c r="O1413" t="e">
        <f>VLOOKUP(TableMPI[[#This Row],[Label]],TableAvg[],2,FALSE)</f>
        <v>#N/A</v>
      </c>
      <c r="P1413" t="e">
        <f>VLOOKUP(TableMPI[[#This Row],[Label]],TableAvg[],3,FALSE)</f>
        <v>#N/A</v>
      </c>
      <c r="Q1413" t="e">
        <f>TableMPI[[#This Row],[Avg]]-$U$2*TableMPI[[#This Row],[StdDev]]</f>
        <v>#N/A</v>
      </c>
      <c r="R1413" t="e">
        <f>TableMPI[[#This Row],[Avg]]+$U$2*TableMPI[[#This Row],[StdDev]]</f>
        <v>#N/A</v>
      </c>
      <c r="S1413" t="e">
        <f>IF(AND(TableMPI[[#This Row],[total_time]]&gt;=TableMPI[[#This Row],[Low]], TableMPI[[#This Row],[total_time]]&lt;=TableMPI[[#This Row],[High]]),1,0)</f>
        <v>#N/A</v>
      </c>
    </row>
    <row r="1414" spans="1:19" x14ac:dyDescent="0.25">
      <c r="A1414" t="s">
        <v>15</v>
      </c>
      <c r="B1414">
        <v>15000</v>
      </c>
      <c r="C1414">
        <v>100</v>
      </c>
      <c r="D1414">
        <v>100000</v>
      </c>
      <c r="E1414">
        <v>45</v>
      </c>
      <c r="F1414">
        <v>1</v>
      </c>
      <c r="G1414">
        <v>31.993455000000001</v>
      </c>
      <c r="H1414">
        <v>14.124865</v>
      </c>
      <c r="I1414">
        <v>11.623872</v>
      </c>
      <c r="J1414">
        <v>0.264179</v>
      </c>
      <c r="K1414" t="str">
        <f t="shared" si="39"/>
        <v>7</v>
      </c>
      <c r="L1414" t="s">
        <v>77</v>
      </c>
      <c r="M1414" t="s">
        <v>78</v>
      </c>
      <c r="N141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45</v>
      </c>
      <c r="O1414" t="e">
        <f>VLOOKUP(TableMPI[[#This Row],[Label]],TableAvg[],2,FALSE)</f>
        <v>#N/A</v>
      </c>
      <c r="P1414" t="e">
        <f>VLOOKUP(TableMPI[[#This Row],[Label]],TableAvg[],3,FALSE)</f>
        <v>#N/A</v>
      </c>
      <c r="Q1414" t="e">
        <f>TableMPI[[#This Row],[Avg]]-$U$2*TableMPI[[#This Row],[StdDev]]</f>
        <v>#N/A</v>
      </c>
      <c r="R1414" t="e">
        <f>TableMPI[[#This Row],[Avg]]+$U$2*TableMPI[[#This Row],[StdDev]]</f>
        <v>#N/A</v>
      </c>
      <c r="S1414" t="e">
        <f>IF(AND(TableMPI[[#This Row],[total_time]]&gt;=TableMPI[[#This Row],[Low]], TableMPI[[#This Row],[total_time]]&lt;=TableMPI[[#This Row],[High]]),1,0)</f>
        <v>#N/A</v>
      </c>
    </row>
    <row r="1415" spans="1:19" x14ac:dyDescent="0.25">
      <c r="A1415" t="s">
        <v>15</v>
      </c>
      <c r="B1415">
        <v>15000</v>
      </c>
      <c r="C1415">
        <v>100</v>
      </c>
      <c r="D1415">
        <v>100000</v>
      </c>
      <c r="E1415">
        <v>42</v>
      </c>
      <c r="F1415">
        <v>1</v>
      </c>
      <c r="G1415">
        <v>28.868572</v>
      </c>
      <c r="H1415">
        <v>9.8117599999999996</v>
      </c>
      <c r="I1415">
        <v>5.9955499999999997</v>
      </c>
      <c r="J1415">
        <v>0.146233</v>
      </c>
      <c r="K1415" t="str">
        <f t="shared" si="39"/>
        <v>7</v>
      </c>
      <c r="L1415" t="s">
        <v>77</v>
      </c>
      <c r="M1415" t="s">
        <v>78</v>
      </c>
      <c r="N141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42</v>
      </c>
      <c r="O1415" t="e">
        <f>VLOOKUP(TableMPI[[#This Row],[Label]],TableAvg[],2,FALSE)</f>
        <v>#N/A</v>
      </c>
      <c r="P1415" t="e">
        <f>VLOOKUP(TableMPI[[#This Row],[Label]],TableAvg[],3,FALSE)</f>
        <v>#N/A</v>
      </c>
      <c r="Q1415" t="e">
        <f>TableMPI[[#This Row],[Avg]]-$U$2*TableMPI[[#This Row],[StdDev]]</f>
        <v>#N/A</v>
      </c>
      <c r="R1415" t="e">
        <f>TableMPI[[#This Row],[Avg]]+$U$2*TableMPI[[#This Row],[StdDev]]</f>
        <v>#N/A</v>
      </c>
      <c r="S1415" t="e">
        <f>IF(AND(TableMPI[[#This Row],[total_time]]&gt;=TableMPI[[#This Row],[Low]], TableMPI[[#This Row],[total_time]]&lt;=TableMPI[[#This Row],[High]]),1,0)</f>
        <v>#N/A</v>
      </c>
    </row>
    <row r="1416" spans="1:19" x14ac:dyDescent="0.25">
      <c r="A1416" t="s">
        <v>15</v>
      </c>
      <c r="B1416">
        <v>15000</v>
      </c>
      <c r="C1416">
        <v>100</v>
      </c>
      <c r="D1416">
        <v>100000</v>
      </c>
      <c r="E1416">
        <v>39</v>
      </c>
      <c r="F1416">
        <v>1</v>
      </c>
      <c r="G1416">
        <v>29.259159</v>
      </c>
      <c r="H1416">
        <v>9.0285919999999997</v>
      </c>
      <c r="I1416">
        <v>6.282546</v>
      </c>
      <c r="J1416">
        <v>0.16533</v>
      </c>
      <c r="K1416" t="str">
        <f t="shared" si="39"/>
        <v>7</v>
      </c>
      <c r="L1416" t="s">
        <v>77</v>
      </c>
      <c r="M1416" t="s">
        <v>78</v>
      </c>
      <c r="N141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39</v>
      </c>
      <c r="O1416" t="e">
        <f>VLOOKUP(TableMPI[[#This Row],[Label]],TableAvg[],2,FALSE)</f>
        <v>#N/A</v>
      </c>
      <c r="P1416" t="e">
        <f>VLOOKUP(TableMPI[[#This Row],[Label]],TableAvg[],3,FALSE)</f>
        <v>#N/A</v>
      </c>
      <c r="Q1416" t="e">
        <f>TableMPI[[#This Row],[Avg]]-$U$2*TableMPI[[#This Row],[StdDev]]</f>
        <v>#N/A</v>
      </c>
      <c r="R1416" t="e">
        <f>TableMPI[[#This Row],[Avg]]+$U$2*TableMPI[[#This Row],[StdDev]]</f>
        <v>#N/A</v>
      </c>
      <c r="S1416" t="e">
        <f>IF(AND(TableMPI[[#This Row],[total_time]]&gt;=TableMPI[[#This Row],[Low]], TableMPI[[#This Row],[total_time]]&lt;=TableMPI[[#This Row],[High]]),1,0)</f>
        <v>#N/A</v>
      </c>
    </row>
    <row r="1417" spans="1:19" x14ac:dyDescent="0.25">
      <c r="A1417" t="s">
        <v>15</v>
      </c>
      <c r="B1417">
        <v>15000</v>
      </c>
      <c r="C1417">
        <v>100</v>
      </c>
      <c r="D1417">
        <v>100000</v>
      </c>
      <c r="E1417">
        <v>36</v>
      </c>
      <c r="F1417">
        <v>1</v>
      </c>
      <c r="G1417">
        <v>31.068176000000001</v>
      </c>
      <c r="H1417">
        <v>9.0992230000000003</v>
      </c>
      <c r="I1417">
        <v>7.5765510000000003</v>
      </c>
      <c r="J1417">
        <v>0.216473</v>
      </c>
      <c r="K1417" t="str">
        <f t="shared" si="39"/>
        <v>7</v>
      </c>
      <c r="L1417" t="s">
        <v>77</v>
      </c>
      <c r="M1417" t="s">
        <v>78</v>
      </c>
      <c r="N141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36</v>
      </c>
      <c r="O1417" t="e">
        <f>VLOOKUP(TableMPI[[#This Row],[Label]],TableAvg[],2,FALSE)</f>
        <v>#N/A</v>
      </c>
      <c r="P1417" t="e">
        <f>VLOOKUP(TableMPI[[#This Row],[Label]],TableAvg[],3,FALSE)</f>
        <v>#N/A</v>
      </c>
      <c r="Q1417" t="e">
        <f>TableMPI[[#This Row],[Avg]]-$U$2*TableMPI[[#This Row],[StdDev]]</f>
        <v>#N/A</v>
      </c>
      <c r="R1417" t="e">
        <f>TableMPI[[#This Row],[Avg]]+$U$2*TableMPI[[#This Row],[StdDev]]</f>
        <v>#N/A</v>
      </c>
      <c r="S1417" t="e">
        <f>IF(AND(TableMPI[[#This Row],[total_time]]&gt;=TableMPI[[#This Row],[Low]], TableMPI[[#This Row],[total_time]]&lt;=TableMPI[[#This Row],[High]]),1,0)</f>
        <v>#N/A</v>
      </c>
    </row>
    <row r="1418" spans="1:19" x14ac:dyDescent="0.25">
      <c r="A1418" t="s">
        <v>15</v>
      </c>
      <c r="B1418">
        <v>15000</v>
      </c>
      <c r="C1418">
        <v>100</v>
      </c>
      <c r="D1418">
        <v>100000</v>
      </c>
      <c r="E1418">
        <v>33</v>
      </c>
      <c r="F1418">
        <v>1</v>
      </c>
      <c r="G1418">
        <v>28.285447999999999</v>
      </c>
      <c r="H1418">
        <v>4.5102779999999996</v>
      </c>
      <c r="I1418">
        <v>7.1088279999999999</v>
      </c>
      <c r="J1418">
        <v>0.22215099999999999</v>
      </c>
      <c r="K1418" t="str">
        <f t="shared" si="39"/>
        <v>7</v>
      </c>
      <c r="L1418" t="s">
        <v>77</v>
      </c>
      <c r="M1418" t="s">
        <v>78</v>
      </c>
      <c r="N141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33</v>
      </c>
      <c r="O1418" t="e">
        <f>VLOOKUP(TableMPI[[#This Row],[Label]],TableAvg[],2,FALSE)</f>
        <v>#N/A</v>
      </c>
      <c r="P1418" t="e">
        <f>VLOOKUP(TableMPI[[#This Row],[Label]],TableAvg[],3,FALSE)</f>
        <v>#N/A</v>
      </c>
      <c r="Q1418" t="e">
        <f>TableMPI[[#This Row],[Avg]]-$U$2*TableMPI[[#This Row],[StdDev]]</f>
        <v>#N/A</v>
      </c>
      <c r="R1418" t="e">
        <f>TableMPI[[#This Row],[Avg]]+$U$2*TableMPI[[#This Row],[StdDev]]</f>
        <v>#N/A</v>
      </c>
      <c r="S1418" t="e">
        <f>IF(AND(TableMPI[[#This Row],[total_time]]&gt;=TableMPI[[#This Row],[Low]], TableMPI[[#This Row],[total_time]]&lt;=TableMPI[[#This Row],[High]]),1,0)</f>
        <v>#N/A</v>
      </c>
    </row>
    <row r="1419" spans="1:19" x14ac:dyDescent="0.25">
      <c r="A1419" t="s">
        <v>15</v>
      </c>
      <c r="B1419">
        <v>15000</v>
      </c>
      <c r="C1419">
        <v>100</v>
      </c>
      <c r="D1419">
        <v>100000</v>
      </c>
      <c r="E1419">
        <v>30</v>
      </c>
      <c r="F1419">
        <v>1</v>
      </c>
      <c r="G1419">
        <v>29.403182000000001</v>
      </c>
      <c r="H1419">
        <v>3.2170260000000002</v>
      </c>
      <c r="I1419">
        <v>4.953023</v>
      </c>
      <c r="J1419">
        <v>0.170794</v>
      </c>
      <c r="K1419" t="str">
        <f t="shared" si="39"/>
        <v>7</v>
      </c>
      <c r="L1419" t="s">
        <v>77</v>
      </c>
      <c r="M1419" t="s">
        <v>78</v>
      </c>
      <c r="N141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30</v>
      </c>
      <c r="O1419" t="e">
        <f>VLOOKUP(TableMPI[[#This Row],[Label]],TableAvg[],2,FALSE)</f>
        <v>#N/A</v>
      </c>
      <c r="P1419" t="e">
        <f>VLOOKUP(TableMPI[[#This Row],[Label]],TableAvg[],3,FALSE)</f>
        <v>#N/A</v>
      </c>
      <c r="Q1419" t="e">
        <f>TableMPI[[#This Row],[Avg]]-$U$2*TableMPI[[#This Row],[StdDev]]</f>
        <v>#N/A</v>
      </c>
      <c r="R1419" t="e">
        <f>TableMPI[[#This Row],[Avg]]+$U$2*TableMPI[[#This Row],[StdDev]]</f>
        <v>#N/A</v>
      </c>
      <c r="S1419" t="e">
        <f>IF(AND(TableMPI[[#This Row],[total_time]]&gt;=TableMPI[[#This Row],[Low]], TableMPI[[#This Row],[total_time]]&lt;=TableMPI[[#This Row],[High]]),1,0)</f>
        <v>#N/A</v>
      </c>
    </row>
    <row r="1420" spans="1:19" x14ac:dyDescent="0.25">
      <c r="A1420" t="s">
        <v>15</v>
      </c>
      <c r="B1420">
        <v>15000</v>
      </c>
      <c r="C1420">
        <v>100</v>
      </c>
      <c r="D1420">
        <v>100000</v>
      </c>
      <c r="E1420">
        <v>27</v>
      </c>
      <c r="F1420">
        <v>1</v>
      </c>
      <c r="G1420">
        <v>31.655677000000001</v>
      </c>
      <c r="H1420">
        <v>2.9114439999999999</v>
      </c>
      <c r="I1420">
        <v>4.5764659999999999</v>
      </c>
      <c r="J1420">
        <v>0.17601800000000001</v>
      </c>
      <c r="K1420" t="str">
        <f t="shared" si="39"/>
        <v>7</v>
      </c>
      <c r="L1420" t="s">
        <v>77</v>
      </c>
      <c r="M1420" t="s">
        <v>78</v>
      </c>
      <c r="N142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27</v>
      </c>
      <c r="O1420" t="e">
        <f>VLOOKUP(TableMPI[[#This Row],[Label]],TableAvg[],2,FALSE)</f>
        <v>#N/A</v>
      </c>
      <c r="P1420" t="e">
        <f>VLOOKUP(TableMPI[[#This Row],[Label]],TableAvg[],3,FALSE)</f>
        <v>#N/A</v>
      </c>
      <c r="Q1420" t="e">
        <f>TableMPI[[#This Row],[Avg]]-$U$2*TableMPI[[#This Row],[StdDev]]</f>
        <v>#N/A</v>
      </c>
      <c r="R1420" t="e">
        <f>TableMPI[[#This Row],[Avg]]+$U$2*TableMPI[[#This Row],[StdDev]]</f>
        <v>#N/A</v>
      </c>
      <c r="S1420" t="e">
        <f>IF(AND(TableMPI[[#This Row],[total_time]]&gt;=TableMPI[[#This Row],[Low]], TableMPI[[#This Row],[total_time]]&lt;=TableMPI[[#This Row],[High]]),1,0)</f>
        <v>#N/A</v>
      </c>
    </row>
    <row r="1421" spans="1:19" x14ac:dyDescent="0.25">
      <c r="A1421" t="s">
        <v>15</v>
      </c>
      <c r="B1421">
        <v>15000</v>
      </c>
      <c r="C1421">
        <v>100</v>
      </c>
      <c r="D1421">
        <v>100000</v>
      </c>
      <c r="E1421">
        <v>24</v>
      </c>
      <c r="F1421">
        <v>1</v>
      </c>
      <c r="G1421">
        <v>32.601264999999998</v>
      </c>
      <c r="H1421">
        <v>0.42742200000000002</v>
      </c>
      <c r="I1421">
        <v>3.413357</v>
      </c>
      <c r="J1421">
        <v>0.14840700000000001</v>
      </c>
      <c r="K1421" t="str">
        <f t="shared" si="39"/>
        <v>7</v>
      </c>
      <c r="L1421" t="s">
        <v>77</v>
      </c>
      <c r="M1421" t="s">
        <v>78</v>
      </c>
      <c r="N142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24</v>
      </c>
      <c r="O1421" t="e">
        <f>VLOOKUP(TableMPI[[#This Row],[Label]],TableAvg[],2,FALSE)</f>
        <v>#N/A</v>
      </c>
      <c r="P1421" t="e">
        <f>VLOOKUP(TableMPI[[#This Row],[Label]],TableAvg[],3,FALSE)</f>
        <v>#N/A</v>
      </c>
      <c r="Q1421" t="e">
        <f>TableMPI[[#This Row],[Avg]]-$U$2*TableMPI[[#This Row],[StdDev]]</f>
        <v>#N/A</v>
      </c>
      <c r="R1421" t="e">
        <f>TableMPI[[#This Row],[Avg]]+$U$2*TableMPI[[#This Row],[StdDev]]</f>
        <v>#N/A</v>
      </c>
      <c r="S1421" t="e">
        <f>IF(AND(TableMPI[[#This Row],[total_time]]&gt;=TableMPI[[#This Row],[Low]], TableMPI[[#This Row],[total_time]]&lt;=TableMPI[[#This Row],[High]]),1,0)</f>
        <v>#N/A</v>
      </c>
    </row>
    <row r="1422" spans="1:19" x14ac:dyDescent="0.25">
      <c r="A1422" t="s">
        <v>15</v>
      </c>
      <c r="B1422">
        <v>15000</v>
      </c>
      <c r="C1422">
        <v>100</v>
      </c>
      <c r="D1422">
        <v>100000</v>
      </c>
      <c r="E1422">
        <v>21</v>
      </c>
      <c r="F1422">
        <v>1</v>
      </c>
      <c r="G1422">
        <v>37.241906</v>
      </c>
      <c r="H1422">
        <v>0.71740800000000005</v>
      </c>
      <c r="I1422">
        <v>8.0059559999999994</v>
      </c>
      <c r="J1422">
        <v>0.40029799999999999</v>
      </c>
      <c r="K1422" t="str">
        <f t="shared" si="39"/>
        <v>7</v>
      </c>
      <c r="L1422" t="s">
        <v>77</v>
      </c>
      <c r="M1422" t="s">
        <v>78</v>
      </c>
      <c r="N142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21</v>
      </c>
      <c r="O1422" t="e">
        <f>VLOOKUP(TableMPI[[#This Row],[Label]],TableAvg[],2,FALSE)</f>
        <v>#N/A</v>
      </c>
      <c r="P1422" t="e">
        <f>VLOOKUP(TableMPI[[#This Row],[Label]],TableAvg[],3,FALSE)</f>
        <v>#N/A</v>
      </c>
      <c r="Q1422" t="e">
        <f>TableMPI[[#This Row],[Avg]]-$U$2*TableMPI[[#This Row],[StdDev]]</f>
        <v>#N/A</v>
      </c>
      <c r="R1422" t="e">
        <f>TableMPI[[#This Row],[Avg]]+$U$2*TableMPI[[#This Row],[StdDev]]</f>
        <v>#N/A</v>
      </c>
      <c r="S1422" t="e">
        <f>IF(AND(TableMPI[[#This Row],[total_time]]&gt;=TableMPI[[#This Row],[Low]], TableMPI[[#This Row],[total_time]]&lt;=TableMPI[[#This Row],[High]]),1,0)</f>
        <v>#N/A</v>
      </c>
    </row>
    <row r="1423" spans="1:19" x14ac:dyDescent="0.25">
      <c r="A1423" t="s">
        <v>15</v>
      </c>
      <c r="B1423">
        <v>15000</v>
      </c>
      <c r="C1423">
        <v>100</v>
      </c>
      <c r="D1423">
        <v>100000</v>
      </c>
      <c r="E1423">
        <v>18</v>
      </c>
      <c r="F1423">
        <v>1</v>
      </c>
      <c r="G1423">
        <v>43.067951999999998</v>
      </c>
      <c r="H1423">
        <v>0.77093199999999995</v>
      </c>
      <c r="I1423">
        <v>7.7297380000000002</v>
      </c>
      <c r="J1423">
        <v>0.45468999999999998</v>
      </c>
      <c r="K1423" t="str">
        <f t="shared" si="39"/>
        <v>7</v>
      </c>
      <c r="L1423" t="s">
        <v>77</v>
      </c>
      <c r="M1423" t="s">
        <v>78</v>
      </c>
      <c r="N142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18</v>
      </c>
      <c r="O1423" t="e">
        <f>VLOOKUP(TableMPI[[#This Row],[Label]],TableAvg[],2,FALSE)</f>
        <v>#N/A</v>
      </c>
      <c r="P1423" t="e">
        <f>VLOOKUP(TableMPI[[#This Row],[Label]],TableAvg[],3,FALSE)</f>
        <v>#N/A</v>
      </c>
      <c r="Q1423" t="e">
        <f>TableMPI[[#This Row],[Avg]]-$U$2*TableMPI[[#This Row],[StdDev]]</f>
        <v>#N/A</v>
      </c>
      <c r="R1423" t="e">
        <f>TableMPI[[#This Row],[Avg]]+$U$2*TableMPI[[#This Row],[StdDev]]</f>
        <v>#N/A</v>
      </c>
      <c r="S1423" t="e">
        <f>IF(AND(TableMPI[[#This Row],[total_time]]&gt;=TableMPI[[#This Row],[Low]], TableMPI[[#This Row],[total_time]]&lt;=TableMPI[[#This Row],[High]]),1,0)</f>
        <v>#N/A</v>
      </c>
    </row>
    <row r="1424" spans="1:19" x14ac:dyDescent="0.25">
      <c r="A1424" t="s">
        <v>15</v>
      </c>
      <c r="B1424">
        <v>15000</v>
      </c>
      <c r="C1424">
        <v>100</v>
      </c>
      <c r="D1424">
        <v>100000</v>
      </c>
      <c r="E1424">
        <v>15</v>
      </c>
      <c r="F1424">
        <v>1</v>
      </c>
      <c r="G1424">
        <v>51.136854</v>
      </c>
      <c r="H1424">
        <v>0.7772</v>
      </c>
      <c r="I1424">
        <v>6.0973560000000004</v>
      </c>
      <c r="J1424">
        <v>0.435525</v>
      </c>
      <c r="K1424" t="str">
        <f t="shared" si="39"/>
        <v>7</v>
      </c>
      <c r="L1424" t="s">
        <v>77</v>
      </c>
      <c r="M1424" t="s">
        <v>78</v>
      </c>
      <c r="N142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15</v>
      </c>
      <c r="O1424" t="e">
        <f>VLOOKUP(TableMPI[[#This Row],[Label]],TableAvg[],2,FALSE)</f>
        <v>#N/A</v>
      </c>
      <c r="P1424" t="e">
        <f>VLOOKUP(TableMPI[[#This Row],[Label]],TableAvg[],3,FALSE)</f>
        <v>#N/A</v>
      </c>
      <c r="Q1424" t="e">
        <f>TableMPI[[#This Row],[Avg]]-$U$2*TableMPI[[#This Row],[StdDev]]</f>
        <v>#N/A</v>
      </c>
      <c r="R1424" t="e">
        <f>TableMPI[[#This Row],[Avg]]+$U$2*TableMPI[[#This Row],[StdDev]]</f>
        <v>#N/A</v>
      </c>
      <c r="S1424" t="e">
        <f>IF(AND(TableMPI[[#This Row],[total_time]]&gt;=TableMPI[[#This Row],[Low]], TableMPI[[#This Row],[total_time]]&lt;=TableMPI[[#This Row],[High]]),1,0)</f>
        <v>#N/A</v>
      </c>
    </row>
    <row r="1425" spans="1:19" x14ac:dyDescent="0.25">
      <c r="A1425" t="s">
        <v>15</v>
      </c>
      <c r="B1425">
        <v>15000</v>
      </c>
      <c r="C1425">
        <v>100</v>
      </c>
      <c r="D1425">
        <v>100000</v>
      </c>
      <c r="E1425">
        <v>72</v>
      </c>
      <c r="F1425">
        <v>1</v>
      </c>
      <c r="G1425">
        <v>44.185395</v>
      </c>
      <c r="H1425">
        <v>32.514670000000002</v>
      </c>
      <c r="I1425">
        <v>30.98245</v>
      </c>
      <c r="J1425">
        <v>0.43637300000000001</v>
      </c>
      <c r="K1425" t="str">
        <f t="shared" si="39"/>
        <v>7</v>
      </c>
      <c r="L1425" t="s">
        <v>77</v>
      </c>
      <c r="M1425" t="s">
        <v>78</v>
      </c>
      <c r="N142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72</v>
      </c>
      <c r="O1425" t="e">
        <f>VLOOKUP(TableMPI[[#This Row],[Label]],TableAvg[],2,FALSE)</f>
        <v>#N/A</v>
      </c>
      <c r="P1425" t="e">
        <f>VLOOKUP(TableMPI[[#This Row],[Label]],TableAvg[],3,FALSE)</f>
        <v>#N/A</v>
      </c>
      <c r="Q1425" t="e">
        <f>TableMPI[[#This Row],[Avg]]-$U$2*TableMPI[[#This Row],[StdDev]]</f>
        <v>#N/A</v>
      </c>
      <c r="R1425" t="e">
        <f>TableMPI[[#This Row],[Avg]]+$U$2*TableMPI[[#This Row],[StdDev]]</f>
        <v>#N/A</v>
      </c>
      <c r="S1425" t="e">
        <f>IF(AND(TableMPI[[#This Row],[total_time]]&gt;=TableMPI[[#This Row],[Low]], TableMPI[[#This Row],[total_time]]&lt;=TableMPI[[#This Row],[High]]),1,0)</f>
        <v>#N/A</v>
      </c>
    </row>
    <row r="1426" spans="1:19" x14ac:dyDescent="0.25">
      <c r="A1426" t="s">
        <v>15</v>
      </c>
      <c r="B1426">
        <v>15000</v>
      </c>
      <c r="C1426">
        <v>100</v>
      </c>
      <c r="D1426">
        <v>100000</v>
      </c>
      <c r="E1426">
        <v>69</v>
      </c>
      <c r="F1426">
        <v>1</v>
      </c>
      <c r="G1426">
        <v>25.191913</v>
      </c>
      <c r="H1426">
        <v>13.279989</v>
      </c>
      <c r="I1426">
        <v>150.10023699999999</v>
      </c>
      <c r="J1426">
        <v>2.2073559999999999</v>
      </c>
      <c r="K1426" t="str">
        <f t="shared" si="39"/>
        <v>7</v>
      </c>
      <c r="L1426" t="s">
        <v>77</v>
      </c>
      <c r="M1426" t="s">
        <v>78</v>
      </c>
      <c r="N142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69</v>
      </c>
      <c r="O1426" t="e">
        <f>VLOOKUP(TableMPI[[#This Row],[Label]],TableAvg[],2,FALSE)</f>
        <v>#N/A</v>
      </c>
      <c r="P1426" t="e">
        <f>VLOOKUP(TableMPI[[#This Row],[Label]],TableAvg[],3,FALSE)</f>
        <v>#N/A</v>
      </c>
      <c r="Q1426" t="e">
        <f>TableMPI[[#This Row],[Avg]]-$U$2*TableMPI[[#This Row],[StdDev]]</f>
        <v>#N/A</v>
      </c>
      <c r="R1426" t="e">
        <f>TableMPI[[#This Row],[Avg]]+$U$2*TableMPI[[#This Row],[StdDev]]</f>
        <v>#N/A</v>
      </c>
      <c r="S1426" t="e">
        <f>IF(AND(TableMPI[[#This Row],[total_time]]&gt;=TableMPI[[#This Row],[Low]], TableMPI[[#This Row],[total_time]]&lt;=TableMPI[[#This Row],[High]]),1,0)</f>
        <v>#N/A</v>
      </c>
    </row>
    <row r="1427" spans="1:19" x14ac:dyDescent="0.25">
      <c r="A1427" t="s">
        <v>15</v>
      </c>
      <c r="B1427">
        <v>15000</v>
      </c>
      <c r="C1427">
        <v>100</v>
      </c>
      <c r="D1427">
        <v>100000</v>
      </c>
      <c r="E1427">
        <v>66</v>
      </c>
      <c r="F1427">
        <v>1</v>
      </c>
      <c r="G1427">
        <v>39.531633999999997</v>
      </c>
      <c r="H1427">
        <v>27.169460999999998</v>
      </c>
      <c r="I1427">
        <v>20.623259000000001</v>
      </c>
      <c r="J1427">
        <v>0.31728099999999998</v>
      </c>
      <c r="K1427" t="str">
        <f t="shared" si="39"/>
        <v>7</v>
      </c>
      <c r="L1427" t="s">
        <v>77</v>
      </c>
      <c r="M1427" t="s">
        <v>78</v>
      </c>
      <c r="N142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66</v>
      </c>
      <c r="O1427" t="e">
        <f>VLOOKUP(TableMPI[[#This Row],[Label]],TableAvg[],2,FALSE)</f>
        <v>#N/A</v>
      </c>
      <c r="P1427" t="e">
        <f>VLOOKUP(TableMPI[[#This Row],[Label]],TableAvg[],3,FALSE)</f>
        <v>#N/A</v>
      </c>
      <c r="Q1427" t="e">
        <f>TableMPI[[#This Row],[Avg]]-$U$2*TableMPI[[#This Row],[StdDev]]</f>
        <v>#N/A</v>
      </c>
      <c r="R1427" t="e">
        <f>TableMPI[[#This Row],[Avg]]+$U$2*TableMPI[[#This Row],[StdDev]]</f>
        <v>#N/A</v>
      </c>
      <c r="S1427" t="e">
        <f>IF(AND(TableMPI[[#This Row],[total_time]]&gt;=TableMPI[[#This Row],[Low]], TableMPI[[#This Row],[total_time]]&lt;=TableMPI[[#This Row],[High]]),1,0)</f>
        <v>#N/A</v>
      </c>
    </row>
    <row r="1428" spans="1:19" x14ac:dyDescent="0.25">
      <c r="A1428" t="s">
        <v>15</v>
      </c>
      <c r="B1428">
        <v>15000</v>
      </c>
      <c r="C1428">
        <v>100</v>
      </c>
      <c r="D1428">
        <v>100000</v>
      </c>
      <c r="E1428">
        <v>63</v>
      </c>
      <c r="F1428">
        <v>1</v>
      </c>
      <c r="G1428">
        <v>29.894613</v>
      </c>
      <c r="H1428">
        <v>16.896523999999999</v>
      </c>
      <c r="I1428">
        <v>26.774806999999999</v>
      </c>
      <c r="J1428">
        <v>0.43185200000000001</v>
      </c>
      <c r="K1428" t="str">
        <f t="shared" si="39"/>
        <v>7</v>
      </c>
      <c r="L1428" t="s">
        <v>77</v>
      </c>
      <c r="M1428" t="s">
        <v>78</v>
      </c>
      <c r="N142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63</v>
      </c>
      <c r="O1428" t="e">
        <f>VLOOKUP(TableMPI[[#This Row],[Label]],TableAvg[],2,FALSE)</f>
        <v>#N/A</v>
      </c>
      <c r="P1428" t="e">
        <f>VLOOKUP(TableMPI[[#This Row],[Label]],TableAvg[],3,FALSE)</f>
        <v>#N/A</v>
      </c>
      <c r="Q1428" t="e">
        <f>TableMPI[[#This Row],[Avg]]-$U$2*TableMPI[[#This Row],[StdDev]]</f>
        <v>#N/A</v>
      </c>
      <c r="R1428" t="e">
        <f>TableMPI[[#This Row],[Avg]]+$U$2*TableMPI[[#This Row],[StdDev]]</f>
        <v>#N/A</v>
      </c>
      <c r="S1428" t="e">
        <f>IF(AND(TableMPI[[#This Row],[total_time]]&gt;=TableMPI[[#This Row],[Low]], TableMPI[[#This Row],[total_time]]&lt;=TableMPI[[#This Row],[High]]),1,0)</f>
        <v>#N/A</v>
      </c>
    </row>
    <row r="1429" spans="1:19" x14ac:dyDescent="0.25">
      <c r="A1429" t="s">
        <v>15</v>
      </c>
      <c r="B1429">
        <v>15000</v>
      </c>
      <c r="C1429">
        <v>100</v>
      </c>
      <c r="D1429">
        <v>100000</v>
      </c>
      <c r="E1429">
        <v>60</v>
      </c>
      <c r="F1429">
        <v>1</v>
      </c>
      <c r="G1429">
        <v>29.473519</v>
      </c>
      <c r="H1429">
        <v>15.95538</v>
      </c>
      <c r="I1429">
        <v>12.513913000000001</v>
      </c>
      <c r="J1429">
        <v>0.21210000000000001</v>
      </c>
      <c r="K1429" t="str">
        <f t="shared" si="39"/>
        <v>7</v>
      </c>
      <c r="L1429" t="s">
        <v>77</v>
      </c>
      <c r="M1429" t="s">
        <v>78</v>
      </c>
      <c r="N142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60</v>
      </c>
      <c r="O1429" t="e">
        <f>VLOOKUP(TableMPI[[#This Row],[Label]],TableAvg[],2,FALSE)</f>
        <v>#N/A</v>
      </c>
      <c r="P1429" t="e">
        <f>VLOOKUP(TableMPI[[#This Row],[Label]],TableAvg[],3,FALSE)</f>
        <v>#N/A</v>
      </c>
      <c r="Q1429" t="e">
        <f>TableMPI[[#This Row],[Avg]]-$U$2*TableMPI[[#This Row],[StdDev]]</f>
        <v>#N/A</v>
      </c>
      <c r="R1429" t="e">
        <f>TableMPI[[#This Row],[Avg]]+$U$2*TableMPI[[#This Row],[StdDev]]</f>
        <v>#N/A</v>
      </c>
      <c r="S1429" t="e">
        <f>IF(AND(TableMPI[[#This Row],[total_time]]&gt;=TableMPI[[#This Row],[Low]], TableMPI[[#This Row],[total_time]]&lt;=TableMPI[[#This Row],[High]]),1,0)</f>
        <v>#N/A</v>
      </c>
    </row>
    <row r="1430" spans="1:19" x14ac:dyDescent="0.25">
      <c r="A1430" t="s">
        <v>15</v>
      </c>
      <c r="B1430">
        <v>15000</v>
      </c>
      <c r="C1430">
        <v>100</v>
      </c>
      <c r="D1430">
        <v>100000</v>
      </c>
      <c r="E1430">
        <v>57</v>
      </c>
      <c r="F1430">
        <v>1</v>
      </c>
      <c r="G1430">
        <v>32.117603000000003</v>
      </c>
      <c r="H1430">
        <v>17.713967</v>
      </c>
      <c r="I1430">
        <v>10.604089999999999</v>
      </c>
      <c r="J1430">
        <v>0.189359</v>
      </c>
      <c r="K1430" t="str">
        <f t="shared" si="39"/>
        <v>7</v>
      </c>
      <c r="L1430" t="s">
        <v>77</v>
      </c>
      <c r="M1430" t="s">
        <v>78</v>
      </c>
      <c r="N143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57</v>
      </c>
      <c r="O1430" t="e">
        <f>VLOOKUP(TableMPI[[#This Row],[Label]],TableAvg[],2,FALSE)</f>
        <v>#N/A</v>
      </c>
      <c r="P1430" t="e">
        <f>VLOOKUP(TableMPI[[#This Row],[Label]],TableAvg[],3,FALSE)</f>
        <v>#N/A</v>
      </c>
      <c r="Q1430" t="e">
        <f>TableMPI[[#This Row],[Avg]]-$U$2*TableMPI[[#This Row],[StdDev]]</f>
        <v>#N/A</v>
      </c>
      <c r="R1430" t="e">
        <f>TableMPI[[#This Row],[Avg]]+$U$2*TableMPI[[#This Row],[StdDev]]</f>
        <v>#N/A</v>
      </c>
      <c r="S1430" t="e">
        <f>IF(AND(TableMPI[[#This Row],[total_time]]&gt;=TableMPI[[#This Row],[Low]], TableMPI[[#This Row],[total_time]]&lt;=TableMPI[[#This Row],[High]]),1,0)</f>
        <v>#N/A</v>
      </c>
    </row>
    <row r="1431" spans="1:19" x14ac:dyDescent="0.25">
      <c r="A1431" t="s">
        <v>15</v>
      </c>
      <c r="B1431">
        <v>15000</v>
      </c>
      <c r="C1431">
        <v>100</v>
      </c>
      <c r="D1431">
        <v>100000</v>
      </c>
      <c r="E1431">
        <v>54</v>
      </c>
      <c r="F1431">
        <v>1</v>
      </c>
      <c r="G1431">
        <v>46.051859</v>
      </c>
      <c r="H1431">
        <v>30.927349</v>
      </c>
      <c r="I1431">
        <v>21.110526</v>
      </c>
      <c r="J1431">
        <v>0.398312</v>
      </c>
      <c r="K1431" t="str">
        <f t="shared" si="39"/>
        <v>7</v>
      </c>
      <c r="L1431" t="s">
        <v>77</v>
      </c>
      <c r="M1431" t="s">
        <v>78</v>
      </c>
      <c r="N143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54</v>
      </c>
      <c r="O1431" t="e">
        <f>VLOOKUP(TableMPI[[#This Row],[Label]],TableAvg[],2,FALSE)</f>
        <v>#N/A</v>
      </c>
      <c r="P1431" t="e">
        <f>VLOOKUP(TableMPI[[#This Row],[Label]],TableAvg[],3,FALSE)</f>
        <v>#N/A</v>
      </c>
      <c r="Q1431" t="e">
        <f>TableMPI[[#This Row],[Avg]]-$U$2*TableMPI[[#This Row],[StdDev]]</f>
        <v>#N/A</v>
      </c>
      <c r="R1431" t="e">
        <f>TableMPI[[#This Row],[Avg]]+$U$2*TableMPI[[#This Row],[StdDev]]</f>
        <v>#N/A</v>
      </c>
      <c r="S1431" t="e">
        <f>IF(AND(TableMPI[[#This Row],[total_time]]&gt;=TableMPI[[#This Row],[Low]], TableMPI[[#This Row],[total_time]]&lt;=TableMPI[[#This Row],[High]]),1,0)</f>
        <v>#N/A</v>
      </c>
    </row>
    <row r="1432" spans="1:19" x14ac:dyDescent="0.25">
      <c r="A1432" t="s">
        <v>15</v>
      </c>
      <c r="B1432">
        <v>15000</v>
      </c>
      <c r="C1432">
        <v>100</v>
      </c>
      <c r="D1432">
        <v>100000</v>
      </c>
      <c r="E1432">
        <v>51</v>
      </c>
      <c r="F1432">
        <v>1</v>
      </c>
      <c r="G1432">
        <v>33.332796999999999</v>
      </c>
      <c r="H1432">
        <v>17.527355</v>
      </c>
      <c r="I1432">
        <v>15.855892000000001</v>
      </c>
      <c r="J1432">
        <v>0.31711800000000001</v>
      </c>
      <c r="K1432" t="str">
        <f t="shared" si="39"/>
        <v>7</v>
      </c>
      <c r="L1432" t="s">
        <v>77</v>
      </c>
      <c r="M1432" t="s">
        <v>78</v>
      </c>
      <c r="N143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51</v>
      </c>
      <c r="O1432" t="e">
        <f>VLOOKUP(TableMPI[[#This Row],[Label]],TableAvg[],2,FALSE)</f>
        <v>#N/A</v>
      </c>
      <c r="P1432" t="e">
        <f>VLOOKUP(TableMPI[[#This Row],[Label]],TableAvg[],3,FALSE)</f>
        <v>#N/A</v>
      </c>
      <c r="Q1432" t="e">
        <f>TableMPI[[#This Row],[Avg]]-$U$2*TableMPI[[#This Row],[StdDev]]</f>
        <v>#N/A</v>
      </c>
      <c r="R1432" t="e">
        <f>TableMPI[[#This Row],[Avg]]+$U$2*TableMPI[[#This Row],[StdDev]]</f>
        <v>#N/A</v>
      </c>
      <c r="S1432" t="e">
        <f>IF(AND(TableMPI[[#This Row],[total_time]]&gt;=TableMPI[[#This Row],[Low]], TableMPI[[#This Row],[total_time]]&lt;=TableMPI[[#This Row],[High]]),1,0)</f>
        <v>#N/A</v>
      </c>
    </row>
    <row r="1433" spans="1:19" x14ac:dyDescent="0.25">
      <c r="A1433" t="s">
        <v>15</v>
      </c>
      <c r="B1433">
        <v>15000</v>
      </c>
      <c r="C1433">
        <v>100</v>
      </c>
      <c r="D1433">
        <v>100000</v>
      </c>
      <c r="E1433">
        <v>48</v>
      </c>
      <c r="F1433">
        <v>1</v>
      </c>
      <c r="G1433">
        <v>48.126190000000001</v>
      </c>
      <c r="H1433">
        <v>31.298183000000002</v>
      </c>
      <c r="I1433">
        <v>14.027323000000001</v>
      </c>
      <c r="J1433">
        <v>0.298454</v>
      </c>
      <c r="K1433" t="str">
        <f t="shared" si="39"/>
        <v>7</v>
      </c>
      <c r="L1433" t="s">
        <v>77</v>
      </c>
      <c r="M1433" t="s">
        <v>78</v>
      </c>
      <c r="N143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48</v>
      </c>
      <c r="O1433" t="e">
        <f>VLOOKUP(TableMPI[[#This Row],[Label]],TableAvg[],2,FALSE)</f>
        <v>#N/A</v>
      </c>
      <c r="P1433" t="e">
        <f>VLOOKUP(TableMPI[[#This Row],[Label]],TableAvg[],3,FALSE)</f>
        <v>#N/A</v>
      </c>
      <c r="Q1433" t="e">
        <f>TableMPI[[#This Row],[Avg]]-$U$2*TableMPI[[#This Row],[StdDev]]</f>
        <v>#N/A</v>
      </c>
      <c r="R1433" t="e">
        <f>TableMPI[[#This Row],[Avg]]+$U$2*TableMPI[[#This Row],[StdDev]]</f>
        <v>#N/A</v>
      </c>
      <c r="S1433" t="e">
        <f>IF(AND(TableMPI[[#This Row],[total_time]]&gt;=TableMPI[[#This Row],[Low]], TableMPI[[#This Row],[total_time]]&lt;=TableMPI[[#This Row],[High]]),1,0)</f>
        <v>#N/A</v>
      </c>
    </row>
    <row r="1434" spans="1:19" x14ac:dyDescent="0.25">
      <c r="A1434" t="s">
        <v>15</v>
      </c>
      <c r="B1434">
        <v>15000</v>
      </c>
      <c r="C1434">
        <v>100</v>
      </c>
      <c r="D1434">
        <v>100000</v>
      </c>
      <c r="E1434">
        <v>45</v>
      </c>
      <c r="F1434">
        <v>1</v>
      </c>
      <c r="G1434">
        <v>33.617641999999996</v>
      </c>
      <c r="H1434">
        <v>15.905239999999999</v>
      </c>
      <c r="I1434">
        <v>11.022586</v>
      </c>
      <c r="J1434">
        <v>0.25051299999999999</v>
      </c>
      <c r="K1434" t="str">
        <f t="shared" si="39"/>
        <v>7</v>
      </c>
      <c r="L1434" t="s">
        <v>77</v>
      </c>
      <c r="M1434" t="s">
        <v>78</v>
      </c>
      <c r="N143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45</v>
      </c>
      <c r="O1434" t="e">
        <f>VLOOKUP(TableMPI[[#This Row],[Label]],TableAvg[],2,FALSE)</f>
        <v>#N/A</v>
      </c>
      <c r="P1434" t="e">
        <f>VLOOKUP(TableMPI[[#This Row],[Label]],TableAvg[],3,FALSE)</f>
        <v>#N/A</v>
      </c>
      <c r="Q1434" t="e">
        <f>TableMPI[[#This Row],[Avg]]-$U$2*TableMPI[[#This Row],[StdDev]]</f>
        <v>#N/A</v>
      </c>
      <c r="R1434" t="e">
        <f>TableMPI[[#This Row],[Avg]]+$U$2*TableMPI[[#This Row],[StdDev]]</f>
        <v>#N/A</v>
      </c>
      <c r="S1434" t="e">
        <f>IF(AND(TableMPI[[#This Row],[total_time]]&gt;=TableMPI[[#This Row],[Low]], TableMPI[[#This Row],[total_time]]&lt;=TableMPI[[#This Row],[High]]),1,0)</f>
        <v>#N/A</v>
      </c>
    </row>
    <row r="1435" spans="1:19" x14ac:dyDescent="0.25">
      <c r="A1435" t="s">
        <v>15</v>
      </c>
      <c r="B1435">
        <v>15000</v>
      </c>
      <c r="C1435">
        <v>100</v>
      </c>
      <c r="D1435">
        <v>100000</v>
      </c>
      <c r="E1435">
        <v>42</v>
      </c>
      <c r="F1435">
        <v>1</v>
      </c>
      <c r="G1435">
        <v>40.126683999999997</v>
      </c>
      <c r="H1435">
        <v>21.090819</v>
      </c>
      <c r="I1435">
        <v>13.21139</v>
      </c>
      <c r="J1435">
        <v>0.32222899999999999</v>
      </c>
      <c r="K1435" t="str">
        <f t="shared" si="39"/>
        <v>7</v>
      </c>
      <c r="L1435" t="s">
        <v>77</v>
      </c>
      <c r="M1435" t="s">
        <v>78</v>
      </c>
      <c r="N143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42</v>
      </c>
      <c r="O1435" t="e">
        <f>VLOOKUP(TableMPI[[#This Row],[Label]],TableAvg[],2,FALSE)</f>
        <v>#N/A</v>
      </c>
      <c r="P1435" t="e">
        <f>VLOOKUP(TableMPI[[#This Row],[Label]],TableAvg[],3,FALSE)</f>
        <v>#N/A</v>
      </c>
      <c r="Q1435" t="e">
        <f>TableMPI[[#This Row],[Avg]]-$U$2*TableMPI[[#This Row],[StdDev]]</f>
        <v>#N/A</v>
      </c>
      <c r="R1435" t="e">
        <f>TableMPI[[#This Row],[Avg]]+$U$2*TableMPI[[#This Row],[StdDev]]</f>
        <v>#N/A</v>
      </c>
      <c r="S1435" t="e">
        <f>IF(AND(TableMPI[[#This Row],[total_time]]&gt;=TableMPI[[#This Row],[Low]], TableMPI[[#This Row],[total_time]]&lt;=TableMPI[[#This Row],[High]]),1,0)</f>
        <v>#N/A</v>
      </c>
    </row>
    <row r="1436" spans="1:19" x14ac:dyDescent="0.25">
      <c r="A1436" t="s">
        <v>15</v>
      </c>
      <c r="B1436">
        <v>15000</v>
      </c>
      <c r="C1436">
        <v>100</v>
      </c>
      <c r="D1436">
        <v>100000</v>
      </c>
      <c r="E1436">
        <v>39</v>
      </c>
      <c r="F1436">
        <v>1</v>
      </c>
      <c r="G1436">
        <v>31.474602999999998</v>
      </c>
      <c r="H1436">
        <v>11.297896</v>
      </c>
      <c r="I1436">
        <v>10.144859</v>
      </c>
      <c r="J1436">
        <v>0.26696999999999999</v>
      </c>
      <c r="K1436" t="str">
        <f t="shared" si="39"/>
        <v>7</v>
      </c>
      <c r="L1436" t="s">
        <v>77</v>
      </c>
      <c r="M1436" t="s">
        <v>78</v>
      </c>
      <c r="N143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39</v>
      </c>
      <c r="O1436" t="e">
        <f>VLOOKUP(TableMPI[[#This Row],[Label]],TableAvg[],2,FALSE)</f>
        <v>#N/A</v>
      </c>
      <c r="P1436" t="e">
        <f>VLOOKUP(TableMPI[[#This Row],[Label]],TableAvg[],3,FALSE)</f>
        <v>#N/A</v>
      </c>
      <c r="Q1436" t="e">
        <f>TableMPI[[#This Row],[Avg]]-$U$2*TableMPI[[#This Row],[StdDev]]</f>
        <v>#N/A</v>
      </c>
      <c r="R1436" t="e">
        <f>TableMPI[[#This Row],[Avg]]+$U$2*TableMPI[[#This Row],[StdDev]]</f>
        <v>#N/A</v>
      </c>
      <c r="S1436" t="e">
        <f>IF(AND(TableMPI[[#This Row],[total_time]]&gt;=TableMPI[[#This Row],[Low]], TableMPI[[#This Row],[total_time]]&lt;=TableMPI[[#This Row],[High]]),1,0)</f>
        <v>#N/A</v>
      </c>
    </row>
    <row r="1437" spans="1:19" x14ac:dyDescent="0.25">
      <c r="A1437" t="s">
        <v>15</v>
      </c>
      <c r="B1437">
        <v>15000</v>
      </c>
      <c r="C1437">
        <v>100</v>
      </c>
      <c r="D1437">
        <v>100000</v>
      </c>
      <c r="E1437">
        <v>36</v>
      </c>
      <c r="F1437">
        <v>1</v>
      </c>
      <c r="G1437">
        <v>27.295594000000001</v>
      </c>
      <c r="H1437">
        <v>5.3078469999999998</v>
      </c>
      <c r="I1437">
        <v>7.9726670000000004</v>
      </c>
      <c r="J1437">
        <v>0.22778999999999999</v>
      </c>
      <c r="K1437" t="str">
        <f t="shared" si="39"/>
        <v>7</v>
      </c>
      <c r="L1437" t="s">
        <v>77</v>
      </c>
      <c r="M1437" t="s">
        <v>78</v>
      </c>
      <c r="N143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36</v>
      </c>
      <c r="O1437" t="e">
        <f>VLOOKUP(TableMPI[[#This Row],[Label]],TableAvg[],2,FALSE)</f>
        <v>#N/A</v>
      </c>
      <c r="P1437" t="e">
        <f>VLOOKUP(TableMPI[[#This Row],[Label]],TableAvg[],3,FALSE)</f>
        <v>#N/A</v>
      </c>
      <c r="Q1437" t="e">
        <f>TableMPI[[#This Row],[Avg]]-$U$2*TableMPI[[#This Row],[StdDev]]</f>
        <v>#N/A</v>
      </c>
      <c r="R1437" t="e">
        <f>TableMPI[[#This Row],[Avg]]+$U$2*TableMPI[[#This Row],[StdDev]]</f>
        <v>#N/A</v>
      </c>
      <c r="S1437" t="e">
        <f>IF(AND(TableMPI[[#This Row],[total_time]]&gt;=TableMPI[[#This Row],[Low]], TableMPI[[#This Row],[total_time]]&lt;=TableMPI[[#This Row],[High]]),1,0)</f>
        <v>#N/A</v>
      </c>
    </row>
    <row r="1438" spans="1:19" x14ac:dyDescent="0.25">
      <c r="A1438" t="s">
        <v>15</v>
      </c>
      <c r="B1438">
        <v>15000</v>
      </c>
      <c r="C1438">
        <v>100</v>
      </c>
      <c r="D1438">
        <v>100000</v>
      </c>
      <c r="E1438">
        <v>33</v>
      </c>
      <c r="F1438">
        <v>1</v>
      </c>
      <c r="G1438">
        <v>28.701561000000002</v>
      </c>
      <c r="H1438">
        <v>4.9586880000000004</v>
      </c>
      <c r="I1438">
        <v>5.7250230000000002</v>
      </c>
      <c r="J1438">
        <v>0.17890700000000001</v>
      </c>
      <c r="K1438" t="str">
        <f t="shared" ref="K1438:K1469" si="40">MID(M1438,22,1)</f>
        <v>7</v>
      </c>
      <c r="L1438" t="s">
        <v>77</v>
      </c>
      <c r="M1438" t="s">
        <v>78</v>
      </c>
      <c r="N143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33</v>
      </c>
      <c r="O1438" t="e">
        <f>VLOOKUP(TableMPI[[#This Row],[Label]],TableAvg[],2,FALSE)</f>
        <v>#N/A</v>
      </c>
      <c r="P1438" t="e">
        <f>VLOOKUP(TableMPI[[#This Row],[Label]],TableAvg[],3,FALSE)</f>
        <v>#N/A</v>
      </c>
      <c r="Q1438" t="e">
        <f>TableMPI[[#This Row],[Avg]]-$U$2*TableMPI[[#This Row],[StdDev]]</f>
        <v>#N/A</v>
      </c>
      <c r="R1438" t="e">
        <f>TableMPI[[#This Row],[Avg]]+$U$2*TableMPI[[#This Row],[StdDev]]</f>
        <v>#N/A</v>
      </c>
      <c r="S1438" t="e">
        <f>IF(AND(TableMPI[[#This Row],[total_time]]&gt;=TableMPI[[#This Row],[Low]], TableMPI[[#This Row],[total_time]]&lt;=TableMPI[[#This Row],[High]]),1,0)</f>
        <v>#N/A</v>
      </c>
    </row>
    <row r="1439" spans="1:19" x14ac:dyDescent="0.25">
      <c r="A1439" t="s">
        <v>15</v>
      </c>
      <c r="B1439">
        <v>15000</v>
      </c>
      <c r="C1439">
        <v>100</v>
      </c>
      <c r="D1439">
        <v>100000</v>
      </c>
      <c r="E1439">
        <v>30</v>
      </c>
      <c r="F1439">
        <v>1</v>
      </c>
      <c r="G1439">
        <v>29.686997000000002</v>
      </c>
      <c r="H1439">
        <v>3.3591419999999999</v>
      </c>
      <c r="I1439">
        <v>5.3204900000000004</v>
      </c>
      <c r="J1439">
        <v>0.18346499999999999</v>
      </c>
      <c r="K1439" t="str">
        <f t="shared" si="40"/>
        <v>7</v>
      </c>
      <c r="L1439" t="s">
        <v>77</v>
      </c>
      <c r="M1439" t="s">
        <v>78</v>
      </c>
      <c r="N143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30</v>
      </c>
      <c r="O1439" t="e">
        <f>VLOOKUP(TableMPI[[#This Row],[Label]],TableAvg[],2,FALSE)</f>
        <v>#N/A</v>
      </c>
      <c r="P1439" t="e">
        <f>VLOOKUP(TableMPI[[#This Row],[Label]],TableAvg[],3,FALSE)</f>
        <v>#N/A</v>
      </c>
      <c r="Q1439" t="e">
        <f>TableMPI[[#This Row],[Avg]]-$U$2*TableMPI[[#This Row],[StdDev]]</f>
        <v>#N/A</v>
      </c>
      <c r="R1439" t="e">
        <f>TableMPI[[#This Row],[Avg]]+$U$2*TableMPI[[#This Row],[StdDev]]</f>
        <v>#N/A</v>
      </c>
      <c r="S1439" t="e">
        <f>IF(AND(TableMPI[[#This Row],[total_time]]&gt;=TableMPI[[#This Row],[Low]], TableMPI[[#This Row],[total_time]]&lt;=TableMPI[[#This Row],[High]]),1,0)</f>
        <v>#N/A</v>
      </c>
    </row>
    <row r="1440" spans="1:19" x14ac:dyDescent="0.25">
      <c r="A1440" t="s">
        <v>15</v>
      </c>
      <c r="B1440">
        <v>15000</v>
      </c>
      <c r="C1440">
        <v>100</v>
      </c>
      <c r="D1440">
        <v>100000</v>
      </c>
      <c r="E1440">
        <v>27</v>
      </c>
      <c r="F1440">
        <v>1</v>
      </c>
      <c r="G1440">
        <v>30.936665000000001</v>
      </c>
      <c r="H1440">
        <v>2.2097540000000002</v>
      </c>
      <c r="I1440">
        <v>6.5298220000000002</v>
      </c>
      <c r="J1440">
        <v>0.25114700000000001</v>
      </c>
      <c r="K1440" t="str">
        <f t="shared" si="40"/>
        <v>7</v>
      </c>
      <c r="L1440" t="s">
        <v>77</v>
      </c>
      <c r="M1440" t="s">
        <v>78</v>
      </c>
      <c r="N144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27</v>
      </c>
      <c r="O1440" t="e">
        <f>VLOOKUP(TableMPI[[#This Row],[Label]],TableAvg[],2,FALSE)</f>
        <v>#N/A</v>
      </c>
      <c r="P1440" t="e">
        <f>VLOOKUP(TableMPI[[#This Row],[Label]],TableAvg[],3,FALSE)</f>
        <v>#N/A</v>
      </c>
      <c r="Q1440" t="e">
        <f>TableMPI[[#This Row],[Avg]]-$U$2*TableMPI[[#This Row],[StdDev]]</f>
        <v>#N/A</v>
      </c>
      <c r="R1440" t="e">
        <f>TableMPI[[#This Row],[Avg]]+$U$2*TableMPI[[#This Row],[StdDev]]</f>
        <v>#N/A</v>
      </c>
      <c r="S1440" t="e">
        <f>IF(AND(TableMPI[[#This Row],[total_time]]&gt;=TableMPI[[#This Row],[Low]], TableMPI[[#This Row],[total_time]]&lt;=TableMPI[[#This Row],[High]]),1,0)</f>
        <v>#N/A</v>
      </c>
    </row>
    <row r="1441" spans="1:19" x14ac:dyDescent="0.25">
      <c r="A1441" t="s">
        <v>15</v>
      </c>
      <c r="B1441">
        <v>15000</v>
      </c>
      <c r="C1441">
        <v>100</v>
      </c>
      <c r="D1441">
        <v>100000</v>
      </c>
      <c r="E1441">
        <v>24</v>
      </c>
      <c r="F1441">
        <v>1</v>
      </c>
      <c r="G1441">
        <v>32.579949999999997</v>
      </c>
      <c r="H1441">
        <v>0.42705799999999999</v>
      </c>
      <c r="I1441">
        <v>3.5190269999999999</v>
      </c>
      <c r="J1441">
        <v>0.153001</v>
      </c>
      <c r="K1441" t="str">
        <f t="shared" si="40"/>
        <v>7</v>
      </c>
      <c r="L1441" t="s">
        <v>77</v>
      </c>
      <c r="M1441" t="s">
        <v>78</v>
      </c>
      <c r="N144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24</v>
      </c>
      <c r="O1441" t="e">
        <f>VLOOKUP(TableMPI[[#This Row],[Label]],TableAvg[],2,FALSE)</f>
        <v>#N/A</v>
      </c>
      <c r="P1441" t="e">
        <f>VLOOKUP(TableMPI[[#This Row],[Label]],TableAvg[],3,FALSE)</f>
        <v>#N/A</v>
      </c>
      <c r="Q1441" t="e">
        <f>TableMPI[[#This Row],[Avg]]-$U$2*TableMPI[[#This Row],[StdDev]]</f>
        <v>#N/A</v>
      </c>
      <c r="R1441" t="e">
        <f>TableMPI[[#This Row],[Avg]]+$U$2*TableMPI[[#This Row],[StdDev]]</f>
        <v>#N/A</v>
      </c>
      <c r="S1441" t="e">
        <f>IF(AND(TableMPI[[#This Row],[total_time]]&gt;=TableMPI[[#This Row],[Low]], TableMPI[[#This Row],[total_time]]&lt;=TableMPI[[#This Row],[High]]),1,0)</f>
        <v>#N/A</v>
      </c>
    </row>
    <row r="1442" spans="1:19" x14ac:dyDescent="0.25">
      <c r="A1442" t="s">
        <v>15</v>
      </c>
      <c r="B1442">
        <v>15000</v>
      </c>
      <c r="C1442">
        <v>100</v>
      </c>
      <c r="D1442">
        <v>100000</v>
      </c>
      <c r="E1442">
        <v>21</v>
      </c>
      <c r="F1442">
        <v>1</v>
      </c>
      <c r="G1442">
        <v>37.432665</v>
      </c>
      <c r="H1442">
        <v>0.94467900000000005</v>
      </c>
      <c r="I1442">
        <v>12.382705</v>
      </c>
      <c r="J1442">
        <v>0.61913499999999999</v>
      </c>
      <c r="K1442" t="str">
        <f t="shared" si="40"/>
        <v>7</v>
      </c>
      <c r="L1442" t="s">
        <v>77</v>
      </c>
      <c r="M1442" t="s">
        <v>78</v>
      </c>
      <c r="N144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21</v>
      </c>
      <c r="O1442" t="e">
        <f>VLOOKUP(TableMPI[[#This Row],[Label]],TableAvg[],2,FALSE)</f>
        <v>#N/A</v>
      </c>
      <c r="P1442" t="e">
        <f>VLOOKUP(TableMPI[[#This Row],[Label]],TableAvg[],3,FALSE)</f>
        <v>#N/A</v>
      </c>
      <c r="Q1442" t="e">
        <f>TableMPI[[#This Row],[Avg]]-$U$2*TableMPI[[#This Row],[StdDev]]</f>
        <v>#N/A</v>
      </c>
      <c r="R1442" t="e">
        <f>TableMPI[[#This Row],[Avg]]+$U$2*TableMPI[[#This Row],[StdDev]]</f>
        <v>#N/A</v>
      </c>
      <c r="S1442" t="e">
        <f>IF(AND(TableMPI[[#This Row],[total_time]]&gt;=TableMPI[[#This Row],[Low]], TableMPI[[#This Row],[total_time]]&lt;=TableMPI[[#This Row],[High]]),1,0)</f>
        <v>#N/A</v>
      </c>
    </row>
    <row r="1443" spans="1:19" x14ac:dyDescent="0.25">
      <c r="A1443" t="s">
        <v>15</v>
      </c>
      <c r="B1443">
        <v>15000</v>
      </c>
      <c r="C1443">
        <v>100</v>
      </c>
      <c r="D1443">
        <v>100000</v>
      </c>
      <c r="E1443">
        <v>18</v>
      </c>
      <c r="F1443">
        <v>1</v>
      </c>
      <c r="G1443">
        <v>43.03725</v>
      </c>
      <c r="H1443">
        <v>0.81646600000000003</v>
      </c>
      <c r="I1443">
        <v>8.3503790000000002</v>
      </c>
      <c r="J1443">
        <v>0.491199</v>
      </c>
      <c r="K1443" t="str">
        <f t="shared" si="40"/>
        <v>7</v>
      </c>
      <c r="L1443" t="s">
        <v>77</v>
      </c>
      <c r="M1443" t="s">
        <v>78</v>
      </c>
      <c r="N144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18</v>
      </c>
      <c r="O1443" t="e">
        <f>VLOOKUP(TableMPI[[#This Row],[Label]],TableAvg[],2,FALSE)</f>
        <v>#N/A</v>
      </c>
      <c r="P1443" t="e">
        <f>VLOOKUP(TableMPI[[#This Row],[Label]],TableAvg[],3,FALSE)</f>
        <v>#N/A</v>
      </c>
      <c r="Q1443" t="e">
        <f>TableMPI[[#This Row],[Avg]]-$U$2*TableMPI[[#This Row],[StdDev]]</f>
        <v>#N/A</v>
      </c>
      <c r="R1443" t="e">
        <f>TableMPI[[#This Row],[Avg]]+$U$2*TableMPI[[#This Row],[StdDev]]</f>
        <v>#N/A</v>
      </c>
      <c r="S1443" t="e">
        <f>IF(AND(TableMPI[[#This Row],[total_time]]&gt;=TableMPI[[#This Row],[Low]], TableMPI[[#This Row],[total_time]]&lt;=TableMPI[[#This Row],[High]]),1,0)</f>
        <v>#N/A</v>
      </c>
    </row>
    <row r="1444" spans="1:19" x14ac:dyDescent="0.25">
      <c r="A1444" t="s">
        <v>15</v>
      </c>
      <c r="B1444">
        <v>15000</v>
      </c>
      <c r="C1444">
        <v>100</v>
      </c>
      <c r="D1444">
        <v>100000</v>
      </c>
      <c r="E1444">
        <v>15</v>
      </c>
      <c r="F1444">
        <v>1</v>
      </c>
      <c r="G1444">
        <v>51.160789000000001</v>
      </c>
      <c r="H1444">
        <v>0.78850299999999995</v>
      </c>
      <c r="I1444">
        <v>6.5416350000000003</v>
      </c>
      <c r="J1444">
        <v>0.46726000000000001</v>
      </c>
      <c r="K1444" t="str">
        <f t="shared" si="40"/>
        <v>7</v>
      </c>
      <c r="L1444" t="s">
        <v>77</v>
      </c>
      <c r="M1444" t="s">
        <v>78</v>
      </c>
      <c r="N144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15</v>
      </c>
      <c r="O1444" t="e">
        <f>VLOOKUP(TableMPI[[#This Row],[Label]],TableAvg[],2,FALSE)</f>
        <v>#N/A</v>
      </c>
      <c r="P1444" t="e">
        <f>VLOOKUP(TableMPI[[#This Row],[Label]],TableAvg[],3,FALSE)</f>
        <v>#N/A</v>
      </c>
      <c r="Q1444" t="e">
        <f>TableMPI[[#This Row],[Avg]]-$U$2*TableMPI[[#This Row],[StdDev]]</f>
        <v>#N/A</v>
      </c>
      <c r="R1444" t="e">
        <f>TableMPI[[#This Row],[Avg]]+$U$2*TableMPI[[#This Row],[StdDev]]</f>
        <v>#N/A</v>
      </c>
      <c r="S1444" t="e">
        <f>IF(AND(TableMPI[[#This Row],[total_time]]&gt;=TableMPI[[#This Row],[Low]], TableMPI[[#This Row],[total_time]]&lt;=TableMPI[[#This Row],[High]]),1,0)</f>
        <v>#N/A</v>
      </c>
    </row>
    <row r="1445" spans="1:19" x14ac:dyDescent="0.25">
      <c r="A1445" t="s">
        <v>15</v>
      </c>
      <c r="B1445">
        <v>15000</v>
      </c>
      <c r="C1445">
        <v>100</v>
      </c>
      <c r="D1445">
        <v>100000</v>
      </c>
      <c r="E1445">
        <v>72</v>
      </c>
      <c r="F1445">
        <v>1</v>
      </c>
      <c r="G1445">
        <v>23.341239999999999</v>
      </c>
      <c r="H1445">
        <v>11.718852</v>
      </c>
      <c r="I1445">
        <v>36.429499999999997</v>
      </c>
      <c r="J1445">
        <v>0.51309199999999999</v>
      </c>
      <c r="K1445" t="str">
        <f t="shared" si="40"/>
        <v>7</v>
      </c>
      <c r="L1445" t="s">
        <v>77</v>
      </c>
      <c r="M1445" t="s">
        <v>78</v>
      </c>
      <c r="N144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72</v>
      </c>
      <c r="O1445" t="e">
        <f>VLOOKUP(TableMPI[[#This Row],[Label]],TableAvg[],2,FALSE)</f>
        <v>#N/A</v>
      </c>
      <c r="P1445" t="e">
        <f>VLOOKUP(TableMPI[[#This Row],[Label]],TableAvg[],3,FALSE)</f>
        <v>#N/A</v>
      </c>
      <c r="Q1445" t="e">
        <f>TableMPI[[#This Row],[Avg]]-$U$2*TableMPI[[#This Row],[StdDev]]</f>
        <v>#N/A</v>
      </c>
      <c r="R1445" t="e">
        <f>TableMPI[[#This Row],[Avg]]+$U$2*TableMPI[[#This Row],[StdDev]]</f>
        <v>#N/A</v>
      </c>
      <c r="S1445" t="e">
        <f>IF(AND(TableMPI[[#This Row],[total_time]]&gt;=TableMPI[[#This Row],[Low]], TableMPI[[#This Row],[total_time]]&lt;=TableMPI[[#This Row],[High]]),1,0)</f>
        <v>#N/A</v>
      </c>
    </row>
    <row r="1446" spans="1:19" x14ac:dyDescent="0.25">
      <c r="A1446" t="s">
        <v>15</v>
      </c>
      <c r="B1446">
        <v>15000</v>
      </c>
      <c r="C1446">
        <v>100</v>
      </c>
      <c r="D1446">
        <v>100000</v>
      </c>
      <c r="E1446">
        <v>69</v>
      </c>
      <c r="F1446">
        <v>1</v>
      </c>
      <c r="G1446">
        <v>28.458348000000001</v>
      </c>
      <c r="H1446">
        <v>16.583497999999999</v>
      </c>
      <c r="I1446">
        <v>13.610391</v>
      </c>
      <c r="J1446">
        <v>0.200153</v>
      </c>
      <c r="K1446" t="str">
        <f t="shared" si="40"/>
        <v>7</v>
      </c>
      <c r="L1446" t="s">
        <v>77</v>
      </c>
      <c r="M1446" t="s">
        <v>78</v>
      </c>
      <c r="N144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69</v>
      </c>
      <c r="O1446" t="e">
        <f>VLOOKUP(TableMPI[[#This Row],[Label]],TableAvg[],2,FALSE)</f>
        <v>#N/A</v>
      </c>
      <c r="P1446" t="e">
        <f>VLOOKUP(TableMPI[[#This Row],[Label]],TableAvg[],3,FALSE)</f>
        <v>#N/A</v>
      </c>
      <c r="Q1446" t="e">
        <f>TableMPI[[#This Row],[Avg]]-$U$2*TableMPI[[#This Row],[StdDev]]</f>
        <v>#N/A</v>
      </c>
      <c r="R1446" t="e">
        <f>TableMPI[[#This Row],[Avg]]+$U$2*TableMPI[[#This Row],[StdDev]]</f>
        <v>#N/A</v>
      </c>
      <c r="S1446" t="e">
        <f>IF(AND(TableMPI[[#This Row],[total_time]]&gt;=TableMPI[[#This Row],[Low]], TableMPI[[#This Row],[total_time]]&lt;=TableMPI[[#This Row],[High]]),1,0)</f>
        <v>#N/A</v>
      </c>
    </row>
    <row r="1447" spans="1:19" x14ac:dyDescent="0.25">
      <c r="A1447" t="s">
        <v>15</v>
      </c>
      <c r="B1447">
        <v>15000</v>
      </c>
      <c r="C1447">
        <v>100</v>
      </c>
      <c r="D1447">
        <v>100000</v>
      </c>
      <c r="E1447">
        <v>66</v>
      </c>
      <c r="F1447">
        <v>1</v>
      </c>
      <c r="G1447">
        <v>29.342182000000001</v>
      </c>
      <c r="H1447">
        <v>16.980291999999999</v>
      </c>
      <c r="I1447">
        <v>7.6548749999999997</v>
      </c>
      <c r="J1447">
        <v>0.117767</v>
      </c>
      <c r="K1447" t="str">
        <f t="shared" si="40"/>
        <v>7</v>
      </c>
      <c r="L1447" t="s">
        <v>77</v>
      </c>
      <c r="M1447" t="s">
        <v>78</v>
      </c>
      <c r="N144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66</v>
      </c>
      <c r="O1447" t="e">
        <f>VLOOKUP(TableMPI[[#This Row],[Label]],TableAvg[],2,FALSE)</f>
        <v>#N/A</v>
      </c>
      <c r="P1447" t="e">
        <f>VLOOKUP(TableMPI[[#This Row],[Label]],TableAvg[],3,FALSE)</f>
        <v>#N/A</v>
      </c>
      <c r="Q1447" t="e">
        <f>TableMPI[[#This Row],[Avg]]-$U$2*TableMPI[[#This Row],[StdDev]]</f>
        <v>#N/A</v>
      </c>
      <c r="R1447" t="e">
        <f>TableMPI[[#This Row],[Avg]]+$U$2*TableMPI[[#This Row],[StdDev]]</f>
        <v>#N/A</v>
      </c>
      <c r="S1447" t="e">
        <f>IF(AND(TableMPI[[#This Row],[total_time]]&gt;=TableMPI[[#This Row],[Low]], TableMPI[[#This Row],[total_time]]&lt;=TableMPI[[#This Row],[High]]),1,0)</f>
        <v>#N/A</v>
      </c>
    </row>
    <row r="1448" spans="1:19" x14ac:dyDescent="0.25">
      <c r="A1448" t="s">
        <v>15</v>
      </c>
      <c r="B1448">
        <v>15000</v>
      </c>
      <c r="C1448">
        <v>100</v>
      </c>
      <c r="D1448">
        <v>100000</v>
      </c>
      <c r="E1448">
        <v>63</v>
      </c>
      <c r="F1448">
        <v>1</v>
      </c>
      <c r="G1448">
        <v>26.492816000000001</v>
      </c>
      <c r="H1448">
        <v>13.591319</v>
      </c>
      <c r="I1448">
        <v>14.042363999999999</v>
      </c>
      <c r="J1448">
        <v>0.22649</v>
      </c>
      <c r="K1448" t="str">
        <f t="shared" si="40"/>
        <v>7</v>
      </c>
      <c r="L1448" t="s">
        <v>77</v>
      </c>
      <c r="M1448" t="s">
        <v>78</v>
      </c>
      <c r="N144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63</v>
      </c>
      <c r="O1448" t="e">
        <f>VLOOKUP(TableMPI[[#This Row],[Label]],TableAvg[],2,FALSE)</f>
        <v>#N/A</v>
      </c>
      <c r="P1448" t="e">
        <f>VLOOKUP(TableMPI[[#This Row],[Label]],TableAvg[],3,FALSE)</f>
        <v>#N/A</v>
      </c>
      <c r="Q1448" t="e">
        <f>TableMPI[[#This Row],[Avg]]-$U$2*TableMPI[[#This Row],[StdDev]]</f>
        <v>#N/A</v>
      </c>
      <c r="R1448" t="e">
        <f>TableMPI[[#This Row],[Avg]]+$U$2*TableMPI[[#This Row],[StdDev]]</f>
        <v>#N/A</v>
      </c>
      <c r="S1448" t="e">
        <f>IF(AND(TableMPI[[#This Row],[total_time]]&gt;=TableMPI[[#This Row],[Low]], TableMPI[[#This Row],[total_time]]&lt;=TableMPI[[#This Row],[High]]),1,0)</f>
        <v>#N/A</v>
      </c>
    </row>
    <row r="1449" spans="1:19" x14ac:dyDescent="0.25">
      <c r="A1449" t="s">
        <v>15</v>
      </c>
      <c r="B1449">
        <v>15000</v>
      </c>
      <c r="C1449">
        <v>100</v>
      </c>
      <c r="D1449">
        <v>100000</v>
      </c>
      <c r="E1449">
        <v>60</v>
      </c>
      <c r="F1449">
        <v>1</v>
      </c>
      <c r="G1449">
        <v>35.485202999999998</v>
      </c>
      <c r="H1449">
        <v>22.032308</v>
      </c>
      <c r="I1449">
        <v>11.049504000000001</v>
      </c>
      <c r="J1449">
        <v>0.18728</v>
      </c>
      <c r="K1449" t="str">
        <f t="shared" si="40"/>
        <v>7</v>
      </c>
      <c r="L1449" t="s">
        <v>77</v>
      </c>
      <c r="M1449" t="s">
        <v>78</v>
      </c>
      <c r="N144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60</v>
      </c>
      <c r="O1449" t="e">
        <f>VLOOKUP(TableMPI[[#This Row],[Label]],TableAvg[],2,FALSE)</f>
        <v>#N/A</v>
      </c>
      <c r="P1449" t="e">
        <f>VLOOKUP(TableMPI[[#This Row],[Label]],TableAvg[],3,FALSE)</f>
        <v>#N/A</v>
      </c>
      <c r="Q1449" t="e">
        <f>TableMPI[[#This Row],[Avg]]-$U$2*TableMPI[[#This Row],[StdDev]]</f>
        <v>#N/A</v>
      </c>
      <c r="R1449" t="e">
        <f>TableMPI[[#This Row],[Avg]]+$U$2*TableMPI[[#This Row],[StdDev]]</f>
        <v>#N/A</v>
      </c>
      <c r="S1449" t="e">
        <f>IF(AND(TableMPI[[#This Row],[total_time]]&gt;=TableMPI[[#This Row],[Low]], TableMPI[[#This Row],[total_time]]&lt;=TableMPI[[#This Row],[High]]),1,0)</f>
        <v>#N/A</v>
      </c>
    </row>
    <row r="1450" spans="1:19" x14ac:dyDescent="0.25">
      <c r="A1450" t="s">
        <v>15</v>
      </c>
      <c r="B1450">
        <v>15000</v>
      </c>
      <c r="C1450">
        <v>100</v>
      </c>
      <c r="D1450">
        <v>100000</v>
      </c>
      <c r="E1450">
        <v>57</v>
      </c>
      <c r="F1450">
        <v>1</v>
      </c>
      <c r="G1450">
        <v>42.387278999999999</v>
      </c>
      <c r="H1450">
        <v>27.986930000000001</v>
      </c>
      <c r="I1450">
        <v>36.785398999999998</v>
      </c>
      <c r="J1450">
        <v>0.65688199999999997</v>
      </c>
      <c r="K1450" t="str">
        <f t="shared" si="40"/>
        <v>7</v>
      </c>
      <c r="L1450" t="s">
        <v>77</v>
      </c>
      <c r="M1450" t="s">
        <v>78</v>
      </c>
      <c r="N145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57</v>
      </c>
      <c r="O1450" t="e">
        <f>VLOOKUP(TableMPI[[#This Row],[Label]],TableAvg[],2,FALSE)</f>
        <v>#N/A</v>
      </c>
      <c r="P1450" t="e">
        <f>VLOOKUP(TableMPI[[#This Row],[Label]],TableAvg[],3,FALSE)</f>
        <v>#N/A</v>
      </c>
      <c r="Q1450" t="e">
        <f>TableMPI[[#This Row],[Avg]]-$U$2*TableMPI[[#This Row],[StdDev]]</f>
        <v>#N/A</v>
      </c>
      <c r="R1450" t="e">
        <f>TableMPI[[#This Row],[Avg]]+$U$2*TableMPI[[#This Row],[StdDev]]</f>
        <v>#N/A</v>
      </c>
      <c r="S1450" t="e">
        <f>IF(AND(TableMPI[[#This Row],[total_time]]&gt;=TableMPI[[#This Row],[Low]], TableMPI[[#This Row],[total_time]]&lt;=TableMPI[[#This Row],[High]]),1,0)</f>
        <v>#N/A</v>
      </c>
    </row>
    <row r="1451" spans="1:19" x14ac:dyDescent="0.25">
      <c r="A1451" t="s">
        <v>15</v>
      </c>
      <c r="B1451">
        <v>15000</v>
      </c>
      <c r="C1451">
        <v>100</v>
      </c>
      <c r="D1451">
        <v>100000</v>
      </c>
      <c r="E1451">
        <v>54</v>
      </c>
      <c r="F1451">
        <v>1</v>
      </c>
      <c r="G1451">
        <v>34.156799999999997</v>
      </c>
      <c r="H1451">
        <v>19.069707000000001</v>
      </c>
      <c r="I1451">
        <v>15.957454</v>
      </c>
      <c r="J1451">
        <v>0.30108400000000002</v>
      </c>
      <c r="K1451" t="str">
        <f t="shared" si="40"/>
        <v>7</v>
      </c>
      <c r="L1451" t="s">
        <v>77</v>
      </c>
      <c r="M1451" t="s">
        <v>78</v>
      </c>
      <c r="N145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54</v>
      </c>
      <c r="O1451" t="e">
        <f>VLOOKUP(TableMPI[[#This Row],[Label]],TableAvg[],2,FALSE)</f>
        <v>#N/A</v>
      </c>
      <c r="P1451" t="e">
        <f>VLOOKUP(TableMPI[[#This Row],[Label]],TableAvg[],3,FALSE)</f>
        <v>#N/A</v>
      </c>
      <c r="Q1451" t="e">
        <f>TableMPI[[#This Row],[Avg]]-$U$2*TableMPI[[#This Row],[StdDev]]</f>
        <v>#N/A</v>
      </c>
      <c r="R1451" t="e">
        <f>TableMPI[[#This Row],[Avg]]+$U$2*TableMPI[[#This Row],[StdDev]]</f>
        <v>#N/A</v>
      </c>
      <c r="S1451" t="e">
        <f>IF(AND(TableMPI[[#This Row],[total_time]]&gt;=TableMPI[[#This Row],[Low]], TableMPI[[#This Row],[total_time]]&lt;=TableMPI[[#This Row],[High]]),1,0)</f>
        <v>#N/A</v>
      </c>
    </row>
    <row r="1452" spans="1:19" x14ac:dyDescent="0.25">
      <c r="A1452" t="s">
        <v>15</v>
      </c>
      <c r="B1452">
        <v>15000</v>
      </c>
      <c r="C1452">
        <v>100</v>
      </c>
      <c r="D1452">
        <v>100000</v>
      </c>
      <c r="E1452">
        <v>51</v>
      </c>
      <c r="F1452">
        <v>1</v>
      </c>
      <c r="G1452">
        <v>45.132542999999998</v>
      </c>
      <c r="H1452">
        <v>29.219280999999999</v>
      </c>
      <c r="I1452">
        <v>15.711351000000001</v>
      </c>
      <c r="J1452">
        <v>0.31422699999999998</v>
      </c>
      <c r="K1452" t="str">
        <f t="shared" si="40"/>
        <v>7</v>
      </c>
      <c r="L1452" t="s">
        <v>77</v>
      </c>
      <c r="M1452" t="s">
        <v>78</v>
      </c>
      <c r="N145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51</v>
      </c>
      <c r="O1452" t="e">
        <f>VLOOKUP(TableMPI[[#This Row],[Label]],TableAvg[],2,FALSE)</f>
        <v>#N/A</v>
      </c>
      <c r="P1452" t="e">
        <f>VLOOKUP(TableMPI[[#This Row],[Label]],TableAvg[],3,FALSE)</f>
        <v>#N/A</v>
      </c>
      <c r="Q1452" t="e">
        <f>TableMPI[[#This Row],[Avg]]-$U$2*TableMPI[[#This Row],[StdDev]]</f>
        <v>#N/A</v>
      </c>
      <c r="R1452" t="e">
        <f>TableMPI[[#This Row],[Avg]]+$U$2*TableMPI[[#This Row],[StdDev]]</f>
        <v>#N/A</v>
      </c>
      <c r="S1452" t="e">
        <f>IF(AND(TableMPI[[#This Row],[total_time]]&gt;=TableMPI[[#This Row],[Low]], TableMPI[[#This Row],[total_time]]&lt;=TableMPI[[#This Row],[High]]),1,0)</f>
        <v>#N/A</v>
      </c>
    </row>
    <row r="1453" spans="1:19" x14ac:dyDescent="0.25">
      <c r="A1453" t="s">
        <v>15</v>
      </c>
      <c r="B1453">
        <v>15000</v>
      </c>
      <c r="C1453">
        <v>100</v>
      </c>
      <c r="D1453">
        <v>100000</v>
      </c>
      <c r="E1453">
        <v>48</v>
      </c>
      <c r="F1453">
        <v>1</v>
      </c>
      <c r="G1453">
        <v>32.638635999999998</v>
      </c>
      <c r="H1453">
        <v>15.987624</v>
      </c>
      <c r="I1453">
        <v>15.037628</v>
      </c>
      <c r="J1453">
        <v>0.31995000000000001</v>
      </c>
      <c r="K1453" t="str">
        <f t="shared" si="40"/>
        <v>7</v>
      </c>
      <c r="L1453" t="s">
        <v>77</v>
      </c>
      <c r="M1453" t="s">
        <v>78</v>
      </c>
      <c r="N145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48</v>
      </c>
      <c r="O1453" t="e">
        <f>VLOOKUP(TableMPI[[#This Row],[Label]],TableAvg[],2,FALSE)</f>
        <v>#N/A</v>
      </c>
      <c r="P1453" t="e">
        <f>VLOOKUP(TableMPI[[#This Row],[Label]],TableAvg[],3,FALSE)</f>
        <v>#N/A</v>
      </c>
      <c r="Q1453" t="e">
        <f>TableMPI[[#This Row],[Avg]]-$U$2*TableMPI[[#This Row],[StdDev]]</f>
        <v>#N/A</v>
      </c>
      <c r="R1453" t="e">
        <f>TableMPI[[#This Row],[Avg]]+$U$2*TableMPI[[#This Row],[StdDev]]</f>
        <v>#N/A</v>
      </c>
      <c r="S1453" t="e">
        <f>IF(AND(TableMPI[[#This Row],[total_time]]&gt;=TableMPI[[#This Row],[Low]], TableMPI[[#This Row],[total_time]]&lt;=TableMPI[[#This Row],[High]]),1,0)</f>
        <v>#N/A</v>
      </c>
    </row>
    <row r="1454" spans="1:19" x14ac:dyDescent="0.25">
      <c r="A1454" t="s">
        <v>15</v>
      </c>
      <c r="B1454">
        <v>15000</v>
      </c>
      <c r="C1454">
        <v>100</v>
      </c>
      <c r="D1454">
        <v>100000</v>
      </c>
      <c r="E1454">
        <v>45</v>
      </c>
      <c r="F1454">
        <v>1</v>
      </c>
      <c r="G1454">
        <v>31.767050999999999</v>
      </c>
      <c r="H1454">
        <v>13.931056999999999</v>
      </c>
      <c r="I1454">
        <v>11.182824</v>
      </c>
      <c r="J1454">
        <v>0.25415500000000002</v>
      </c>
      <c r="K1454" t="str">
        <f t="shared" si="40"/>
        <v>7</v>
      </c>
      <c r="L1454" t="s">
        <v>77</v>
      </c>
      <c r="M1454" t="s">
        <v>78</v>
      </c>
      <c r="N145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45</v>
      </c>
      <c r="O1454" t="e">
        <f>VLOOKUP(TableMPI[[#This Row],[Label]],TableAvg[],2,FALSE)</f>
        <v>#N/A</v>
      </c>
      <c r="P1454" t="e">
        <f>VLOOKUP(TableMPI[[#This Row],[Label]],TableAvg[],3,FALSE)</f>
        <v>#N/A</v>
      </c>
      <c r="Q1454" t="e">
        <f>TableMPI[[#This Row],[Avg]]-$U$2*TableMPI[[#This Row],[StdDev]]</f>
        <v>#N/A</v>
      </c>
      <c r="R1454" t="e">
        <f>TableMPI[[#This Row],[Avg]]+$U$2*TableMPI[[#This Row],[StdDev]]</f>
        <v>#N/A</v>
      </c>
      <c r="S1454" t="e">
        <f>IF(AND(TableMPI[[#This Row],[total_time]]&gt;=TableMPI[[#This Row],[Low]], TableMPI[[#This Row],[total_time]]&lt;=TableMPI[[#This Row],[High]]),1,0)</f>
        <v>#N/A</v>
      </c>
    </row>
    <row r="1455" spans="1:19" x14ac:dyDescent="0.25">
      <c r="A1455" t="s">
        <v>15</v>
      </c>
      <c r="B1455">
        <v>15000</v>
      </c>
      <c r="C1455">
        <v>100</v>
      </c>
      <c r="D1455">
        <v>100000</v>
      </c>
      <c r="E1455">
        <v>42</v>
      </c>
      <c r="F1455">
        <v>1</v>
      </c>
      <c r="G1455">
        <v>27.536835</v>
      </c>
      <c r="H1455">
        <v>8.5392229999999998</v>
      </c>
      <c r="I1455">
        <v>10.377704</v>
      </c>
      <c r="J1455">
        <v>0.25311499999999998</v>
      </c>
      <c r="K1455" t="str">
        <f t="shared" si="40"/>
        <v>7</v>
      </c>
      <c r="L1455" t="s">
        <v>77</v>
      </c>
      <c r="M1455" t="s">
        <v>78</v>
      </c>
      <c r="N145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42</v>
      </c>
      <c r="O1455" t="e">
        <f>VLOOKUP(TableMPI[[#This Row],[Label]],TableAvg[],2,FALSE)</f>
        <v>#N/A</v>
      </c>
      <c r="P1455" t="e">
        <f>VLOOKUP(TableMPI[[#This Row],[Label]],TableAvg[],3,FALSE)</f>
        <v>#N/A</v>
      </c>
      <c r="Q1455" t="e">
        <f>TableMPI[[#This Row],[Avg]]-$U$2*TableMPI[[#This Row],[StdDev]]</f>
        <v>#N/A</v>
      </c>
      <c r="R1455" t="e">
        <f>TableMPI[[#This Row],[Avg]]+$U$2*TableMPI[[#This Row],[StdDev]]</f>
        <v>#N/A</v>
      </c>
      <c r="S1455" t="e">
        <f>IF(AND(TableMPI[[#This Row],[total_time]]&gt;=TableMPI[[#This Row],[Low]], TableMPI[[#This Row],[total_time]]&lt;=TableMPI[[#This Row],[High]]),1,0)</f>
        <v>#N/A</v>
      </c>
    </row>
    <row r="1456" spans="1:19" x14ac:dyDescent="0.25">
      <c r="A1456" t="s">
        <v>15</v>
      </c>
      <c r="B1456">
        <v>15000</v>
      </c>
      <c r="C1456">
        <v>100</v>
      </c>
      <c r="D1456">
        <v>100000</v>
      </c>
      <c r="E1456">
        <v>39</v>
      </c>
      <c r="F1456">
        <v>1</v>
      </c>
      <c r="G1456">
        <v>27.182836999999999</v>
      </c>
      <c r="H1456">
        <v>6.9860300000000004</v>
      </c>
      <c r="I1456">
        <v>7.5993170000000001</v>
      </c>
      <c r="J1456">
        <v>0.19998199999999999</v>
      </c>
      <c r="K1456" t="str">
        <f t="shared" si="40"/>
        <v>7</v>
      </c>
      <c r="L1456" t="s">
        <v>77</v>
      </c>
      <c r="M1456" t="s">
        <v>78</v>
      </c>
      <c r="N145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39</v>
      </c>
      <c r="O1456" t="e">
        <f>VLOOKUP(TableMPI[[#This Row],[Label]],TableAvg[],2,FALSE)</f>
        <v>#N/A</v>
      </c>
      <c r="P1456" t="e">
        <f>VLOOKUP(TableMPI[[#This Row],[Label]],TableAvg[],3,FALSE)</f>
        <v>#N/A</v>
      </c>
      <c r="Q1456" t="e">
        <f>TableMPI[[#This Row],[Avg]]-$U$2*TableMPI[[#This Row],[StdDev]]</f>
        <v>#N/A</v>
      </c>
      <c r="R1456" t="e">
        <f>TableMPI[[#This Row],[Avg]]+$U$2*TableMPI[[#This Row],[StdDev]]</f>
        <v>#N/A</v>
      </c>
      <c r="S1456" t="e">
        <f>IF(AND(TableMPI[[#This Row],[total_time]]&gt;=TableMPI[[#This Row],[Low]], TableMPI[[#This Row],[total_time]]&lt;=TableMPI[[#This Row],[High]]),1,0)</f>
        <v>#N/A</v>
      </c>
    </row>
    <row r="1457" spans="1:19" x14ac:dyDescent="0.25">
      <c r="A1457" t="s">
        <v>15</v>
      </c>
      <c r="B1457">
        <v>15000</v>
      </c>
      <c r="C1457">
        <v>100</v>
      </c>
      <c r="D1457">
        <v>100000</v>
      </c>
      <c r="E1457">
        <v>36</v>
      </c>
      <c r="F1457">
        <v>1</v>
      </c>
      <c r="G1457">
        <v>37.603155999999998</v>
      </c>
      <c r="H1457">
        <v>15.691053</v>
      </c>
      <c r="I1457">
        <v>6.7761269999999998</v>
      </c>
      <c r="J1457">
        <v>0.193604</v>
      </c>
      <c r="K1457" t="str">
        <f t="shared" si="40"/>
        <v>7</v>
      </c>
      <c r="L1457" t="s">
        <v>77</v>
      </c>
      <c r="M1457" t="s">
        <v>78</v>
      </c>
      <c r="N145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36</v>
      </c>
      <c r="O1457" t="e">
        <f>VLOOKUP(TableMPI[[#This Row],[Label]],TableAvg[],2,FALSE)</f>
        <v>#N/A</v>
      </c>
      <c r="P1457" t="e">
        <f>VLOOKUP(TableMPI[[#This Row],[Label]],TableAvg[],3,FALSE)</f>
        <v>#N/A</v>
      </c>
      <c r="Q1457" t="e">
        <f>TableMPI[[#This Row],[Avg]]-$U$2*TableMPI[[#This Row],[StdDev]]</f>
        <v>#N/A</v>
      </c>
      <c r="R1457" t="e">
        <f>TableMPI[[#This Row],[Avg]]+$U$2*TableMPI[[#This Row],[StdDev]]</f>
        <v>#N/A</v>
      </c>
      <c r="S1457" t="e">
        <f>IF(AND(TableMPI[[#This Row],[total_time]]&gt;=TableMPI[[#This Row],[Low]], TableMPI[[#This Row],[total_time]]&lt;=TableMPI[[#This Row],[High]]),1,0)</f>
        <v>#N/A</v>
      </c>
    </row>
    <row r="1458" spans="1:19" x14ac:dyDescent="0.25">
      <c r="A1458" t="s">
        <v>15</v>
      </c>
      <c r="B1458">
        <v>15000</v>
      </c>
      <c r="C1458">
        <v>100</v>
      </c>
      <c r="D1458">
        <v>100000</v>
      </c>
      <c r="E1458">
        <v>33</v>
      </c>
      <c r="F1458">
        <v>1</v>
      </c>
      <c r="G1458">
        <v>28.098322</v>
      </c>
      <c r="H1458">
        <v>4.4500260000000003</v>
      </c>
      <c r="I1458">
        <v>15.265934</v>
      </c>
      <c r="J1458">
        <v>0.47705999999999998</v>
      </c>
      <c r="K1458" t="str">
        <f t="shared" si="40"/>
        <v>7</v>
      </c>
      <c r="L1458" t="s">
        <v>77</v>
      </c>
      <c r="M1458" t="s">
        <v>78</v>
      </c>
      <c r="N145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33</v>
      </c>
      <c r="O1458" t="e">
        <f>VLOOKUP(TableMPI[[#This Row],[Label]],TableAvg[],2,FALSE)</f>
        <v>#N/A</v>
      </c>
      <c r="P1458" t="e">
        <f>VLOOKUP(TableMPI[[#This Row],[Label]],TableAvg[],3,FALSE)</f>
        <v>#N/A</v>
      </c>
      <c r="Q1458" t="e">
        <f>TableMPI[[#This Row],[Avg]]-$U$2*TableMPI[[#This Row],[StdDev]]</f>
        <v>#N/A</v>
      </c>
      <c r="R1458" t="e">
        <f>TableMPI[[#This Row],[Avg]]+$U$2*TableMPI[[#This Row],[StdDev]]</f>
        <v>#N/A</v>
      </c>
      <c r="S1458" t="e">
        <f>IF(AND(TableMPI[[#This Row],[total_time]]&gt;=TableMPI[[#This Row],[Low]], TableMPI[[#This Row],[total_time]]&lt;=TableMPI[[#This Row],[High]]),1,0)</f>
        <v>#N/A</v>
      </c>
    </row>
    <row r="1459" spans="1:19" x14ac:dyDescent="0.25">
      <c r="A1459" t="s">
        <v>15</v>
      </c>
      <c r="B1459">
        <v>15000</v>
      </c>
      <c r="C1459">
        <v>100</v>
      </c>
      <c r="D1459">
        <v>100000</v>
      </c>
      <c r="E1459">
        <v>30</v>
      </c>
      <c r="F1459">
        <v>1</v>
      </c>
      <c r="G1459">
        <v>30.510577999999999</v>
      </c>
      <c r="H1459">
        <v>4.3086339999999996</v>
      </c>
      <c r="I1459">
        <v>4.8834179999999998</v>
      </c>
      <c r="J1459">
        <v>0.16839399999999999</v>
      </c>
      <c r="K1459" t="str">
        <f t="shared" si="40"/>
        <v>7</v>
      </c>
      <c r="L1459" t="s">
        <v>77</v>
      </c>
      <c r="M1459" t="s">
        <v>78</v>
      </c>
      <c r="N145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30</v>
      </c>
      <c r="O1459" t="e">
        <f>VLOOKUP(TableMPI[[#This Row],[Label]],TableAvg[],2,FALSE)</f>
        <v>#N/A</v>
      </c>
      <c r="P1459" t="e">
        <f>VLOOKUP(TableMPI[[#This Row],[Label]],TableAvg[],3,FALSE)</f>
        <v>#N/A</v>
      </c>
      <c r="Q1459" t="e">
        <f>TableMPI[[#This Row],[Avg]]-$U$2*TableMPI[[#This Row],[StdDev]]</f>
        <v>#N/A</v>
      </c>
      <c r="R1459" t="e">
        <f>TableMPI[[#This Row],[Avg]]+$U$2*TableMPI[[#This Row],[StdDev]]</f>
        <v>#N/A</v>
      </c>
      <c r="S1459" t="e">
        <f>IF(AND(TableMPI[[#This Row],[total_time]]&gt;=TableMPI[[#This Row],[Low]], TableMPI[[#This Row],[total_time]]&lt;=TableMPI[[#This Row],[High]]),1,0)</f>
        <v>#N/A</v>
      </c>
    </row>
    <row r="1460" spans="1:19" x14ac:dyDescent="0.25">
      <c r="A1460" t="s">
        <v>15</v>
      </c>
      <c r="B1460">
        <v>15000</v>
      </c>
      <c r="C1460">
        <v>100</v>
      </c>
      <c r="D1460">
        <v>100000</v>
      </c>
      <c r="E1460">
        <v>27</v>
      </c>
      <c r="F1460">
        <v>1</v>
      </c>
      <c r="G1460">
        <v>31.175115000000002</v>
      </c>
      <c r="H1460">
        <v>2.299874</v>
      </c>
      <c r="I1460">
        <v>12.404192</v>
      </c>
      <c r="J1460">
        <v>0.47708400000000001</v>
      </c>
      <c r="K1460" t="str">
        <f t="shared" si="40"/>
        <v>7</v>
      </c>
      <c r="L1460" t="s">
        <v>77</v>
      </c>
      <c r="M1460" t="s">
        <v>78</v>
      </c>
      <c r="N146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27</v>
      </c>
      <c r="O1460" t="e">
        <f>VLOOKUP(TableMPI[[#This Row],[Label]],TableAvg[],2,FALSE)</f>
        <v>#N/A</v>
      </c>
      <c r="P1460" t="e">
        <f>VLOOKUP(TableMPI[[#This Row],[Label]],TableAvg[],3,FALSE)</f>
        <v>#N/A</v>
      </c>
      <c r="Q1460" t="e">
        <f>TableMPI[[#This Row],[Avg]]-$U$2*TableMPI[[#This Row],[StdDev]]</f>
        <v>#N/A</v>
      </c>
      <c r="R1460" t="e">
        <f>TableMPI[[#This Row],[Avg]]+$U$2*TableMPI[[#This Row],[StdDev]]</f>
        <v>#N/A</v>
      </c>
      <c r="S1460" t="e">
        <f>IF(AND(TableMPI[[#This Row],[total_time]]&gt;=TableMPI[[#This Row],[Low]], TableMPI[[#This Row],[total_time]]&lt;=TableMPI[[#This Row],[High]]),1,0)</f>
        <v>#N/A</v>
      </c>
    </row>
    <row r="1461" spans="1:19" x14ac:dyDescent="0.25">
      <c r="A1461" t="s">
        <v>15</v>
      </c>
      <c r="B1461">
        <v>15000</v>
      </c>
      <c r="C1461">
        <v>100</v>
      </c>
      <c r="D1461">
        <v>100000</v>
      </c>
      <c r="E1461">
        <v>24</v>
      </c>
      <c r="F1461">
        <v>1</v>
      </c>
      <c r="G1461">
        <v>32.564431999999996</v>
      </c>
      <c r="H1461">
        <v>0.42269600000000002</v>
      </c>
      <c r="I1461">
        <v>3.5657359999999998</v>
      </c>
      <c r="J1461">
        <v>0.155032</v>
      </c>
      <c r="K1461" t="str">
        <f t="shared" si="40"/>
        <v>7</v>
      </c>
      <c r="L1461" t="s">
        <v>77</v>
      </c>
      <c r="M1461" t="s">
        <v>78</v>
      </c>
      <c r="N146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24</v>
      </c>
      <c r="O1461" t="e">
        <f>VLOOKUP(TableMPI[[#This Row],[Label]],TableAvg[],2,FALSE)</f>
        <v>#N/A</v>
      </c>
      <c r="P1461" t="e">
        <f>VLOOKUP(TableMPI[[#This Row],[Label]],TableAvg[],3,FALSE)</f>
        <v>#N/A</v>
      </c>
      <c r="Q1461" t="e">
        <f>TableMPI[[#This Row],[Avg]]-$U$2*TableMPI[[#This Row],[StdDev]]</f>
        <v>#N/A</v>
      </c>
      <c r="R1461" t="e">
        <f>TableMPI[[#This Row],[Avg]]+$U$2*TableMPI[[#This Row],[StdDev]]</f>
        <v>#N/A</v>
      </c>
      <c r="S1461" t="e">
        <f>IF(AND(TableMPI[[#This Row],[total_time]]&gt;=TableMPI[[#This Row],[Low]], TableMPI[[#This Row],[total_time]]&lt;=TableMPI[[#This Row],[High]]),1,0)</f>
        <v>#N/A</v>
      </c>
    </row>
    <row r="1462" spans="1:19" x14ac:dyDescent="0.25">
      <c r="A1462" t="s">
        <v>15</v>
      </c>
      <c r="B1462">
        <v>15000</v>
      </c>
      <c r="C1462">
        <v>100</v>
      </c>
      <c r="D1462">
        <v>100000</v>
      </c>
      <c r="E1462">
        <v>21</v>
      </c>
      <c r="F1462">
        <v>1</v>
      </c>
      <c r="G1462">
        <v>37.228544999999997</v>
      </c>
      <c r="H1462">
        <v>0.79655200000000004</v>
      </c>
      <c r="I1462">
        <v>9.5783640000000005</v>
      </c>
      <c r="J1462">
        <v>0.47891800000000001</v>
      </c>
      <c r="K1462" t="str">
        <f t="shared" si="40"/>
        <v>7</v>
      </c>
      <c r="L1462" t="s">
        <v>77</v>
      </c>
      <c r="M1462" t="s">
        <v>78</v>
      </c>
      <c r="N146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21</v>
      </c>
      <c r="O1462" t="e">
        <f>VLOOKUP(TableMPI[[#This Row],[Label]],TableAvg[],2,FALSE)</f>
        <v>#N/A</v>
      </c>
      <c r="P1462" t="e">
        <f>VLOOKUP(TableMPI[[#This Row],[Label]],TableAvg[],3,FALSE)</f>
        <v>#N/A</v>
      </c>
      <c r="Q1462" t="e">
        <f>TableMPI[[#This Row],[Avg]]-$U$2*TableMPI[[#This Row],[StdDev]]</f>
        <v>#N/A</v>
      </c>
      <c r="R1462" t="e">
        <f>TableMPI[[#This Row],[Avg]]+$U$2*TableMPI[[#This Row],[StdDev]]</f>
        <v>#N/A</v>
      </c>
      <c r="S1462" t="e">
        <f>IF(AND(TableMPI[[#This Row],[total_time]]&gt;=TableMPI[[#This Row],[Low]], TableMPI[[#This Row],[total_time]]&lt;=TableMPI[[#This Row],[High]]),1,0)</f>
        <v>#N/A</v>
      </c>
    </row>
    <row r="1463" spans="1:19" x14ac:dyDescent="0.25">
      <c r="A1463" t="s">
        <v>15</v>
      </c>
      <c r="B1463">
        <v>15000</v>
      </c>
      <c r="C1463">
        <v>100</v>
      </c>
      <c r="D1463">
        <v>100000</v>
      </c>
      <c r="E1463">
        <v>18</v>
      </c>
      <c r="F1463">
        <v>1</v>
      </c>
      <c r="G1463">
        <v>43.071885000000002</v>
      </c>
      <c r="H1463">
        <v>0.78967600000000004</v>
      </c>
      <c r="I1463">
        <v>8.0736089999999994</v>
      </c>
      <c r="J1463">
        <v>0.47491800000000001</v>
      </c>
      <c r="K1463" t="str">
        <f t="shared" si="40"/>
        <v>7</v>
      </c>
      <c r="L1463" t="s">
        <v>77</v>
      </c>
      <c r="M1463" t="s">
        <v>78</v>
      </c>
      <c r="N146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18</v>
      </c>
      <c r="O1463" t="e">
        <f>VLOOKUP(TableMPI[[#This Row],[Label]],TableAvg[],2,FALSE)</f>
        <v>#N/A</v>
      </c>
      <c r="P1463" t="e">
        <f>VLOOKUP(TableMPI[[#This Row],[Label]],TableAvg[],3,FALSE)</f>
        <v>#N/A</v>
      </c>
      <c r="Q1463" t="e">
        <f>TableMPI[[#This Row],[Avg]]-$U$2*TableMPI[[#This Row],[StdDev]]</f>
        <v>#N/A</v>
      </c>
      <c r="R1463" t="e">
        <f>TableMPI[[#This Row],[Avg]]+$U$2*TableMPI[[#This Row],[StdDev]]</f>
        <v>#N/A</v>
      </c>
      <c r="S1463" t="e">
        <f>IF(AND(TableMPI[[#This Row],[total_time]]&gt;=TableMPI[[#This Row],[Low]], TableMPI[[#This Row],[total_time]]&lt;=TableMPI[[#This Row],[High]]),1,0)</f>
        <v>#N/A</v>
      </c>
    </row>
    <row r="1464" spans="1:19" x14ac:dyDescent="0.25">
      <c r="A1464" t="s">
        <v>15</v>
      </c>
      <c r="B1464">
        <v>15000</v>
      </c>
      <c r="C1464">
        <v>100</v>
      </c>
      <c r="D1464">
        <v>100000</v>
      </c>
      <c r="E1464">
        <v>15</v>
      </c>
      <c r="F1464">
        <v>1</v>
      </c>
      <c r="G1464">
        <v>51.214508000000002</v>
      </c>
      <c r="H1464">
        <v>0.81021299999999996</v>
      </c>
      <c r="I1464">
        <v>7.0579919999999996</v>
      </c>
      <c r="J1464">
        <v>0.50414199999999998</v>
      </c>
      <c r="K1464" t="str">
        <f t="shared" si="40"/>
        <v>7</v>
      </c>
      <c r="L1464" t="s">
        <v>77</v>
      </c>
      <c r="M1464" t="s">
        <v>78</v>
      </c>
      <c r="N146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15</v>
      </c>
      <c r="O1464" t="e">
        <f>VLOOKUP(TableMPI[[#This Row],[Label]],TableAvg[],2,FALSE)</f>
        <v>#N/A</v>
      </c>
      <c r="P1464" t="e">
        <f>VLOOKUP(TableMPI[[#This Row],[Label]],TableAvg[],3,FALSE)</f>
        <v>#N/A</v>
      </c>
      <c r="Q1464" t="e">
        <f>TableMPI[[#This Row],[Avg]]-$U$2*TableMPI[[#This Row],[StdDev]]</f>
        <v>#N/A</v>
      </c>
      <c r="R1464" t="e">
        <f>TableMPI[[#This Row],[Avg]]+$U$2*TableMPI[[#This Row],[StdDev]]</f>
        <v>#N/A</v>
      </c>
      <c r="S1464" t="e">
        <f>IF(AND(TableMPI[[#This Row],[total_time]]&gt;=TableMPI[[#This Row],[Low]], TableMPI[[#This Row],[total_time]]&lt;=TableMPI[[#This Row],[High]]),1,0)</f>
        <v>#N/A</v>
      </c>
    </row>
    <row r="1465" spans="1:19" x14ac:dyDescent="0.25">
      <c r="A1465" t="s">
        <v>15</v>
      </c>
      <c r="B1465">
        <v>15000</v>
      </c>
      <c r="C1465">
        <v>100</v>
      </c>
      <c r="D1465">
        <v>100000</v>
      </c>
      <c r="E1465">
        <v>72</v>
      </c>
      <c r="F1465">
        <v>1</v>
      </c>
      <c r="G1465">
        <v>33.302576999999999</v>
      </c>
      <c r="H1465">
        <v>21.609770999999999</v>
      </c>
      <c r="I1465">
        <v>33.040447999999998</v>
      </c>
      <c r="J1465">
        <v>0.46535799999999999</v>
      </c>
      <c r="K1465" t="str">
        <f t="shared" si="40"/>
        <v>7</v>
      </c>
      <c r="L1465" t="s">
        <v>77</v>
      </c>
      <c r="M1465" t="s">
        <v>78</v>
      </c>
      <c r="N146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72</v>
      </c>
      <c r="O1465" t="e">
        <f>VLOOKUP(TableMPI[[#This Row],[Label]],TableAvg[],2,FALSE)</f>
        <v>#N/A</v>
      </c>
      <c r="P1465" t="e">
        <f>VLOOKUP(TableMPI[[#This Row],[Label]],TableAvg[],3,FALSE)</f>
        <v>#N/A</v>
      </c>
      <c r="Q1465" t="e">
        <f>TableMPI[[#This Row],[Avg]]-$U$2*TableMPI[[#This Row],[StdDev]]</f>
        <v>#N/A</v>
      </c>
      <c r="R1465" t="e">
        <f>TableMPI[[#This Row],[Avg]]+$U$2*TableMPI[[#This Row],[StdDev]]</f>
        <v>#N/A</v>
      </c>
      <c r="S1465" t="e">
        <f>IF(AND(TableMPI[[#This Row],[total_time]]&gt;=TableMPI[[#This Row],[Low]], TableMPI[[#This Row],[total_time]]&lt;=TableMPI[[#This Row],[High]]),1,0)</f>
        <v>#N/A</v>
      </c>
    </row>
    <row r="1466" spans="1:19" x14ac:dyDescent="0.25">
      <c r="A1466" t="s">
        <v>15</v>
      </c>
      <c r="B1466">
        <v>15000</v>
      </c>
      <c r="C1466">
        <v>100</v>
      </c>
      <c r="D1466">
        <v>100000</v>
      </c>
      <c r="E1466">
        <v>69</v>
      </c>
      <c r="F1466">
        <v>1</v>
      </c>
      <c r="G1466">
        <v>43.521999999999998</v>
      </c>
      <c r="H1466">
        <v>31.480637999999999</v>
      </c>
      <c r="I1466">
        <v>22.019144000000001</v>
      </c>
      <c r="J1466">
        <v>0.32381100000000002</v>
      </c>
      <c r="K1466" t="str">
        <f t="shared" si="40"/>
        <v>7</v>
      </c>
      <c r="L1466" t="s">
        <v>77</v>
      </c>
      <c r="M1466" t="s">
        <v>78</v>
      </c>
      <c r="N146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69</v>
      </c>
      <c r="O1466" t="e">
        <f>VLOOKUP(TableMPI[[#This Row],[Label]],TableAvg[],2,FALSE)</f>
        <v>#N/A</v>
      </c>
      <c r="P1466" t="e">
        <f>VLOOKUP(TableMPI[[#This Row],[Label]],TableAvg[],3,FALSE)</f>
        <v>#N/A</v>
      </c>
      <c r="Q1466" t="e">
        <f>TableMPI[[#This Row],[Avg]]-$U$2*TableMPI[[#This Row],[StdDev]]</f>
        <v>#N/A</v>
      </c>
      <c r="R1466" t="e">
        <f>TableMPI[[#This Row],[Avg]]+$U$2*TableMPI[[#This Row],[StdDev]]</f>
        <v>#N/A</v>
      </c>
      <c r="S1466" t="e">
        <f>IF(AND(TableMPI[[#This Row],[total_time]]&gt;=TableMPI[[#This Row],[Low]], TableMPI[[#This Row],[total_time]]&lt;=TableMPI[[#This Row],[High]]),1,0)</f>
        <v>#N/A</v>
      </c>
    </row>
    <row r="1467" spans="1:19" x14ac:dyDescent="0.25">
      <c r="A1467" t="s">
        <v>15</v>
      </c>
      <c r="B1467">
        <v>15000</v>
      </c>
      <c r="C1467">
        <v>100</v>
      </c>
      <c r="D1467">
        <v>100000</v>
      </c>
      <c r="E1467">
        <v>66</v>
      </c>
      <c r="F1467">
        <v>1</v>
      </c>
      <c r="G1467">
        <v>31.211905000000002</v>
      </c>
      <c r="H1467">
        <v>18.819248000000002</v>
      </c>
      <c r="I1467">
        <v>17.462699000000001</v>
      </c>
      <c r="J1467">
        <v>0.26865699999999998</v>
      </c>
      <c r="K1467" t="str">
        <f t="shared" si="40"/>
        <v>7</v>
      </c>
      <c r="L1467" t="s">
        <v>77</v>
      </c>
      <c r="M1467" t="s">
        <v>78</v>
      </c>
      <c r="N146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66</v>
      </c>
      <c r="O1467" t="e">
        <f>VLOOKUP(TableMPI[[#This Row],[Label]],TableAvg[],2,FALSE)</f>
        <v>#N/A</v>
      </c>
      <c r="P1467" t="e">
        <f>VLOOKUP(TableMPI[[#This Row],[Label]],TableAvg[],3,FALSE)</f>
        <v>#N/A</v>
      </c>
      <c r="Q1467" t="e">
        <f>TableMPI[[#This Row],[Avg]]-$U$2*TableMPI[[#This Row],[StdDev]]</f>
        <v>#N/A</v>
      </c>
      <c r="R1467" t="e">
        <f>TableMPI[[#This Row],[Avg]]+$U$2*TableMPI[[#This Row],[StdDev]]</f>
        <v>#N/A</v>
      </c>
      <c r="S1467" t="e">
        <f>IF(AND(TableMPI[[#This Row],[total_time]]&gt;=TableMPI[[#This Row],[Low]], TableMPI[[#This Row],[total_time]]&lt;=TableMPI[[#This Row],[High]]),1,0)</f>
        <v>#N/A</v>
      </c>
    </row>
    <row r="1468" spans="1:19" x14ac:dyDescent="0.25">
      <c r="A1468" t="s">
        <v>15</v>
      </c>
      <c r="B1468">
        <v>15000</v>
      </c>
      <c r="C1468">
        <v>100</v>
      </c>
      <c r="D1468">
        <v>100000</v>
      </c>
      <c r="E1468">
        <v>63</v>
      </c>
      <c r="F1468">
        <v>1</v>
      </c>
      <c r="G1468">
        <v>28.64892</v>
      </c>
      <c r="H1468">
        <v>15.762508</v>
      </c>
      <c r="I1468">
        <v>18.037227000000001</v>
      </c>
      <c r="J1468">
        <v>0.29092299999999999</v>
      </c>
      <c r="K1468" t="str">
        <f t="shared" si="40"/>
        <v>7</v>
      </c>
      <c r="L1468" t="s">
        <v>77</v>
      </c>
      <c r="M1468" t="s">
        <v>78</v>
      </c>
      <c r="N146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63</v>
      </c>
      <c r="O1468" t="e">
        <f>VLOOKUP(TableMPI[[#This Row],[Label]],TableAvg[],2,FALSE)</f>
        <v>#N/A</v>
      </c>
      <c r="P1468" t="e">
        <f>VLOOKUP(TableMPI[[#This Row],[Label]],TableAvg[],3,FALSE)</f>
        <v>#N/A</v>
      </c>
      <c r="Q1468" t="e">
        <f>TableMPI[[#This Row],[Avg]]-$U$2*TableMPI[[#This Row],[StdDev]]</f>
        <v>#N/A</v>
      </c>
      <c r="R1468" t="e">
        <f>TableMPI[[#This Row],[Avg]]+$U$2*TableMPI[[#This Row],[StdDev]]</f>
        <v>#N/A</v>
      </c>
      <c r="S1468" t="e">
        <f>IF(AND(TableMPI[[#This Row],[total_time]]&gt;=TableMPI[[#This Row],[Low]], TableMPI[[#This Row],[total_time]]&lt;=TableMPI[[#This Row],[High]]),1,0)</f>
        <v>#N/A</v>
      </c>
    </row>
    <row r="1469" spans="1:19" x14ac:dyDescent="0.25">
      <c r="A1469" t="s">
        <v>15</v>
      </c>
      <c r="B1469">
        <v>15000</v>
      </c>
      <c r="C1469">
        <v>100</v>
      </c>
      <c r="D1469">
        <v>100000</v>
      </c>
      <c r="E1469">
        <v>60</v>
      </c>
      <c r="F1469">
        <v>1</v>
      </c>
      <c r="G1469">
        <v>33.323929</v>
      </c>
      <c r="H1469">
        <v>19.824206</v>
      </c>
      <c r="I1469">
        <v>10.929570999999999</v>
      </c>
      <c r="J1469">
        <v>0.185247</v>
      </c>
      <c r="K1469" t="str">
        <f t="shared" si="40"/>
        <v>7</v>
      </c>
      <c r="L1469" t="s">
        <v>77</v>
      </c>
      <c r="M1469" t="s">
        <v>78</v>
      </c>
      <c r="N146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60</v>
      </c>
      <c r="O1469" t="e">
        <f>VLOOKUP(TableMPI[[#This Row],[Label]],TableAvg[],2,FALSE)</f>
        <v>#N/A</v>
      </c>
      <c r="P1469" t="e">
        <f>VLOOKUP(TableMPI[[#This Row],[Label]],TableAvg[],3,FALSE)</f>
        <v>#N/A</v>
      </c>
      <c r="Q1469" t="e">
        <f>TableMPI[[#This Row],[Avg]]-$U$2*TableMPI[[#This Row],[StdDev]]</f>
        <v>#N/A</v>
      </c>
      <c r="R1469" t="e">
        <f>TableMPI[[#This Row],[Avg]]+$U$2*TableMPI[[#This Row],[StdDev]]</f>
        <v>#N/A</v>
      </c>
      <c r="S1469" t="e">
        <f>IF(AND(TableMPI[[#This Row],[total_time]]&gt;=TableMPI[[#This Row],[Low]], TableMPI[[#This Row],[total_time]]&lt;=TableMPI[[#This Row],[High]]),1,0)</f>
        <v>#N/A</v>
      </c>
    </row>
    <row r="1470" spans="1:19" x14ac:dyDescent="0.25">
      <c r="A1470" t="s">
        <v>15</v>
      </c>
      <c r="B1470">
        <v>15000</v>
      </c>
      <c r="C1470">
        <v>100</v>
      </c>
      <c r="D1470">
        <v>100000</v>
      </c>
      <c r="E1470">
        <v>57</v>
      </c>
      <c r="F1470">
        <v>1</v>
      </c>
      <c r="G1470">
        <v>25.334598</v>
      </c>
      <c r="H1470">
        <v>10.896936999999999</v>
      </c>
      <c r="I1470">
        <v>16.394210000000001</v>
      </c>
      <c r="J1470">
        <v>0.29275400000000001</v>
      </c>
      <c r="K1470" t="str">
        <f t="shared" ref="K1470:K1501" si="41">MID(M1470,22,1)</f>
        <v>7</v>
      </c>
      <c r="L1470" t="s">
        <v>77</v>
      </c>
      <c r="M1470" t="s">
        <v>78</v>
      </c>
      <c r="N147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57</v>
      </c>
      <c r="O1470" t="e">
        <f>VLOOKUP(TableMPI[[#This Row],[Label]],TableAvg[],2,FALSE)</f>
        <v>#N/A</v>
      </c>
      <c r="P1470" t="e">
        <f>VLOOKUP(TableMPI[[#This Row],[Label]],TableAvg[],3,FALSE)</f>
        <v>#N/A</v>
      </c>
      <c r="Q1470" t="e">
        <f>TableMPI[[#This Row],[Avg]]-$U$2*TableMPI[[#This Row],[StdDev]]</f>
        <v>#N/A</v>
      </c>
      <c r="R1470" t="e">
        <f>TableMPI[[#This Row],[Avg]]+$U$2*TableMPI[[#This Row],[StdDev]]</f>
        <v>#N/A</v>
      </c>
      <c r="S1470" t="e">
        <f>IF(AND(TableMPI[[#This Row],[total_time]]&gt;=TableMPI[[#This Row],[Low]], TableMPI[[#This Row],[total_time]]&lt;=TableMPI[[#This Row],[High]]),1,0)</f>
        <v>#N/A</v>
      </c>
    </row>
    <row r="1471" spans="1:19" x14ac:dyDescent="0.25">
      <c r="A1471" t="s">
        <v>15</v>
      </c>
      <c r="B1471">
        <v>15000</v>
      </c>
      <c r="C1471">
        <v>100</v>
      </c>
      <c r="D1471">
        <v>100000</v>
      </c>
      <c r="E1471">
        <v>54</v>
      </c>
      <c r="F1471">
        <v>1</v>
      </c>
      <c r="G1471">
        <v>35.034661</v>
      </c>
      <c r="H1471">
        <v>19.773250999999998</v>
      </c>
      <c r="I1471">
        <v>9.7441960000000005</v>
      </c>
      <c r="J1471">
        <v>0.18385299999999999</v>
      </c>
      <c r="K1471" t="str">
        <f t="shared" si="41"/>
        <v>7</v>
      </c>
      <c r="L1471" t="s">
        <v>77</v>
      </c>
      <c r="M1471" t="s">
        <v>78</v>
      </c>
      <c r="N147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54</v>
      </c>
      <c r="O1471" t="e">
        <f>VLOOKUP(TableMPI[[#This Row],[Label]],TableAvg[],2,FALSE)</f>
        <v>#N/A</v>
      </c>
      <c r="P1471" t="e">
        <f>VLOOKUP(TableMPI[[#This Row],[Label]],TableAvg[],3,FALSE)</f>
        <v>#N/A</v>
      </c>
      <c r="Q1471" t="e">
        <f>TableMPI[[#This Row],[Avg]]-$U$2*TableMPI[[#This Row],[StdDev]]</f>
        <v>#N/A</v>
      </c>
      <c r="R1471" t="e">
        <f>TableMPI[[#This Row],[Avg]]+$U$2*TableMPI[[#This Row],[StdDev]]</f>
        <v>#N/A</v>
      </c>
      <c r="S1471" t="e">
        <f>IF(AND(TableMPI[[#This Row],[total_time]]&gt;=TableMPI[[#This Row],[Low]], TableMPI[[#This Row],[total_time]]&lt;=TableMPI[[#This Row],[High]]),1,0)</f>
        <v>#N/A</v>
      </c>
    </row>
    <row r="1472" spans="1:19" x14ac:dyDescent="0.25">
      <c r="A1472" t="s">
        <v>15</v>
      </c>
      <c r="B1472">
        <v>15000</v>
      </c>
      <c r="C1472">
        <v>100</v>
      </c>
      <c r="D1472">
        <v>100000</v>
      </c>
      <c r="E1472">
        <v>51</v>
      </c>
      <c r="F1472">
        <v>1</v>
      </c>
      <c r="G1472">
        <v>40.176273999999999</v>
      </c>
      <c r="H1472">
        <v>24.104075000000002</v>
      </c>
      <c r="I1472">
        <v>29.155277000000002</v>
      </c>
      <c r="J1472">
        <v>0.58310600000000001</v>
      </c>
      <c r="K1472" t="str">
        <f t="shared" si="41"/>
        <v>7</v>
      </c>
      <c r="L1472" t="s">
        <v>77</v>
      </c>
      <c r="M1472" t="s">
        <v>78</v>
      </c>
      <c r="N147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51</v>
      </c>
      <c r="O1472" t="e">
        <f>VLOOKUP(TableMPI[[#This Row],[Label]],TableAvg[],2,FALSE)</f>
        <v>#N/A</v>
      </c>
      <c r="P1472" t="e">
        <f>VLOOKUP(TableMPI[[#This Row],[Label]],TableAvg[],3,FALSE)</f>
        <v>#N/A</v>
      </c>
      <c r="Q1472" t="e">
        <f>TableMPI[[#This Row],[Avg]]-$U$2*TableMPI[[#This Row],[StdDev]]</f>
        <v>#N/A</v>
      </c>
      <c r="R1472" t="e">
        <f>TableMPI[[#This Row],[Avg]]+$U$2*TableMPI[[#This Row],[StdDev]]</f>
        <v>#N/A</v>
      </c>
      <c r="S1472" t="e">
        <f>IF(AND(TableMPI[[#This Row],[total_time]]&gt;=TableMPI[[#This Row],[Low]], TableMPI[[#This Row],[total_time]]&lt;=TableMPI[[#This Row],[High]]),1,0)</f>
        <v>#N/A</v>
      </c>
    </row>
    <row r="1473" spans="1:19" x14ac:dyDescent="0.25">
      <c r="A1473" t="s">
        <v>15</v>
      </c>
      <c r="B1473">
        <v>15000</v>
      </c>
      <c r="C1473">
        <v>100</v>
      </c>
      <c r="D1473">
        <v>100000</v>
      </c>
      <c r="E1473">
        <v>48</v>
      </c>
      <c r="F1473">
        <v>1</v>
      </c>
      <c r="G1473">
        <v>40.629807</v>
      </c>
      <c r="H1473">
        <v>23.808696999999999</v>
      </c>
      <c r="I1473">
        <v>12.903388</v>
      </c>
      <c r="J1473">
        <v>0.27454000000000001</v>
      </c>
      <c r="K1473" t="str">
        <f t="shared" si="41"/>
        <v>7</v>
      </c>
      <c r="L1473" t="s">
        <v>77</v>
      </c>
      <c r="M1473" t="s">
        <v>78</v>
      </c>
      <c r="N147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48</v>
      </c>
      <c r="O1473" t="e">
        <f>VLOOKUP(TableMPI[[#This Row],[Label]],TableAvg[],2,FALSE)</f>
        <v>#N/A</v>
      </c>
      <c r="P1473" t="e">
        <f>VLOOKUP(TableMPI[[#This Row],[Label]],TableAvg[],3,FALSE)</f>
        <v>#N/A</v>
      </c>
      <c r="Q1473" t="e">
        <f>TableMPI[[#This Row],[Avg]]-$U$2*TableMPI[[#This Row],[StdDev]]</f>
        <v>#N/A</v>
      </c>
      <c r="R1473" t="e">
        <f>TableMPI[[#This Row],[Avg]]+$U$2*TableMPI[[#This Row],[StdDev]]</f>
        <v>#N/A</v>
      </c>
      <c r="S1473" t="e">
        <f>IF(AND(TableMPI[[#This Row],[total_time]]&gt;=TableMPI[[#This Row],[Low]], TableMPI[[#This Row],[total_time]]&lt;=TableMPI[[#This Row],[High]]),1,0)</f>
        <v>#N/A</v>
      </c>
    </row>
    <row r="1474" spans="1:19" x14ac:dyDescent="0.25">
      <c r="A1474" t="s">
        <v>15</v>
      </c>
      <c r="B1474">
        <v>15000</v>
      </c>
      <c r="C1474">
        <v>100</v>
      </c>
      <c r="D1474">
        <v>100000</v>
      </c>
      <c r="E1474">
        <v>45</v>
      </c>
      <c r="F1474">
        <v>1</v>
      </c>
      <c r="G1474">
        <v>40.145586000000002</v>
      </c>
      <c r="H1474">
        <v>22.450516</v>
      </c>
      <c r="I1474">
        <v>10.530547</v>
      </c>
      <c r="J1474">
        <v>0.23933099999999999</v>
      </c>
      <c r="K1474" t="str">
        <f t="shared" si="41"/>
        <v>7</v>
      </c>
      <c r="L1474" t="s">
        <v>77</v>
      </c>
      <c r="M1474" t="s">
        <v>78</v>
      </c>
      <c r="N147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45</v>
      </c>
      <c r="O1474" t="e">
        <f>VLOOKUP(TableMPI[[#This Row],[Label]],TableAvg[],2,FALSE)</f>
        <v>#N/A</v>
      </c>
      <c r="P1474" t="e">
        <f>VLOOKUP(TableMPI[[#This Row],[Label]],TableAvg[],3,FALSE)</f>
        <v>#N/A</v>
      </c>
      <c r="Q1474" t="e">
        <f>TableMPI[[#This Row],[Avg]]-$U$2*TableMPI[[#This Row],[StdDev]]</f>
        <v>#N/A</v>
      </c>
      <c r="R1474" t="e">
        <f>TableMPI[[#This Row],[Avg]]+$U$2*TableMPI[[#This Row],[StdDev]]</f>
        <v>#N/A</v>
      </c>
      <c r="S1474" t="e">
        <f>IF(AND(TableMPI[[#This Row],[total_time]]&gt;=TableMPI[[#This Row],[Low]], TableMPI[[#This Row],[total_time]]&lt;=TableMPI[[#This Row],[High]]),1,0)</f>
        <v>#N/A</v>
      </c>
    </row>
    <row r="1475" spans="1:19" x14ac:dyDescent="0.25">
      <c r="A1475" t="s">
        <v>15</v>
      </c>
      <c r="B1475">
        <v>15000</v>
      </c>
      <c r="C1475">
        <v>100</v>
      </c>
      <c r="D1475">
        <v>100000</v>
      </c>
      <c r="E1475">
        <v>42</v>
      </c>
      <c r="F1475">
        <v>1</v>
      </c>
      <c r="G1475">
        <v>32.856281000000003</v>
      </c>
      <c r="H1475">
        <v>13.818645999999999</v>
      </c>
      <c r="I1475">
        <v>11.409502</v>
      </c>
      <c r="J1475">
        <v>0.278281</v>
      </c>
      <c r="K1475" t="str">
        <f t="shared" si="41"/>
        <v>7</v>
      </c>
      <c r="L1475" t="s">
        <v>77</v>
      </c>
      <c r="M1475" t="s">
        <v>78</v>
      </c>
      <c r="N147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42</v>
      </c>
      <c r="O1475" t="e">
        <f>VLOOKUP(TableMPI[[#This Row],[Label]],TableAvg[],2,FALSE)</f>
        <v>#N/A</v>
      </c>
      <c r="P1475" t="e">
        <f>VLOOKUP(TableMPI[[#This Row],[Label]],TableAvg[],3,FALSE)</f>
        <v>#N/A</v>
      </c>
      <c r="Q1475" t="e">
        <f>TableMPI[[#This Row],[Avg]]-$U$2*TableMPI[[#This Row],[StdDev]]</f>
        <v>#N/A</v>
      </c>
      <c r="R1475" t="e">
        <f>TableMPI[[#This Row],[Avg]]+$U$2*TableMPI[[#This Row],[StdDev]]</f>
        <v>#N/A</v>
      </c>
      <c r="S1475" t="e">
        <f>IF(AND(TableMPI[[#This Row],[total_time]]&gt;=TableMPI[[#This Row],[Low]], TableMPI[[#This Row],[total_time]]&lt;=TableMPI[[#This Row],[High]]),1,0)</f>
        <v>#N/A</v>
      </c>
    </row>
    <row r="1476" spans="1:19" x14ac:dyDescent="0.25">
      <c r="A1476" t="s">
        <v>15</v>
      </c>
      <c r="B1476">
        <v>15000</v>
      </c>
      <c r="C1476">
        <v>100</v>
      </c>
      <c r="D1476">
        <v>100000</v>
      </c>
      <c r="E1476">
        <v>39</v>
      </c>
      <c r="F1476">
        <v>1</v>
      </c>
      <c r="G1476">
        <v>34.971169000000003</v>
      </c>
      <c r="H1476">
        <v>14.793214000000001</v>
      </c>
      <c r="I1476">
        <v>7.8766730000000003</v>
      </c>
      <c r="J1476">
        <v>0.20728099999999999</v>
      </c>
      <c r="K1476" t="str">
        <f t="shared" si="41"/>
        <v>7</v>
      </c>
      <c r="L1476" t="s">
        <v>77</v>
      </c>
      <c r="M1476" t="s">
        <v>78</v>
      </c>
      <c r="N147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39</v>
      </c>
      <c r="O1476" t="e">
        <f>VLOOKUP(TableMPI[[#This Row],[Label]],TableAvg[],2,FALSE)</f>
        <v>#N/A</v>
      </c>
      <c r="P1476" t="e">
        <f>VLOOKUP(TableMPI[[#This Row],[Label]],TableAvg[],3,FALSE)</f>
        <v>#N/A</v>
      </c>
      <c r="Q1476" t="e">
        <f>TableMPI[[#This Row],[Avg]]-$U$2*TableMPI[[#This Row],[StdDev]]</f>
        <v>#N/A</v>
      </c>
      <c r="R1476" t="e">
        <f>TableMPI[[#This Row],[Avg]]+$U$2*TableMPI[[#This Row],[StdDev]]</f>
        <v>#N/A</v>
      </c>
      <c r="S1476" t="e">
        <f>IF(AND(TableMPI[[#This Row],[total_time]]&gt;=TableMPI[[#This Row],[Low]], TableMPI[[#This Row],[total_time]]&lt;=TableMPI[[#This Row],[High]]),1,0)</f>
        <v>#N/A</v>
      </c>
    </row>
    <row r="1477" spans="1:19" x14ac:dyDescent="0.25">
      <c r="A1477" t="s">
        <v>15</v>
      </c>
      <c r="B1477">
        <v>15000</v>
      </c>
      <c r="C1477">
        <v>100</v>
      </c>
      <c r="D1477">
        <v>100000</v>
      </c>
      <c r="E1477">
        <v>36</v>
      </c>
      <c r="F1477">
        <v>1</v>
      </c>
      <c r="G1477">
        <v>34.239885000000001</v>
      </c>
      <c r="H1477">
        <v>12.469025999999999</v>
      </c>
      <c r="I1477">
        <v>8.6653690000000001</v>
      </c>
      <c r="J1477">
        <v>0.247582</v>
      </c>
      <c r="K1477" t="str">
        <f t="shared" si="41"/>
        <v>7</v>
      </c>
      <c r="L1477" t="s">
        <v>77</v>
      </c>
      <c r="M1477" t="s">
        <v>78</v>
      </c>
      <c r="N147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36</v>
      </c>
      <c r="O1477" t="e">
        <f>VLOOKUP(TableMPI[[#This Row],[Label]],TableAvg[],2,FALSE)</f>
        <v>#N/A</v>
      </c>
      <c r="P1477" t="e">
        <f>VLOOKUP(TableMPI[[#This Row],[Label]],TableAvg[],3,FALSE)</f>
        <v>#N/A</v>
      </c>
      <c r="Q1477" t="e">
        <f>TableMPI[[#This Row],[Avg]]-$U$2*TableMPI[[#This Row],[StdDev]]</f>
        <v>#N/A</v>
      </c>
      <c r="R1477" t="e">
        <f>TableMPI[[#This Row],[Avg]]+$U$2*TableMPI[[#This Row],[StdDev]]</f>
        <v>#N/A</v>
      </c>
      <c r="S1477" t="e">
        <f>IF(AND(TableMPI[[#This Row],[total_time]]&gt;=TableMPI[[#This Row],[Low]], TableMPI[[#This Row],[total_time]]&lt;=TableMPI[[#This Row],[High]]),1,0)</f>
        <v>#N/A</v>
      </c>
    </row>
    <row r="1478" spans="1:19" x14ac:dyDescent="0.25">
      <c r="A1478" t="s">
        <v>15</v>
      </c>
      <c r="B1478">
        <v>15000</v>
      </c>
      <c r="C1478">
        <v>100</v>
      </c>
      <c r="D1478">
        <v>100000</v>
      </c>
      <c r="E1478">
        <v>33</v>
      </c>
      <c r="F1478">
        <v>1</v>
      </c>
      <c r="G1478">
        <v>28.933674</v>
      </c>
      <c r="H1478">
        <v>5.2374520000000002</v>
      </c>
      <c r="I1478">
        <v>8.1644100000000002</v>
      </c>
      <c r="J1478">
        <v>0.25513799999999998</v>
      </c>
      <c r="K1478" t="str">
        <f t="shared" si="41"/>
        <v>7</v>
      </c>
      <c r="L1478" t="s">
        <v>77</v>
      </c>
      <c r="M1478" t="s">
        <v>78</v>
      </c>
      <c r="N147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33</v>
      </c>
      <c r="O1478" t="e">
        <f>VLOOKUP(TableMPI[[#This Row],[Label]],TableAvg[],2,FALSE)</f>
        <v>#N/A</v>
      </c>
      <c r="P1478" t="e">
        <f>VLOOKUP(TableMPI[[#This Row],[Label]],TableAvg[],3,FALSE)</f>
        <v>#N/A</v>
      </c>
      <c r="Q1478" t="e">
        <f>TableMPI[[#This Row],[Avg]]-$U$2*TableMPI[[#This Row],[StdDev]]</f>
        <v>#N/A</v>
      </c>
      <c r="R1478" t="e">
        <f>TableMPI[[#This Row],[Avg]]+$U$2*TableMPI[[#This Row],[StdDev]]</f>
        <v>#N/A</v>
      </c>
      <c r="S1478" t="e">
        <f>IF(AND(TableMPI[[#This Row],[total_time]]&gt;=TableMPI[[#This Row],[Low]], TableMPI[[#This Row],[total_time]]&lt;=TableMPI[[#This Row],[High]]),1,0)</f>
        <v>#N/A</v>
      </c>
    </row>
    <row r="1479" spans="1:19" x14ac:dyDescent="0.25">
      <c r="A1479" t="s">
        <v>15</v>
      </c>
      <c r="B1479">
        <v>15000</v>
      </c>
      <c r="C1479">
        <v>100</v>
      </c>
      <c r="D1479">
        <v>100000</v>
      </c>
      <c r="E1479">
        <v>30</v>
      </c>
      <c r="F1479">
        <v>1</v>
      </c>
      <c r="G1479">
        <v>31.477022000000002</v>
      </c>
      <c r="H1479">
        <v>5.146509</v>
      </c>
      <c r="I1479">
        <v>4.9358779999999998</v>
      </c>
      <c r="J1479">
        <v>0.17020299999999999</v>
      </c>
      <c r="K1479" t="str">
        <f t="shared" si="41"/>
        <v>7</v>
      </c>
      <c r="L1479" t="s">
        <v>77</v>
      </c>
      <c r="M1479" t="s">
        <v>78</v>
      </c>
      <c r="N147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30</v>
      </c>
      <c r="O1479" t="e">
        <f>VLOOKUP(TableMPI[[#This Row],[Label]],TableAvg[],2,FALSE)</f>
        <v>#N/A</v>
      </c>
      <c r="P1479" t="e">
        <f>VLOOKUP(TableMPI[[#This Row],[Label]],TableAvg[],3,FALSE)</f>
        <v>#N/A</v>
      </c>
      <c r="Q1479" t="e">
        <f>TableMPI[[#This Row],[Avg]]-$U$2*TableMPI[[#This Row],[StdDev]]</f>
        <v>#N/A</v>
      </c>
      <c r="R1479" t="e">
        <f>TableMPI[[#This Row],[Avg]]+$U$2*TableMPI[[#This Row],[StdDev]]</f>
        <v>#N/A</v>
      </c>
      <c r="S1479" t="e">
        <f>IF(AND(TableMPI[[#This Row],[total_time]]&gt;=TableMPI[[#This Row],[Low]], TableMPI[[#This Row],[total_time]]&lt;=TableMPI[[#This Row],[High]]),1,0)</f>
        <v>#N/A</v>
      </c>
    </row>
    <row r="1480" spans="1:19" x14ac:dyDescent="0.25">
      <c r="A1480" t="s">
        <v>15</v>
      </c>
      <c r="B1480">
        <v>15000</v>
      </c>
      <c r="C1480">
        <v>100</v>
      </c>
      <c r="D1480">
        <v>100000</v>
      </c>
      <c r="E1480">
        <v>27</v>
      </c>
      <c r="F1480">
        <v>1</v>
      </c>
      <c r="G1480">
        <v>30.875178999999999</v>
      </c>
      <c r="H1480">
        <v>2.122814</v>
      </c>
      <c r="I1480">
        <v>5.418088</v>
      </c>
      <c r="J1480">
        <v>0.20838799999999999</v>
      </c>
      <c r="K1480" t="str">
        <f t="shared" si="41"/>
        <v>7</v>
      </c>
      <c r="L1480" t="s">
        <v>77</v>
      </c>
      <c r="M1480" t="s">
        <v>78</v>
      </c>
      <c r="N148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27</v>
      </c>
      <c r="O1480" t="e">
        <f>VLOOKUP(TableMPI[[#This Row],[Label]],TableAvg[],2,FALSE)</f>
        <v>#N/A</v>
      </c>
      <c r="P1480" t="e">
        <f>VLOOKUP(TableMPI[[#This Row],[Label]],TableAvg[],3,FALSE)</f>
        <v>#N/A</v>
      </c>
      <c r="Q1480" t="e">
        <f>TableMPI[[#This Row],[Avg]]-$U$2*TableMPI[[#This Row],[StdDev]]</f>
        <v>#N/A</v>
      </c>
      <c r="R1480" t="e">
        <f>TableMPI[[#This Row],[Avg]]+$U$2*TableMPI[[#This Row],[StdDev]]</f>
        <v>#N/A</v>
      </c>
      <c r="S1480" t="e">
        <f>IF(AND(TableMPI[[#This Row],[total_time]]&gt;=TableMPI[[#This Row],[Low]], TableMPI[[#This Row],[total_time]]&lt;=TableMPI[[#This Row],[High]]),1,0)</f>
        <v>#N/A</v>
      </c>
    </row>
    <row r="1481" spans="1:19" x14ac:dyDescent="0.25">
      <c r="A1481" t="s">
        <v>15</v>
      </c>
      <c r="B1481">
        <v>15000</v>
      </c>
      <c r="C1481">
        <v>100</v>
      </c>
      <c r="D1481">
        <v>100000</v>
      </c>
      <c r="E1481">
        <v>24</v>
      </c>
      <c r="F1481">
        <v>1</v>
      </c>
      <c r="G1481">
        <v>32.593490000000003</v>
      </c>
      <c r="H1481">
        <v>0.41628799999999999</v>
      </c>
      <c r="I1481">
        <v>3.266391</v>
      </c>
      <c r="J1481">
        <v>0.142017</v>
      </c>
      <c r="K1481" t="str">
        <f t="shared" si="41"/>
        <v>7</v>
      </c>
      <c r="L1481" t="s">
        <v>77</v>
      </c>
      <c r="M1481" t="s">
        <v>78</v>
      </c>
      <c r="N148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24</v>
      </c>
      <c r="O1481" t="e">
        <f>VLOOKUP(TableMPI[[#This Row],[Label]],TableAvg[],2,FALSE)</f>
        <v>#N/A</v>
      </c>
      <c r="P1481" t="e">
        <f>VLOOKUP(TableMPI[[#This Row],[Label]],TableAvg[],3,FALSE)</f>
        <v>#N/A</v>
      </c>
      <c r="Q1481" t="e">
        <f>TableMPI[[#This Row],[Avg]]-$U$2*TableMPI[[#This Row],[StdDev]]</f>
        <v>#N/A</v>
      </c>
      <c r="R1481" t="e">
        <f>TableMPI[[#This Row],[Avg]]+$U$2*TableMPI[[#This Row],[StdDev]]</f>
        <v>#N/A</v>
      </c>
      <c r="S1481" t="e">
        <f>IF(AND(TableMPI[[#This Row],[total_time]]&gt;=TableMPI[[#This Row],[Low]], TableMPI[[#This Row],[total_time]]&lt;=TableMPI[[#This Row],[High]]),1,0)</f>
        <v>#N/A</v>
      </c>
    </row>
    <row r="1482" spans="1:19" x14ac:dyDescent="0.25">
      <c r="A1482" t="s">
        <v>15</v>
      </c>
      <c r="B1482">
        <v>15000</v>
      </c>
      <c r="C1482">
        <v>100</v>
      </c>
      <c r="D1482">
        <v>100000</v>
      </c>
      <c r="E1482">
        <v>21</v>
      </c>
      <c r="F1482">
        <v>1</v>
      </c>
      <c r="G1482">
        <v>36.774979000000002</v>
      </c>
      <c r="H1482">
        <v>0.32993499999999998</v>
      </c>
      <c r="I1482">
        <v>1.1850989999999999</v>
      </c>
      <c r="J1482">
        <v>5.9255000000000002E-2</v>
      </c>
      <c r="K1482" t="str">
        <f t="shared" si="41"/>
        <v>7</v>
      </c>
      <c r="L1482" t="s">
        <v>77</v>
      </c>
      <c r="M1482" t="s">
        <v>78</v>
      </c>
      <c r="N148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21</v>
      </c>
      <c r="O1482" t="e">
        <f>VLOOKUP(TableMPI[[#This Row],[Label]],TableAvg[],2,FALSE)</f>
        <v>#N/A</v>
      </c>
      <c r="P1482" t="e">
        <f>VLOOKUP(TableMPI[[#This Row],[Label]],TableAvg[],3,FALSE)</f>
        <v>#N/A</v>
      </c>
      <c r="Q1482" t="e">
        <f>TableMPI[[#This Row],[Avg]]-$U$2*TableMPI[[#This Row],[StdDev]]</f>
        <v>#N/A</v>
      </c>
      <c r="R1482" t="e">
        <f>TableMPI[[#This Row],[Avg]]+$U$2*TableMPI[[#This Row],[StdDev]]</f>
        <v>#N/A</v>
      </c>
      <c r="S1482" t="e">
        <f>IF(AND(TableMPI[[#This Row],[total_time]]&gt;=TableMPI[[#This Row],[Low]], TableMPI[[#This Row],[total_time]]&lt;=TableMPI[[#This Row],[High]]),1,0)</f>
        <v>#N/A</v>
      </c>
    </row>
    <row r="1483" spans="1:19" x14ac:dyDescent="0.25">
      <c r="A1483" t="s">
        <v>15</v>
      </c>
      <c r="B1483">
        <v>15000</v>
      </c>
      <c r="C1483">
        <v>100</v>
      </c>
      <c r="D1483">
        <v>100000</v>
      </c>
      <c r="E1483">
        <v>18</v>
      </c>
      <c r="F1483">
        <v>1</v>
      </c>
      <c r="G1483">
        <v>43.129179999999998</v>
      </c>
      <c r="H1483">
        <v>0.83476899999999998</v>
      </c>
      <c r="I1483">
        <v>8.7625589999999995</v>
      </c>
      <c r="J1483">
        <v>0.51544500000000004</v>
      </c>
      <c r="K1483" t="str">
        <f t="shared" si="41"/>
        <v>7</v>
      </c>
      <c r="L1483" t="s">
        <v>77</v>
      </c>
      <c r="M1483" t="s">
        <v>78</v>
      </c>
      <c r="N148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18</v>
      </c>
      <c r="O1483" t="e">
        <f>VLOOKUP(TableMPI[[#This Row],[Label]],TableAvg[],2,FALSE)</f>
        <v>#N/A</v>
      </c>
      <c r="P1483" t="e">
        <f>VLOOKUP(TableMPI[[#This Row],[Label]],TableAvg[],3,FALSE)</f>
        <v>#N/A</v>
      </c>
      <c r="Q1483" t="e">
        <f>TableMPI[[#This Row],[Avg]]-$U$2*TableMPI[[#This Row],[StdDev]]</f>
        <v>#N/A</v>
      </c>
      <c r="R1483" t="e">
        <f>TableMPI[[#This Row],[Avg]]+$U$2*TableMPI[[#This Row],[StdDev]]</f>
        <v>#N/A</v>
      </c>
      <c r="S1483" t="e">
        <f>IF(AND(TableMPI[[#This Row],[total_time]]&gt;=TableMPI[[#This Row],[Low]], TableMPI[[#This Row],[total_time]]&lt;=TableMPI[[#This Row],[High]]),1,0)</f>
        <v>#N/A</v>
      </c>
    </row>
    <row r="1484" spans="1:19" x14ac:dyDescent="0.25">
      <c r="A1484" t="s">
        <v>15</v>
      </c>
      <c r="B1484">
        <v>15000</v>
      </c>
      <c r="C1484">
        <v>100</v>
      </c>
      <c r="D1484">
        <v>100000</v>
      </c>
      <c r="E1484">
        <v>15</v>
      </c>
      <c r="F1484">
        <v>1</v>
      </c>
      <c r="G1484">
        <v>51.144606000000003</v>
      </c>
      <c r="H1484">
        <v>0.79275799999999996</v>
      </c>
      <c r="I1484">
        <v>6.6339269999999999</v>
      </c>
      <c r="J1484">
        <v>0.473852</v>
      </c>
      <c r="K1484" t="str">
        <f t="shared" si="41"/>
        <v>7</v>
      </c>
      <c r="L1484" t="s">
        <v>77</v>
      </c>
      <c r="M1484" t="s">
        <v>78</v>
      </c>
      <c r="N148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15</v>
      </c>
      <c r="O1484" t="e">
        <f>VLOOKUP(TableMPI[[#This Row],[Label]],TableAvg[],2,FALSE)</f>
        <v>#N/A</v>
      </c>
      <c r="P1484" t="e">
        <f>VLOOKUP(TableMPI[[#This Row],[Label]],TableAvg[],3,FALSE)</f>
        <v>#N/A</v>
      </c>
      <c r="Q1484" t="e">
        <f>TableMPI[[#This Row],[Avg]]-$U$2*TableMPI[[#This Row],[StdDev]]</f>
        <v>#N/A</v>
      </c>
      <c r="R1484" t="e">
        <f>TableMPI[[#This Row],[Avg]]+$U$2*TableMPI[[#This Row],[StdDev]]</f>
        <v>#N/A</v>
      </c>
      <c r="S1484" t="e">
        <f>IF(AND(TableMPI[[#This Row],[total_time]]&gt;=TableMPI[[#This Row],[Low]], TableMPI[[#This Row],[total_time]]&lt;=TableMPI[[#This Row],[High]]),1,0)</f>
        <v>#N/A</v>
      </c>
    </row>
    <row r="1485" spans="1:19" x14ac:dyDescent="0.25">
      <c r="A1485" t="s">
        <v>15</v>
      </c>
      <c r="B1485">
        <v>15000</v>
      </c>
      <c r="C1485">
        <v>100</v>
      </c>
      <c r="D1485">
        <v>100000</v>
      </c>
      <c r="E1485">
        <v>72</v>
      </c>
      <c r="F1485">
        <v>1</v>
      </c>
      <c r="G1485">
        <v>32.144455000000001</v>
      </c>
      <c r="H1485">
        <v>20.552994000000002</v>
      </c>
      <c r="I1485">
        <v>31.540861</v>
      </c>
      <c r="J1485">
        <v>0.44423699999999999</v>
      </c>
      <c r="K1485" t="str">
        <f t="shared" si="41"/>
        <v>7</v>
      </c>
      <c r="L1485" t="s">
        <v>77</v>
      </c>
      <c r="M1485" t="s">
        <v>78</v>
      </c>
      <c r="N148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72</v>
      </c>
      <c r="O1485" t="e">
        <f>VLOOKUP(TableMPI[[#This Row],[Label]],TableAvg[],2,FALSE)</f>
        <v>#N/A</v>
      </c>
      <c r="P1485" t="e">
        <f>VLOOKUP(TableMPI[[#This Row],[Label]],TableAvg[],3,FALSE)</f>
        <v>#N/A</v>
      </c>
      <c r="Q1485" t="e">
        <f>TableMPI[[#This Row],[Avg]]-$U$2*TableMPI[[#This Row],[StdDev]]</f>
        <v>#N/A</v>
      </c>
      <c r="R1485" t="e">
        <f>TableMPI[[#This Row],[Avg]]+$U$2*TableMPI[[#This Row],[StdDev]]</f>
        <v>#N/A</v>
      </c>
      <c r="S1485" t="e">
        <f>IF(AND(TableMPI[[#This Row],[total_time]]&gt;=TableMPI[[#This Row],[Low]], TableMPI[[#This Row],[total_time]]&lt;=TableMPI[[#This Row],[High]]),1,0)</f>
        <v>#N/A</v>
      </c>
    </row>
    <row r="1486" spans="1:19" x14ac:dyDescent="0.25">
      <c r="A1486" t="s">
        <v>15</v>
      </c>
      <c r="B1486">
        <v>15000</v>
      </c>
      <c r="C1486">
        <v>100</v>
      </c>
      <c r="D1486">
        <v>100000</v>
      </c>
      <c r="E1486">
        <v>69</v>
      </c>
      <c r="F1486">
        <v>1</v>
      </c>
      <c r="G1486">
        <v>34.299619999999997</v>
      </c>
      <c r="H1486">
        <v>22.257646000000001</v>
      </c>
      <c r="I1486">
        <v>16.170864000000002</v>
      </c>
      <c r="J1486">
        <v>0.23780699999999999</v>
      </c>
      <c r="K1486" t="str">
        <f t="shared" si="41"/>
        <v>7</v>
      </c>
      <c r="L1486" t="s">
        <v>77</v>
      </c>
      <c r="M1486" t="s">
        <v>78</v>
      </c>
      <c r="N148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69</v>
      </c>
      <c r="O1486" t="e">
        <f>VLOOKUP(TableMPI[[#This Row],[Label]],TableAvg[],2,FALSE)</f>
        <v>#N/A</v>
      </c>
      <c r="P1486" t="e">
        <f>VLOOKUP(TableMPI[[#This Row],[Label]],TableAvg[],3,FALSE)</f>
        <v>#N/A</v>
      </c>
      <c r="Q1486" t="e">
        <f>TableMPI[[#This Row],[Avg]]-$U$2*TableMPI[[#This Row],[StdDev]]</f>
        <v>#N/A</v>
      </c>
      <c r="R1486" t="e">
        <f>TableMPI[[#This Row],[Avg]]+$U$2*TableMPI[[#This Row],[StdDev]]</f>
        <v>#N/A</v>
      </c>
      <c r="S1486" t="e">
        <f>IF(AND(TableMPI[[#This Row],[total_time]]&gt;=TableMPI[[#This Row],[Low]], TableMPI[[#This Row],[total_time]]&lt;=TableMPI[[#This Row],[High]]),1,0)</f>
        <v>#N/A</v>
      </c>
    </row>
    <row r="1487" spans="1:19" x14ac:dyDescent="0.25">
      <c r="A1487" t="s">
        <v>15</v>
      </c>
      <c r="B1487">
        <v>15000</v>
      </c>
      <c r="C1487">
        <v>100</v>
      </c>
      <c r="D1487">
        <v>100000</v>
      </c>
      <c r="E1487">
        <v>66</v>
      </c>
      <c r="F1487">
        <v>1</v>
      </c>
      <c r="G1487">
        <v>21.356902000000002</v>
      </c>
      <c r="H1487">
        <v>8.7705959999999994</v>
      </c>
      <c r="I1487">
        <v>20.427140000000001</v>
      </c>
      <c r="J1487">
        <v>0.31426399999999999</v>
      </c>
      <c r="K1487" t="str">
        <f t="shared" si="41"/>
        <v>7</v>
      </c>
      <c r="L1487" t="s">
        <v>77</v>
      </c>
      <c r="M1487" t="s">
        <v>78</v>
      </c>
      <c r="N148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66</v>
      </c>
      <c r="O1487" t="e">
        <f>VLOOKUP(TableMPI[[#This Row],[Label]],TableAvg[],2,FALSE)</f>
        <v>#N/A</v>
      </c>
      <c r="P1487" t="e">
        <f>VLOOKUP(TableMPI[[#This Row],[Label]],TableAvg[],3,FALSE)</f>
        <v>#N/A</v>
      </c>
      <c r="Q1487" t="e">
        <f>TableMPI[[#This Row],[Avg]]-$U$2*TableMPI[[#This Row],[StdDev]]</f>
        <v>#N/A</v>
      </c>
      <c r="R1487" t="e">
        <f>TableMPI[[#This Row],[Avg]]+$U$2*TableMPI[[#This Row],[StdDev]]</f>
        <v>#N/A</v>
      </c>
      <c r="S1487" t="e">
        <f>IF(AND(TableMPI[[#This Row],[total_time]]&gt;=TableMPI[[#This Row],[Low]], TableMPI[[#This Row],[total_time]]&lt;=TableMPI[[#This Row],[High]]),1,0)</f>
        <v>#N/A</v>
      </c>
    </row>
    <row r="1488" spans="1:19" x14ac:dyDescent="0.25">
      <c r="A1488" t="s">
        <v>15</v>
      </c>
      <c r="B1488">
        <v>15000</v>
      </c>
      <c r="C1488">
        <v>100</v>
      </c>
      <c r="D1488">
        <v>100000</v>
      </c>
      <c r="E1488">
        <v>63</v>
      </c>
      <c r="F1488">
        <v>1</v>
      </c>
      <c r="G1488">
        <v>21.445588999999998</v>
      </c>
      <c r="H1488">
        <v>8.5426900000000003</v>
      </c>
      <c r="I1488">
        <v>6.3996170000000001</v>
      </c>
      <c r="J1488">
        <v>0.10322000000000001</v>
      </c>
      <c r="K1488" t="str">
        <f t="shared" si="41"/>
        <v>7</v>
      </c>
      <c r="L1488" t="s">
        <v>77</v>
      </c>
      <c r="M1488" t="s">
        <v>78</v>
      </c>
      <c r="N148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63</v>
      </c>
      <c r="O1488" t="e">
        <f>VLOOKUP(TableMPI[[#This Row],[Label]],TableAvg[],2,FALSE)</f>
        <v>#N/A</v>
      </c>
      <c r="P1488" t="e">
        <f>VLOOKUP(TableMPI[[#This Row],[Label]],TableAvg[],3,FALSE)</f>
        <v>#N/A</v>
      </c>
      <c r="Q1488" t="e">
        <f>TableMPI[[#This Row],[Avg]]-$U$2*TableMPI[[#This Row],[StdDev]]</f>
        <v>#N/A</v>
      </c>
      <c r="R1488" t="e">
        <f>TableMPI[[#This Row],[Avg]]+$U$2*TableMPI[[#This Row],[StdDev]]</f>
        <v>#N/A</v>
      </c>
      <c r="S1488" t="e">
        <f>IF(AND(TableMPI[[#This Row],[total_time]]&gt;=TableMPI[[#This Row],[Low]], TableMPI[[#This Row],[total_time]]&lt;=TableMPI[[#This Row],[High]]),1,0)</f>
        <v>#N/A</v>
      </c>
    </row>
    <row r="1489" spans="1:19" x14ac:dyDescent="0.25">
      <c r="A1489" t="s">
        <v>15</v>
      </c>
      <c r="B1489">
        <v>15000</v>
      </c>
      <c r="C1489">
        <v>100</v>
      </c>
      <c r="D1489">
        <v>100000</v>
      </c>
      <c r="E1489">
        <v>60</v>
      </c>
      <c r="F1489">
        <v>1</v>
      </c>
      <c r="G1489">
        <v>21.037234999999999</v>
      </c>
      <c r="H1489">
        <v>7.572756</v>
      </c>
      <c r="I1489">
        <v>24.024653000000001</v>
      </c>
      <c r="J1489">
        <v>0.407198</v>
      </c>
      <c r="K1489" t="str">
        <f t="shared" si="41"/>
        <v>7</v>
      </c>
      <c r="L1489" t="s">
        <v>77</v>
      </c>
      <c r="M1489" t="s">
        <v>78</v>
      </c>
      <c r="N148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60</v>
      </c>
      <c r="O1489" t="e">
        <f>VLOOKUP(TableMPI[[#This Row],[Label]],TableAvg[],2,FALSE)</f>
        <v>#N/A</v>
      </c>
      <c r="P1489" t="e">
        <f>VLOOKUP(TableMPI[[#This Row],[Label]],TableAvg[],3,FALSE)</f>
        <v>#N/A</v>
      </c>
      <c r="Q1489" t="e">
        <f>TableMPI[[#This Row],[Avg]]-$U$2*TableMPI[[#This Row],[StdDev]]</f>
        <v>#N/A</v>
      </c>
      <c r="R1489" t="e">
        <f>TableMPI[[#This Row],[Avg]]+$U$2*TableMPI[[#This Row],[StdDev]]</f>
        <v>#N/A</v>
      </c>
      <c r="S1489" t="e">
        <f>IF(AND(TableMPI[[#This Row],[total_time]]&gt;=TableMPI[[#This Row],[Low]], TableMPI[[#This Row],[total_time]]&lt;=TableMPI[[#This Row],[High]]),1,0)</f>
        <v>#N/A</v>
      </c>
    </row>
    <row r="1490" spans="1:19" x14ac:dyDescent="0.25">
      <c r="A1490" t="s">
        <v>15</v>
      </c>
      <c r="B1490">
        <v>15000</v>
      </c>
      <c r="C1490">
        <v>100</v>
      </c>
      <c r="D1490">
        <v>100000</v>
      </c>
      <c r="E1490">
        <v>57</v>
      </c>
      <c r="F1490">
        <v>1</v>
      </c>
      <c r="G1490">
        <v>21.9162</v>
      </c>
      <c r="H1490">
        <v>7.5138939999999996</v>
      </c>
      <c r="I1490">
        <v>11.622349</v>
      </c>
      <c r="J1490">
        <v>0.207542</v>
      </c>
      <c r="K1490" t="str">
        <f t="shared" si="41"/>
        <v>7</v>
      </c>
      <c r="L1490" t="s">
        <v>77</v>
      </c>
      <c r="M1490" t="s">
        <v>78</v>
      </c>
      <c r="N149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57</v>
      </c>
      <c r="O1490" t="e">
        <f>VLOOKUP(TableMPI[[#This Row],[Label]],TableAvg[],2,FALSE)</f>
        <v>#N/A</v>
      </c>
      <c r="P1490" t="e">
        <f>VLOOKUP(TableMPI[[#This Row],[Label]],TableAvg[],3,FALSE)</f>
        <v>#N/A</v>
      </c>
      <c r="Q1490" t="e">
        <f>TableMPI[[#This Row],[Avg]]-$U$2*TableMPI[[#This Row],[StdDev]]</f>
        <v>#N/A</v>
      </c>
      <c r="R1490" t="e">
        <f>TableMPI[[#This Row],[Avg]]+$U$2*TableMPI[[#This Row],[StdDev]]</f>
        <v>#N/A</v>
      </c>
      <c r="S1490" t="e">
        <f>IF(AND(TableMPI[[#This Row],[total_time]]&gt;=TableMPI[[#This Row],[Low]], TableMPI[[#This Row],[total_time]]&lt;=TableMPI[[#This Row],[High]]),1,0)</f>
        <v>#N/A</v>
      </c>
    </row>
    <row r="1491" spans="1:19" x14ac:dyDescent="0.25">
      <c r="A1491" t="s">
        <v>15</v>
      </c>
      <c r="B1491">
        <v>15000</v>
      </c>
      <c r="C1491">
        <v>100</v>
      </c>
      <c r="D1491">
        <v>100000</v>
      </c>
      <c r="E1491">
        <v>54</v>
      </c>
      <c r="F1491">
        <v>1</v>
      </c>
      <c r="G1491">
        <v>21.761482000000001</v>
      </c>
      <c r="H1491">
        <v>6.621747</v>
      </c>
      <c r="I1491">
        <v>11.717638000000001</v>
      </c>
      <c r="J1491">
        <v>0.22108800000000001</v>
      </c>
      <c r="K1491" t="str">
        <f t="shared" si="41"/>
        <v>7</v>
      </c>
      <c r="L1491" t="s">
        <v>77</v>
      </c>
      <c r="M1491" t="s">
        <v>78</v>
      </c>
      <c r="N149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54</v>
      </c>
      <c r="O1491" t="e">
        <f>VLOOKUP(TableMPI[[#This Row],[Label]],TableAvg[],2,FALSE)</f>
        <v>#N/A</v>
      </c>
      <c r="P1491" t="e">
        <f>VLOOKUP(TableMPI[[#This Row],[Label]],TableAvg[],3,FALSE)</f>
        <v>#N/A</v>
      </c>
      <c r="Q1491" t="e">
        <f>TableMPI[[#This Row],[Avg]]-$U$2*TableMPI[[#This Row],[StdDev]]</f>
        <v>#N/A</v>
      </c>
      <c r="R1491" t="e">
        <f>TableMPI[[#This Row],[Avg]]+$U$2*TableMPI[[#This Row],[StdDev]]</f>
        <v>#N/A</v>
      </c>
      <c r="S1491" t="e">
        <f>IF(AND(TableMPI[[#This Row],[total_time]]&gt;=TableMPI[[#This Row],[Low]], TableMPI[[#This Row],[total_time]]&lt;=TableMPI[[#This Row],[High]]),1,0)</f>
        <v>#N/A</v>
      </c>
    </row>
    <row r="1492" spans="1:19" x14ac:dyDescent="0.25">
      <c r="A1492" t="s">
        <v>15</v>
      </c>
      <c r="B1492">
        <v>15000</v>
      </c>
      <c r="C1492">
        <v>100</v>
      </c>
      <c r="D1492">
        <v>100000</v>
      </c>
      <c r="E1492">
        <v>51</v>
      </c>
      <c r="F1492">
        <v>1</v>
      </c>
      <c r="G1492">
        <v>24.141974999999999</v>
      </c>
      <c r="H1492">
        <v>8.2003409999999999</v>
      </c>
      <c r="I1492">
        <v>11.772171</v>
      </c>
      <c r="J1492">
        <v>0.23544300000000001</v>
      </c>
      <c r="K1492" t="str">
        <f t="shared" si="41"/>
        <v>7</v>
      </c>
      <c r="L1492" t="s">
        <v>77</v>
      </c>
      <c r="M1492" t="s">
        <v>78</v>
      </c>
      <c r="N149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51</v>
      </c>
      <c r="O1492" t="e">
        <f>VLOOKUP(TableMPI[[#This Row],[Label]],TableAvg[],2,FALSE)</f>
        <v>#N/A</v>
      </c>
      <c r="P1492" t="e">
        <f>VLOOKUP(TableMPI[[#This Row],[Label]],TableAvg[],3,FALSE)</f>
        <v>#N/A</v>
      </c>
      <c r="Q1492" t="e">
        <f>TableMPI[[#This Row],[Avg]]-$U$2*TableMPI[[#This Row],[StdDev]]</f>
        <v>#N/A</v>
      </c>
      <c r="R1492" t="e">
        <f>TableMPI[[#This Row],[Avg]]+$U$2*TableMPI[[#This Row],[StdDev]]</f>
        <v>#N/A</v>
      </c>
      <c r="S1492" t="e">
        <f>IF(AND(TableMPI[[#This Row],[total_time]]&gt;=TableMPI[[#This Row],[Low]], TableMPI[[#This Row],[total_time]]&lt;=TableMPI[[#This Row],[High]]),1,0)</f>
        <v>#N/A</v>
      </c>
    </row>
    <row r="1493" spans="1:19" x14ac:dyDescent="0.25">
      <c r="A1493" t="s">
        <v>15</v>
      </c>
      <c r="B1493">
        <v>15000</v>
      </c>
      <c r="C1493">
        <v>100</v>
      </c>
      <c r="D1493">
        <v>100000</v>
      </c>
      <c r="E1493">
        <v>48</v>
      </c>
      <c r="F1493">
        <v>1</v>
      </c>
      <c r="G1493">
        <v>25.898199999999999</v>
      </c>
      <c r="H1493">
        <v>7.737101</v>
      </c>
      <c r="I1493">
        <v>17.004653999999999</v>
      </c>
      <c r="J1493">
        <v>0.36180099999999998</v>
      </c>
      <c r="K1493" t="str">
        <f t="shared" si="41"/>
        <v>7</v>
      </c>
      <c r="L1493" t="s">
        <v>77</v>
      </c>
      <c r="M1493" t="s">
        <v>78</v>
      </c>
      <c r="N149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48</v>
      </c>
      <c r="O1493" t="e">
        <f>VLOOKUP(TableMPI[[#This Row],[Label]],TableAvg[],2,FALSE)</f>
        <v>#N/A</v>
      </c>
      <c r="P1493" t="e">
        <f>VLOOKUP(TableMPI[[#This Row],[Label]],TableAvg[],3,FALSE)</f>
        <v>#N/A</v>
      </c>
      <c r="Q1493" t="e">
        <f>TableMPI[[#This Row],[Avg]]-$U$2*TableMPI[[#This Row],[StdDev]]</f>
        <v>#N/A</v>
      </c>
      <c r="R1493" t="e">
        <f>TableMPI[[#This Row],[Avg]]+$U$2*TableMPI[[#This Row],[StdDev]]</f>
        <v>#N/A</v>
      </c>
      <c r="S1493" t="e">
        <f>IF(AND(TableMPI[[#This Row],[total_time]]&gt;=TableMPI[[#This Row],[Low]], TableMPI[[#This Row],[total_time]]&lt;=TableMPI[[#This Row],[High]]),1,0)</f>
        <v>#N/A</v>
      </c>
    </row>
    <row r="1494" spans="1:19" x14ac:dyDescent="0.25">
      <c r="A1494" t="s">
        <v>15</v>
      </c>
      <c r="B1494">
        <v>15000</v>
      </c>
      <c r="C1494">
        <v>100</v>
      </c>
      <c r="D1494">
        <v>100000</v>
      </c>
      <c r="E1494">
        <v>45</v>
      </c>
      <c r="F1494">
        <v>1</v>
      </c>
      <c r="G1494">
        <v>25.061146000000001</v>
      </c>
      <c r="H1494">
        <v>7.2268949999999998</v>
      </c>
      <c r="I1494">
        <v>17.37689</v>
      </c>
      <c r="J1494">
        <v>0.39492899999999997</v>
      </c>
      <c r="K1494" t="str">
        <f t="shared" si="41"/>
        <v>7</v>
      </c>
      <c r="L1494" t="s">
        <v>77</v>
      </c>
      <c r="M1494" t="s">
        <v>78</v>
      </c>
      <c r="N149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45</v>
      </c>
      <c r="O1494" t="e">
        <f>VLOOKUP(TableMPI[[#This Row],[Label]],TableAvg[],2,FALSE)</f>
        <v>#N/A</v>
      </c>
      <c r="P1494" t="e">
        <f>VLOOKUP(TableMPI[[#This Row],[Label]],TableAvg[],3,FALSE)</f>
        <v>#N/A</v>
      </c>
      <c r="Q1494" t="e">
        <f>TableMPI[[#This Row],[Avg]]-$U$2*TableMPI[[#This Row],[StdDev]]</f>
        <v>#N/A</v>
      </c>
      <c r="R1494" t="e">
        <f>TableMPI[[#This Row],[Avg]]+$U$2*TableMPI[[#This Row],[StdDev]]</f>
        <v>#N/A</v>
      </c>
      <c r="S1494" t="e">
        <f>IF(AND(TableMPI[[#This Row],[total_time]]&gt;=TableMPI[[#This Row],[Low]], TableMPI[[#This Row],[total_time]]&lt;=TableMPI[[#This Row],[High]]),1,0)</f>
        <v>#N/A</v>
      </c>
    </row>
    <row r="1495" spans="1:19" x14ac:dyDescent="0.25">
      <c r="A1495" t="s">
        <v>15</v>
      </c>
      <c r="B1495">
        <v>15000</v>
      </c>
      <c r="C1495">
        <v>100</v>
      </c>
      <c r="D1495">
        <v>100000</v>
      </c>
      <c r="E1495">
        <v>42</v>
      </c>
      <c r="F1495">
        <v>1</v>
      </c>
      <c r="G1495">
        <v>25.055343000000001</v>
      </c>
      <c r="H1495">
        <v>6.0440250000000004</v>
      </c>
      <c r="I1495">
        <v>4.525436</v>
      </c>
      <c r="J1495">
        <v>0.110376</v>
      </c>
      <c r="K1495" t="str">
        <f t="shared" si="41"/>
        <v>7</v>
      </c>
      <c r="L1495" t="s">
        <v>77</v>
      </c>
      <c r="M1495" t="s">
        <v>78</v>
      </c>
      <c r="N149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42</v>
      </c>
      <c r="O1495" t="e">
        <f>VLOOKUP(TableMPI[[#This Row],[Label]],TableAvg[],2,FALSE)</f>
        <v>#N/A</v>
      </c>
      <c r="P1495" t="e">
        <f>VLOOKUP(TableMPI[[#This Row],[Label]],TableAvg[],3,FALSE)</f>
        <v>#N/A</v>
      </c>
      <c r="Q1495" t="e">
        <f>TableMPI[[#This Row],[Avg]]-$U$2*TableMPI[[#This Row],[StdDev]]</f>
        <v>#N/A</v>
      </c>
      <c r="R1495" t="e">
        <f>TableMPI[[#This Row],[Avg]]+$U$2*TableMPI[[#This Row],[StdDev]]</f>
        <v>#N/A</v>
      </c>
      <c r="S1495" t="e">
        <f>IF(AND(TableMPI[[#This Row],[total_time]]&gt;=TableMPI[[#This Row],[Low]], TableMPI[[#This Row],[total_time]]&lt;=TableMPI[[#This Row],[High]]),1,0)</f>
        <v>#N/A</v>
      </c>
    </row>
    <row r="1496" spans="1:19" x14ac:dyDescent="0.25">
      <c r="A1496" t="s">
        <v>15</v>
      </c>
      <c r="B1496">
        <v>15000</v>
      </c>
      <c r="C1496">
        <v>100</v>
      </c>
      <c r="D1496">
        <v>100000</v>
      </c>
      <c r="E1496">
        <v>39</v>
      </c>
      <c r="F1496">
        <v>1</v>
      </c>
      <c r="G1496">
        <v>26.403100999999999</v>
      </c>
      <c r="H1496">
        <v>6.2273860000000001</v>
      </c>
      <c r="I1496">
        <v>4.9239850000000001</v>
      </c>
      <c r="J1496">
        <v>0.129579</v>
      </c>
      <c r="K1496" t="str">
        <f t="shared" si="41"/>
        <v>7</v>
      </c>
      <c r="L1496" t="s">
        <v>77</v>
      </c>
      <c r="M1496" t="s">
        <v>78</v>
      </c>
      <c r="N149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39</v>
      </c>
      <c r="O1496" t="e">
        <f>VLOOKUP(TableMPI[[#This Row],[Label]],TableAvg[],2,FALSE)</f>
        <v>#N/A</v>
      </c>
      <c r="P1496" t="e">
        <f>VLOOKUP(TableMPI[[#This Row],[Label]],TableAvg[],3,FALSE)</f>
        <v>#N/A</v>
      </c>
      <c r="Q1496" t="e">
        <f>TableMPI[[#This Row],[Avg]]-$U$2*TableMPI[[#This Row],[StdDev]]</f>
        <v>#N/A</v>
      </c>
      <c r="R1496" t="e">
        <f>TableMPI[[#This Row],[Avg]]+$U$2*TableMPI[[#This Row],[StdDev]]</f>
        <v>#N/A</v>
      </c>
      <c r="S1496" t="e">
        <f>IF(AND(TableMPI[[#This Row],[total_time]]&gt;=TableMPI[[#This Row],[Low]], TableMPI[[#This Row],[total_time]]&lt;=TableMPI[[#This Row],[High]]),1,0)</f>
        <v>#N/A</v>
      </c>
    </row>
    <row r="1497" spans="1:19" x14ac:dyDescent="0.25">
      <c r="A1497" t="s">
        <v>15</v>
      </c>
      <c r="B1497">
        <v>15000</v>
      </c>
      <c r="C1497">
        <v>100</v>
      </c>
      <c r="D1497">
        <v>100000</v>
      </c>
      <c r="E1497">
        <v>36</v>
      </c>
      <c r="F1497">
        <v>1</v>
      </c>
      <c r="G1497">
        <v>27.778379000000001</v>
      </c>
      <c r="H1497">
        <v>5.8084639999999998</v>
      </c>
      <c r="I1497">
        <v>5.6013000000000002</v>
      </c>
      <c r="J1497">
        <v>0.16003700000000001</v>
      </c>
      <c r="K1497" t="str">
        <f t="shared" si="41"/>
        <v>7</v>
      </c>
      <c r="L1497" t="s">
        <v>77</v>
      </c>
      <c r="M1497" t="s">
        <v>78</v>
      </c>
      <c r="N149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36</v>
      </c>
      <c r="O1497" t="e">
        <f>VLOOKUP(TableMPI[[#This Row],[Label]],TableAvg[],2,FALSE)</f>
        <v>#N/A</v>
      </c>
      <c r="P1497" t="e">
        <f>VLOOKUP(TableMPI[[#This Row],[Label]],TableAvg[],3,FALSE)</f>
        <v>#N/A</v>
      </c>
      <c r="Q1497" t="e">
        <f>TableMPI[[#This Row],[Avg]]-$U$2*TableMPI[[#This Row],[StdDev]]</f>
        <v>#N/A</v>
      </c>
      <c r="R1497" t="e">
        <f>TableMPI[[#This Row],[Avg]]+$U$2*TableMPI[[#This Row],[StdDev]]</f>
        <v>#N/A</v>
      </c>
      <c r="S1497" t="e">
        <f>IF(AND(TableMPI[[#This Row],[total_time]]&gt;=TableMPI[[#This Row],[Low]], TableMPI[[#This Row],[total_time]]&lt;=TableMPI[[#This Row],[High]]),1,0)</f>
        <v>#N/A</v>
      </c>
    </row>
    <row r="1498" spans="1:19" x14ac:dyDescent="0.25">
      <c r="A1498" t="s">
        <v>15</v>
      </c>
      <c r="B1498">
        <v>15000</v>
      </c>
      <c r="C1498">
        <v>100</v>
      </c>
      <c r="D1498">
        <v>100000</v>
      </c>
      <c r="E1498">
        <v>33</v>
      </c>
      <c r="F1498">
        <v>1</v>
      </c>
      <c r="G1498">
        <v>28.766805999999999</v>
      </c>
      <c r="H1498">
        <v>5.1622630000000003</v>
      </c>
      <c r="I1498">
        <v>5.7286200000000003</v>
      </c>
      <c r="J1498">
        <v>0.17901900000000001</v>
      </c>
      <c r="K1498" t="str">
        <f t="shared" si="41"/>
        <v>7</v>
      </c>
      <c r="L1498" t="s">
        <v>77</v>
      </c>
      <c r="M1498" t="s">
        <v>78</v>
      </c>
      <c r="N149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33</v>
      </c>
      <c r="O1498" t="e">
        <f>VLOOKUP(TableMPI[[#This Row],[Label]],TableAvg[],2,FALSE)</f>
        <v>#N/A</v>
      </c>
      <c r="P1498" t="e">
        <f>VLOOKUP(TableMPI[[#This Row],[Label]],TableAvg[],3,FALSE)</f>
        <v>#N/A</v>
      </c>
      <c r="Q1498" t="e">
        <f>TableMPI[[#This Row],[Avg]]-$U$2*TableMPI[[#This Row],[StdDev]]</f>
        <v>#N/A</v>
      </c>
      <c r="R1498" t="e">
        <f>TableMPI[[#This Row],[Avg]]+$U$2*TableMPI[[#This Row],[StdDev]]</f>
        <v>#N/A</v>
      </c>
      <c r="S1498" t="e">
        <f>IF(AND(TableMPI[[#This Row],[total_time]]&gt;=TableMPI[[#This Row],[Low]], TableMPI[[#This Row],[total_time]]&lt;=TableMPI[[#This Row],[High]]),1,0)</f>
        <v>#N/A</v>
      </c>
    </row>
    <row r="1499" spans="1:19" x14ac:dyDescent="0.25">
      <c r="A1499" t="s">
        <v>15</v>
      </c>
      <c r="B1499">
        <v>15000</v>
      </c>
      <c r="C1499">
        <v>100</v>
      </c>
      <c r="D1499">
        <v>100000</v>
      </c>
      <c r="E1499">
        <v>30</v>
      </c>
      <c r="F1499">
        <v>1</v>
      </c>
      <c r="G1499">
        <v>29.971889999999998</v>
      </c>
      <c r="H1499">
        <v>3.770686</v>
      </c>
      <c r="I1499">
        <v>5.2884260000000003</v>
      </c>
      <c r="J1499">
        <v>0.18235999999999999</v>
      </c>
      <c r="K1499" t="str">
        <f t="shared" si="41"/>
        <v>7</v>
      </c>
      <c r="L1499" t="s">
        <v>77</v>
      </c>
      <c r="M1499" t="s">
        <v>78</v>
      </c>
      <c r="N149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30</v>
      </c>
      <c r="O1499" t="e">
        <f>VLOOKUP(TableMPI[[#This Row],[Label]],TableAvg[],2,FALSE)</f>
        <v>#N/A</v>
      </c>
      <c r="P1499" t="e">
        <f>VLOOKUP(TableMPI[[#This Row],[Label]],TableAvg[],3,FALSE)</f>
        <v>#N/A</v>
      </c>
      <c r="Q1499" t="e">
        <f>TableMPI[[#This Row],[Avg]]-$U$2*TableMPI[[#This Row],[StdDev]]</f>
        <v>#N/A</v>
      </c>
      <c r="R1499" t="e">
        <f>TableMPI[[#This Row],[Avg]]+$U$2*TableMPI[[#This Row],[StdDev]]</f>
        <v>#N/A</v>
      </c>
      <c r="S1499" t="e">
        <f>IF(AND(TableMPI[[#This Row],[total_time]]&gt;=TableMPI[[#This Row],[Low]], TableMPI[[#This Row],[total_time]]&lt;=TableMPI[[#This Row],[High]]),1,0)</f>
        <v>#N/A</v>
      </c>
    </row>
    <row r="1500" spans="1:19" x14ac:dyDescent="0.25">
      <c r="A1500" t="s">
        <v>15</v>
      </c>
      <c r="B1500">
        <v>15000</v>
      </c>
      <c r="C1500">
        <v>100</v>
      </c>
      <c r="D1500">
        <v>100000</v>
      </c>
      <c r="E1500">
        <v>27</v>
      </c>
      <c r="F1500">
        <v>1</v>
      </c>
      <c r="G1500">
        <v>31.694807000000001</v>
      </c>
      <c r="H1500">
        <v>2.5838070000000002</v>
      </c>
      <c r="I1500">
        <v>7.6111709999999997</v>
      </c>
      <c r="J1500">
        <v>0.29273700000000002</v>
      </c>
      <c r="K1500" t="str">
        <f t="shared" si="41"/>
        <v>7</v>
      </c>
      <c r="L1500" t="s">
        <v>77</v>
      </c>
      <c r="M1500" t="s">
        <v>78</v>
      </c>
      <c r="N150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27</v>
      </c>
      <c r="O1500" t="e">
        <f>VLOOKUP(TableMPI[[#This Row],[Label]],TableAvg[],2,FALSE)</f>
        <v>#N/A</v>
      </c>
      <c r="P1500" t="e">
        <f>VLOOKUP(TableMPI[[#This Row],[Label]],TableAvg[],3,FALSE)</f>
        <v>#N/A</v>
      </c>
      <c r="Q1500" t="e">
        <f>TableMPI[[#This Row],[Avg]]-$U$2*TableMPI[[#This Row],[StdDev]]</f>
        <v>#N/A</v>
      </c>
      <c r="R1500" t="e">
        <f>TableMPI[[#This Row],[Avg]]+$U$2*TableMPI[[#This Row],[StdDev]]</f>
        <v>#N/A</v>
      </c>
      <c r="S1500" t="e">
        <f>IF(AND(TableMPI[[#This Row],[total_time]]&gt;=TableMPI[[#This Row],[Low]], TableMPI[[#This Row],[total_time]]&lt;=TableMPI[[#This Row],[High]]),1,0)</f>
        <v>#N/A</v>
      </c>
    </row>
    <row r="1501" spans="1:19" x14ac:dyDescent="0.25">
      <c r="A1501" t="s">
        <v>15</v>
      </c>
      <c r="B1501">
        <v>15000</v>
      </c>
      <c r="C1501">
        <v>100</v>
      </c>
      <c r="D1501">
        <v>100000</v>
      </c>
      <c r="E1501">
        <v>24</v>
      </c>
      <c r="F1501">
        <v>1</v>
      </c>
      <c r="G1501">
        <v>32.599615999999997</v>
      </c>
      <c r="H1501">
        <v>0.44968200000000003</v>
      </c>
      <c r="I1501">
        <v>3.8747500000000001</v>
      </c>
      <c r="J1501">
        <v>0.16846700000000001</v>
      </c>
      <c r="K1501" t="str">
        <f t="shared" si="41"/>
        <v>7</v>
      </c>
      <c r="L1501" t="s">
        <v>77</v>
      </c>
      <c r="M1501" t="s">
        <v>78</v>
      </c>
      <c r="N150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24</v>
      </c>
      <c r="O1501" t="e">
        <f>VLOOKUP(TableMPI[[#This Row],[Label]],TableAvg[],2,FALSE)</f>
        <v>#N/A</v>
      </c>
      <c r="P1501" t="e">
        <f>VLOOKUP(TableMPI[[#This Row],[Label]],TableAvg[],3,FALSE)</f>
        <v>#N/A</v>
      </c>
      <c r="Q1501" t="e">
        <f>TableMPI[[#This Row],[Avg]]-$U$2*TableMPI[[#This Row],[StdDev]]</f>
        <v>#N/A</v>
      </c>
      <c r="R1501" t="e">
        <f>TableMPI[[#This Row],[Avg]]+$U$2*TableMPI[[#This Row],[StdDev]]</f>
        <v>#N/A</v>
      </c>
      <c r="S1501" t="e">
        <f>IF(AND(TableMPI[[#This Row],[total_time]]&gt;=TableMPI[[#This Row],[Low]], TableMPI[[#This Row],[total_time]]&lt;=TableMPI[[#This Row],[High]]),1,0)</f>
        <v>#N/A</v>
      </c>
    </row>
    <row r="1502" spans="1:19" x14ac:dyDescent="0.25">
      <c r="A1502" t="s">
        <v>15</v>
      </c>
      <c r="B1502">
        <v>15000</v>
      </c>
      <c r="C1502">
        <v>100</v>
      </c>
      <c r="D1502">
        <v>100000</v>
      </c>
      <c r="E1502">
        <v>21</v>
      </c>
      <c r="F1502">
        <v>1</v>
      </c>
      <c r="G1502">
        <v>36.762979999999999</v>
      </c>
      <c r="H1502">
        <v>0.35287200000000002</v>
      </c>
      <c r="I1502">
        <v>1.600919</v>
      </c>
      <c r="J1502">
        <v>8.0046000000000006E-2</v>
      </c>
      <c r="K1502" t="str">
        <f t="shared" ref="K1502:K1533" si="42">MID(M1502,22,1)</f>
        <v>7</v>
      </c>
      <c r="L1502" t="s">
        <v>77</v>
      </c>
      <c r="M1502" t="s">
        <v>78</v>
      </c>
      <c r="N150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21</v>
      </c>
      <c r="O1502" t="e">
        <f>VLOOKUP(TableMPI[[#This Row],[Label]],TableAvg[],2,FALSE)</f>
        <v>#N/A</v>
      </c>
      <c r="P1502" t="e">
        <f>VLOOKUP(TableMPI[[#This Row],[Label]],TableAvg[],3,FALSE)</f>
        <v>#N/A</v>
      </c>
      <c r="Q1502" t="e">
        <f>TableMPI[[#This Row],[Avg]]-$U$2*TableMPI[[#This Row],[StdDev]]</f>
        <v>#N/A</v>
      </c>
      <c r="R1502" t="e">
        <f>TableMPI[[#This Row],[Avg]]+$U$2*TableMPI[[#This Row],[StdDev]]</f>
        <v>#N/A</v>
      </c>
      <c r="S1502" t="e">
        <f>IF(AND(TableMPI[[#This Row],[total_time]]&gt;=TableMPI[[#This Row],[Low]], TableMPI[[#This Row],[total_time]]&lt;=TableMPI[[#This Row],[High]]),1,0)</f>
        <v>#N/A</v>
      </c>
    </row>
    <row r="1503" spans="1:19" x14ac:dyDescent="0.25">
      <c r="A1503" t="s">
        <v>15</v>
      </c>
      <c r="B1503">
        <v>15000</v>
      </c>
      <c r="C1503">
        <v>100</v>
      </c>
      <c r="D1503">
        <v>100000</v>
      </c>
      <c r="E1503">
        <v>18</v>
      </c>
      <c r="F1503">
        <v>1</v>
      </c>
      <c r="G1503">
        <v>43.040078000000001</v>
      </c>
      <c r="H1503">
        <v>0.72160400000000002</v>
      </c>
      <c r="I1503">
        <v>6.8045559999999998</v>
      </c>
      <c r="J1503">
        <v>0.40026800000000001</v>
      </c>
      <c r="K1503" t="str">
        <f t="shared" si="42"/>
        <v>7</v>
      </c>
      <c r="L1503" t="s">
        <v>77</v>
      </c>
      <c r="M1503" t="s">
        <v>78</v>
      </c>
      <c r="N150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18</v>
      </c>
      <c r="O1503" t="e">
        <f>VLOOKUP(TableMPI[[#This Row],[Label]],TableAvg[],2,FALSE)</f>
        <v>#N/A</v>
      </c>
      <c r="P1503" t="e">
        <f>VLOOKUP(TableMPI[[#This Row],[Label]],TableAvg[],3,FALSE)</f>
        <v>#N/A</v>
      </c>
      <c r="Q1503" t="e">
        <f>TableMPI[[#This Row],[Avg]]-$U$2*TableMPI[[#This Row],[StdDev]]</f>
        <v>#N/A</v>
      </c>
      <c r="R1503" t="e">
        <f>TableMPI[[#This Row],[Avg]]+$U$2*TableMPI[[#This Row],[StdDev]]</f>
        <v>#N/A</v>
      </c>
      <c r="S1503" t="e">
        <f>IF(AND(TableMPI[[#This Row],[total_time]]&gt;=TableMPI[[#This Row],[Low]], TableMPI[[#This Row],[total_time]]&lt;=TableMPI[[#This Row],[High]]),1,0)</f>
        <v>#N/A</v>
      </c>
    </row>
    <row r="1504" spans="1:19" x14ac:dyDescent="0.25">
      <c r="A1504" t="s">
        <v>15</v>
      </c>
      <c r="B1504">
        <v>15000</v>
      </c>
      <c r="C1504">
        <v>100</v>
      </c>
      <c r="D1504">
        <v>100000</v>
      </c>
      <c r="E1504">
        <v>15</v>
      </c>
      <c r="F1504">
        <v>1</v>
      </c>
      <c r="G1504">
        <v>51.089644999999997</v>
      </c>
      <c r="H1504">
        <v>0.68124099999999999</v>
      </c>
      <c r="I1504">
        <v>5.1878390000000003</v>
      </c>
      <c r="J1504">
        <v>0.37056</v>
      </c>
      <c r="K1504" t="str">
        <f t="shared" si="42"/>
        <v>7</v>
      </c>
      <c r="L1504" t="s">
        <v>77</v>
      </c>
      <c r="M1504" t="s">
        <v>78</v>
      </c>
      <c r="N150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15</v>
      </c>
      <c r="O1504" t="e">
        <f>VLOOKUP(TableMPI[[#This Row],[Label]],TableAvg[],2,FALSE)</f>
        <v>#N/A</v>
      </c>
      <c r="P1504" t="e">
        <f>VLOOKUP(TableMPI[[#This Row],[Label]],TableAvg[],3,FALSE)</f>
        <v>#N/A</v>
      </c>
      <c r="Q1504" t="e">
        <f>TableMPI[[#This Row],[Avg]]-$U$2*TableMPI[[#This Row],[StdDev]]</f>
        <v>#N/A</v>
      </c>
      <c r="R1504" t="e">
        <f>TableMPI[[#This Row],[Avg]]+$U$2*TableMPI[[#This Row],[StdDev]]</f>
        <v>#N/A</v>
      </c>
      <c r="S1504" t="e">
        <f>IF(AND(TableMPI[[#This Row],[total_time]]&gt;=TableMPI[[#This Row],[Low]], TableMPI[[#This Row],[total_time]]&lt;=TableMPI[[#This Row],[High]]),1,0)</f>
        <v>#N/A</v>
      </c>
    </row>
    <row r="1505" spans="1:19" x14ac:dyDescent="0.25">
      <c r="A1505" t="s">
        <v>15</v>
      </c>
      <c r="B1505">
        <v>15000</v>
      </c>
      <c r="C1505">
        <v>100</v>
      </c>
      <c r="D1505">
        <v>100000</v>
      </c>
      <c r="E1505">
        <v>72</v>
      </c>
      <c r="F1505">
        <v>1</v>
      </c>
      <c r="G1505">
        <v>42.994118999999998</v>
      </c>
      <c r="H1505">
        <v>31.325187</v>
      </c>
      <c r="I1505">
        <v>42.234122999999997</v>
      </c>
      <c r="J1505">
        <v>0.59484700000000001</v>
      </c>
      <c r="K1505" t="str">
        <f t="shared" si="42"/>
        <v>7</v>
      </c>
      <c r="L1505" t="s">
        <v>77</v>
      </c>
      <c r="M1505" t="s">
        <v>78</v>
      </c>
      <c r="N150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72</v>
      </c>
      <c r="O1505" t="e">
        <f>VLOOKUP(TableMPI[[#This Row],[Label]],TableAvg[],2,FALSE)</f>
        <v>#N/A</v>
      </c>
      <c r="P1505" t="e">
        <f>VLOOKUP(TableMPI[[#This Row],[Label]],TableAvg[],3,FALSE)</f>
        <v>#N/A</v>
      </c>
      <c r="Q1505" t="e">
        <f>TableMPI[[#This Row],[Avg]]-$U$2*TableMPI[[#This Row],[StdDev]]</f>
        <v>#N/A</v>
      </c>
      <c r="R1505" t="e">
        <f>TableMPI[[#This Row],[Avg]]+$U$2*TableMPI[[#This Row],[StdDev]]</f>
        <v>#N/A</v>
      </c>
      <c r="S1505" t="e">
        <f>IF(AND(TableMPI[[#This Row],[total_time]]&gt;=TableMPI[[#This Row],[Low]], TableMPI[[#This Row],[total_time]]&lt;=TableMPI[[#This Row],[High]]),1,0)</f>
        <v>#N/A</v>
      </c>
    </row>
    <row r="1506" spans="1:19" x14ac:dyDescent="0.25">
      <c r="A1506" t="s">
        <v>15</v>
      </c>
      <c r="B1506">
        <v>15000</v>
      </c>
      <c r="C1506">
        <v>100</v>
      </c>
      <c r="D1506">
        <v>100000</v>
      </c>
      <c r="E1506">
        <v>69</v>
      </c>
      <c r="F1506">
        <v>1</v>
      </c>
      <c r="G1506">
        <v>28.042199</v>
      </c>
      <c r="H1506">
        <v>16.123858999999999</v>
      </c>
      <c r="I1506">
        <v>21.30498</v>
      </c>
      <c r="J1506">
        <v>0.313309</v>
      </c>
      <c r="K1506" t="str">
        <f t="shared" si="42"/>
        <v>7</v>
      </c>
      <c r="L1506" t="s">
        <v>77</v>
      </c>
      <c r="M1506" t="s">
        <v>78</v>
      </c>
      <c r="N150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69</v>
      </c>
      <c r="O1506" t="e">
        <f>VLOOKUP(TableMPI[[#This Row],[Label]],TableAvg[],2,FALSE)</f>
        <v>#N/A</v>
      </c>
      <c r="P1506" t="e">
        <f>VLOOKUP(TableMPI[[#This Row],[Label]],TableAvg[],3,FALSE)</f>
        <v>#N/A</v>
      </c>
      <c r="Q1506" t="e">
        <f>TableMPI[[#This Row],[Avg]]-$U$2*TableMPI[[#This Row],[StdDev]]</f>
        <v>#N/A</v>
      </c>
      <c r="R1506" t="e">
        <f>TableMPI[[#This Row],[Avg]]+$U$2*TableMPI[[#This Row],[StdDev]]</f>
        <v>#N/A</v>
      </c>
      <c r="S1506" t="e">
        <f>IF(AND(TableMPI[[#This Row],[total_time]]&gt;=TableMPI[[#This Row],[Low]], TableMPI[[#This Row],[total_time]]&lt;=TableMPI[[#This Row],[High]]),1,0)</f>
        <v>#N/A</v>
      </c>
    </row>
    <row r="1507" spans="1:19" x14ac:dyDescent="0.25">
      <c r="A1507" t="s">
        <v>15</v>
      </c>
      <c r="B1507">
        <v>15000</v>
      </c>
      <c r="C1507">
        <v>100</v>
      </c>
      <c r="D1507">
        <v>100000</v>
      </c>
      <c r="E1507">
        <v>66</v>
      </c>
      <c r="F1507">
        <v>1</v>
      </c>
      <c r="G1507">
        <v>31.288343000000001</v>
      </c>
      <c r="H1507">
        <v>18.933479999999999</v>
      </c>
      <c r="I1507">
        <v>12.655663000000001</v>
      </c>
      <c r="J1507">
        <v>0.19470299999999999</v>
      </c>
      <c r="K1507" t="str">
        <f t="shared" si="42"/>
        <v>7</v>
      </c>
      <c r="L1507" t="s">
        <v>77</v>
      </c>
      <c r="M1507" t="s">
        <v>78</v>
      </c>
      <c r="N150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66</v>
      </c>
      <c r="O1507" t="e">
        <f>VLOOKUP(TableMPI[[#This Row],[Label]],TableAvg[],2,FALSE)</f>
        <v>#N/A</v>
      </c>
      <c r="P1507" t="e">
        <f>VLOOKUP(TableMPI[[#This Row],[Label]],TableAvg[],3,FALSE)</f>
        <v>#N/A</v>
      </c>
      <c r="Q1507" t="e">
        <f>TableMPI[[#This Row],[Avg]]-$U$2*TableMPI[[#This Row],[StdDev]]</f>
        <v>#N/A</v>
      </c>
      <c r="R1507" t="e">
        <f>TableMPI[[#This Row],[Avg]]+$U$2*TableMPI[[#This Row],[StdDev]]</f>
        <v>#N/A</v>
      </c>
      <c r="S1507" t="e">
        <f>IF(AND(TableMPI[[#This Row],[total_time]]&gt;=TableMPI[[#This Row],[Low]], TableMPI[[#This Row],[total_time]]&lt;=TableMPI[[#This Row],[High]]),1,0)</f>
        <v>#N/A</v>
      </c>
    </row>
    <row r="1508" spans="1:19" x14ac:dyDescent="0.25">
      <c r="A1508" t="s">
        <v>15</v>
      </c>
      <c r="B1508">
        <v>15000</v>
      </c>
      <c r="C1508">
        <v>100</v>
      </c>
      <c r="D1508">
        <v>100000</v>
      </c>
      <c r="E1508">
        <v>63</v>
      </c>
      <c r="F1508">
        <v>1</v>
      </c>
      <c r="G1508">
        <v>34.737017999999999</v>
      </c>
      <c r="H1508">
        <v>21.857475000000001</v>
      </c>
      <c r="I1508">
        <v>30.692021</v>
      </c>
      <c r="J1508">
        <v>0.495033</v>
      </c>
      <c r="K1508" t="str">
        <f t="shared" si="42"/>
        <v>7</v>
      </c>
      <c r="L1508" t="s">
        <v>77</v>
      </c>
      <c r="M1508" t="s">
        <v>78</v>
      </c>
      <c r="N150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63</v>
      </c>
      <c r="O1508" t="e">
        <f>VLOOKUP(TableMPI[[#This Row],[Label]],TableAvg[],2,FALSE)</f>
        <v>#N/A</v>
      </c>
      <c r="P1508" t="e">
        <f>VLOOKUP(TableMPI[[#This Row],[Label]],TableAvg[],3,FALSE)</f>
        <v>#N/A</v>
      </c>
      <c r="Q1508" t="e">
        <f>TableMPI[[#This Row],[Avg]]-$U$2*TableMPI[[#This Row],[StdDev]]</f>
        <v>#N/A</v>
      </c>
      <c r="R1508" t="e">
        <f>TableMPI[[#This Row],[Avg]]+$U$2*TableMPI[[#This Row],[StdDev]]</f>
        <v>#N/A</v>
      </c>
      <c r="S1508" t="e">
        <f>IF(AND(TableMPI[[#This Row],[total_time]]&gt;=TableMPI[[#This Row],[Low]], TableMPI[[#This Row],[total_time]]&lt;=TableMPI[[#This Row],[High]]),1,0)</f>
        <v>#N/A</v>
      </c>
    </row>
    <row r="1509" spans="1:19" x14ac:dyDescent="0.25">
      <c r="A1509" t="s">
        <v>15</v>
      </c>
      <c r="B1509">
        <v>15000</v>
      </c>
      <c r="C1509">
        <v>100</v>
      </c>
      <c r="D1509">
        <v>100000</v>
      </c>
      <c r="E1509">
        <v>60</v>
      </c>
      <c r="F1509">
        <v>1</v>
      </c>
      <c r="G1509">
        <v>41.518718</v>
      </c>
      <c r="H1509">
        <v>27.975650000000002</v>
      </c>
      <c r="I1509">
        <v>15.448620999999999</v>
      </c>
      <c r="J1509">
        <v>0.26184099999999999</v>
      </c>
      <c r="K1509" t="str">
        <f t="shared" si="42"/>
        <v>7</v>
      </c>
      <c r="L1509" t="s">
        <v>77</v>
      </c>
      <c r="M1509" t="s">
        <v>78</v>
      </c>
      <c r="N150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60</v>
      </c>
      <c r="O1509" t="e">
        <f>VLOOKUP(TableMPI[[#This Row],[Label]],TableAvg[],2,FALSE)</f>
        <v>#N/A</v>
      </c>
      <c r="P1509" t="e">
        <f>VLOOKUP(TableMPI[[#This Row],[Label]],TableAvg[],3,FALSE)</f>
        <v>#N/A</v>
      </c>
      <c r="Q1509" t="e">
        <f>TableMPI[[#This Row],[Avg]]-$U$2*TableMPI[[#This Row],[StdDev]]</f>
        <v>#N/A</v>
      </c>
      <c r="R1509" t="e">
        <f>TableMPI[[#This Row],[Avg]]+$U$2*TableMPI[[#This Row],[StdDev]]</f>
        <v>#N/A</v>
      </c>
      <c r="S1509" t="e">
        <f>IF(AND(TableMPI[[#This Row],[total_time]]&gt;=TableMPI[[#This Row],[Low]], TableMPI[[#This Row],[total_time]]&lt;=TableMPI[[#This Row],[High]]),1,0)</f>
        <v>#N/A</v>
      </c>
    </row>
    <row r="1510" spans="1:19" x14ac:dyDescent="0.25">
      <c r="A1510" t="s">
        <v>15</v>
      </c>
      <c r="B1510">
        <v>15000</v>
      </c>
      <c r="C1510">
        <v>100</v>
      </c>
      <c r="D1510">
        <v>100000</v>
      </c>
      <c r="E1510">
        <v>57</v>
      </c>
      <c r="F1510">
        <v>1</v>
      </c>
      <c r="G1510">
        <v>48.131856999999997</v>
      </c>
      <c r="H1510">
        <v>33.746782000000003</v>
      </c>
      <c r="I1510">
        <v>23.341004999999999</v>
      </c>
      <c r="J1510">
        <v>0.41680400000000001</v>
      </c>
      <c r="K1510" t="str">
        <f t="shared" si="42"/>
        <v>7</v>
      </c>
      <c r="L1510" t="s">
        <v>77</v>
      </c>
      <c r="M1510" t="s">
        <v>78</v>
      </c>
      <c r="N151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57</v>
      </c>
      <c r="O1510" t="e">
        <f>VLOOKUP(TableMPI[[#This Row],[Label]],TableAvg[],2,FALSE)</f>
        <v>#N/A</v>
      </c>
      <c r="P1510" t="e">
        <f>VLOOKUP(TableMPI[[#This Row],[Label]],TableAvg[],3,FALSE)</f>
        <v>#N/A</v>
      </c>
      <c r="Q1510" t="e">
        <f>TableMPI[[#This Row],[Avg]]-$U$2*TableMPI[[#This Row],[StdDev]]</f>
        <v>#N/A</v>
      </c>
      <c r="R1510" t="e">
        <f>TableMPI[[#This Row],[Avg]]+$U$2*TableMPI[[#This Row],[StdDev]]</f>
        <v>#N/A</v>
      </c>
      <c r="S1510" t="e">
        <f>IF(AND(TableMPI[[#This Row],[total_time]]&gt;=TableMPI[[#This Row],[Low]], TableMPI[[#This Row],[total_time]]&lt;=TableMPI[[#This Row],[High]]),1,0)</f>
        <v>#N/A</v>
      </c>
    </row>
    <row r="1511" spans="1:19" x14ac:dyDescent="0.25">
      <c r="A1511" t="s">
        <v>15</v>
      </c>
      <c r="B1511">
        <v>15000</v>
      </c>
      <c r="C1511">
        <v>100</v>
      </c>
      <c r="D1511">
        <v>100000</v>
      </c>
      <c r="E1511">
        <v>54</v>
      </c>
      <c r="F1511">
        <v>1</v>
      </c>
      <c r="G1511">
        <v>47.182447000000003</v>
      </c>
      <c r="H1511">
        <v>32.020358000000002</v>
      </c>
      <c r="I1511">
        <v>16.379254</v>
      </c>
      <c r="J1511">
        <v>0.30904300000000001</v>
      </c>
      <c r="K1511" t="str">
        <f t="shared" si="42"/>
        <v>7</v>
      </c>
      <c r="L1511" t="s">
        <v>77</v>
      </c>
      <c r="M1511" t="s">
        <v>78</v>
      </c>
      <c r="N151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54</v>
      </c>
      <c r="O1511" t="e">
        <f>VLOOKUP(TableMPI[[#This Row],[Label]],TableAvg[],2,FALSE)</f>
        <v>#N/A</v>
      </c>
      <c r="P1511" t="e">
        <f>VLOOKUP(TableMPI[[#This Row],[Label]],TableAvg[],3,FALSE)</f>
        <v>#N/A</v>
      </c>
      <c r="Q1511" t="e">
        <f>TableMPI[[#This Row],[Avg]]-$U$2*TableMPI[[#This Row],[StdDev]]</f>
        <v>#N/A</v>
      </c>
      <c r="R1511" t="e">
        <f>TableMPI[[#This Row],[Avg]]+$U$2*TableMPI[[#This Row],[StdDev]]</f>
        <v>#N/A</v>
      </c>
      <c r="S1511" t="e">
        <f>IF(AND(TableMPI[[#This Row],[total_time]]&gt;=TableMPI[[#This Row],[Low]], TableMPI[[#This Row],[total_time]]&lt;=TableMPI[[#This Row],[High]]),1,0)</f>
        <v>#N/A</v>
      </c>
    </row>
    <row r="1512" spans="1:19" x14ac:dyDescent="0.25">
      <c r="A1512" t="s">
        <v>15</v>
      </c>
      <c r="B1512">
        <v>15000</v>
      </c>
      <c r="C1512">
        <v>100</v>
      </c>
      <c r="D1512">
        <v>100000</v>
      </c>
      <c r="E1512">
        <v>51</v>
      </c>
      <c r="F1512">
        <v>1</v>
      </c>
      <c r="G1512">
        <v>47.859489000000004</v>
      </c>
      <c r="H1512">
        <v>31.922041</v>
      </c>
      <c r="I1512">
        <v>20.366318</v>
      </c>
      <c r="J1512">
        <v>0.40732600000000002</v>
      </c>
      <c r="K1512" t="str">
        <f t="shared" si="42"/>
        <v>7</v>
      </c>
      <c r="L1512" t="s">
        <v>77</v>
      </c>
      <c r="M1512" t="s">
        <v>78</v>
      </c>
      <c r="N151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51</v>
      </c>
      <c r="O1512" t="e">
        <f>VLOOKUP(TableMPI[[#This Row],[Label]],TableAvg[],2,FALSE)</f>
        <v>#N/A</v>
      </c>
      <c r="P1512" t="e">
        <f>VLOOKUP(TableMPI[[#This Row],[Label]],TableAvg[],3,FALSE)</f>
        <v>#N/A</v>
      </c>
      <c r="Q1512" t="e">
        <f>TableMPI[[#This Row],[Avg]]-$U$2*TableMPI[[#This Row],[StdDev]]</f>
        <v>#N/A</v>
      </c>
      <c r="R1512" t="e">
        <f>TableMPI[[#This Row],[Avg]]+$U$2*TableMPI[[#This Row],[StdDev]]</f>
        <v>#N/A</v>
      </c>
      <c r="S1512" t="e">
        <f>IF(AND(TableMPI[[#This Row],[total_time]]&gt;=TableMPI[[#This Row],[Low]], TableMPI[[#This Row],[total_time]]&lt;=TableMPI[[#This Row],[High]]),1,0)</f>
        <v>#N/A</v>
      </c>
    </row>
    <row r="1513" spans="1:19" x14ac:dyDescent="0.25">
      <c r="A1513" t="s">
        <v>15</v>
      </c>
      <c r="B1513">
        <v>15000</v>
      </c>
      <c r="C1513">
        <v>100</v>
      </c>
      <c r="D1513">
        <v>100000</v>
      </c>
      <c r="E1513">
        <v>48</v>
      </c>
      <c r="F1513">
        <v>1</v>
      </c>
      <c r="G1513">
        <v>48.265394999999998</v>
      </c>
      <c r="H1513">
        <v>31.544832</v>
      </c>
      <c r="I1513">
        <v>17.584447000000001</v>
      </c>
      <c r="J1513">
        <v>0.374137</v>
      </c>
      <c r="K1513" t="str">
        <f t="shared" si="42"/>
        <v>7</v>
      </c>
      <c r="L1513" t="s">
        <v>77</v>
      </c>
      <c r="M1513" t="s">
        <v>78</v>
      </c>
      <c r="N15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48</v>
      </c>
      <c r="O1513" t="e">
        <f>VLOOKUP(TableMPI[[#This Row],[Label]],TableAvg[],2,FALSE)</f>
        <v>#N/A</v>
      </c>
      <c r="P1513" t="e">
        <f>VLOOKUP(TableMPI[[#This Row],[Label]],TableAvg[],3,FALSE)</f>
        <v>#N/A</v>
      </c>
      <c r="Q1513" t="e">
        <f>TableMPI[[#This Row],[Avg]]-$U$2*TableMPI[[#This Row],[StdDev]]</f>
        <v>#N/A</v>
      </c>
      <c r="R1513" t="e">
        <f>TableMPI[[#This Row],[Avg]]+$U$2*TableMPI[[#This Row],[StdDev]]</f>
        <v>#N/A</v>
      </c>
      <c r="S1513" t="e">
        <f>IF(AND(TableMPI[[#This Row],[total_time]]&gt;=TableMPI[[#This Row],[Low]], TableMPI[[#This Row],[total_time]]&lt;=TableMPI[[#This Row],[High]]),1,0)</f>
        <v>#N/A</v>
      </c>
    </row>
    <row r="1514" spans="1:19" x14ac:dyDescent="0.25">
      <c r="A1514" t="s">
        <v>15</v>
      </c>
      <c r="B1514">
        <v>15000</v>
      </c>
      <c r="C1514">
        <v>100</v>
      </c>
      <c r="D1514">
        <v>100000</v>
      </c>
      <c r="E1514">
        <v>45</v>
      </c>
      <c r="F1514">
        <v>1</v>
      </c>
      <c r="G1514">
        <v>44.598438000000002</v>
      </c>
      <c r="H1514">
        <v>26.889780999999999</v>
      </c>
      <c r="I1514">
        <v>21.099481000000001</v>
      </c>
      <c r="J1514">
        <v>0.47953400000000002</v>
      </c>
      <c r="K1514" t="str">
        <f t="shared" si="42"/>
        <v>7</v>
      </c>
      <c r="L1514" t="s">
        <v>77</v>
      </c>
      <c r="M1514" t="s">
        <v>78</v>
      </c>
      <c r="N151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45</v>
      </c>
      <c r="O1514" t="e">
        <f>VLOOKUP(TableMPI[[#This Row],[Label]],TableAvg[],2,FALSE)</f>
        <v>#N/A</v>
      </c>
      <c r="P1514" t="e">
        <f>VLOOKUP(TableMPI[[#This Row],[Label]],TableAvg[],3,FALSE)</f>
        <v>#N/A</v>
      </c>
      <c r="Q1514" t="e">
        <f>TableMPI[[#This Row],[Avg]]-$U$2*TableMPI[[#This Row],[StdDev]]</f>
        <v>#N/A</v>
      </c>
      <c r="R1514" t="e">
        <f>TableMPI[[#This Row],[Avg]]+$U$2*TableMPI[[#This Row],[StdDev]]</f>
        <v>#N/A</v>
      </c>
      <c r="S1514" t="e">
        <f>IF(AND(TableMPI[[#This Row],[total_time]]&gt;=TableMPI[[#This Row],[Low]], TableMPI[[#This Row],[total_time]]&lt;=TableMPI[[#This Row],[High]]),1,0)</f>
        <v>#N/A</v>
      </c>
    </row>
    <row r="1515" spans="1:19" x14ac:dyDescent="0.25">
      <c r="A1515" t="s">
        <v>15</v>
      </c>
      <c r="B1515">
        <v>15000</v>
      </c>
      <c r="C1515">
        <v>100</v>
      </c>
      <c r="D1515">
        <v>100000</v>
      </c>
      <c r="E1515">
        <v>42</v>
      </c>
      <c r="F1515">
        <v>1</v>
      </c>
      <c r="G1515">
        <v>43.231417</v>
      </c>
      <c r="H1515">
        <v>24.226714999999999</v>
      </c>
      <c r="I1515">
        <v>12.991326000000001</v>
      </c>
      <c r="J1515">
        <v>0.31686199999999998</v>
      </c>
      <c r="K1515" t="str">
        <f t="shared" si="42"/>
        <v>7</v>
      </c>
      <c r="L1515" t="s">
        <v>77</v>
      </c>
      <c r="M1515" t="s">
        <v>78</v>
      </c>
      <c r="N151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42</v>
      </c>
      <c r="O1515" t="e">
        <f>VLOOKUP(TableMPI[[#This Row],[Label]],TableAvg[],2,FALSE)</f>
        <v>#N/A</v>
      </c>
      <c r="P1515" t="e">
        <f>VLOOKUP(TableMPI[[#This Row],[Label]],TableAvg[],3,FALSE)</f>
        <v>#N/A</v>
      </c>
      <c r="Q1515" t="e">
        <f>TableMPI[[#This Row],[Avg]]-$U$2*TableMPI[[#This Row],[StdDev]]</f>
        <v>#N/A</v>
      </c>
      <c r="R1515" t="e">
        <f>TableMPI[[#This Row],[Avg]]+$U$2*TableMPI[[#This Row],[StdDev]]</f>
        <v>#N/A</v>
      </c>
      <c r="S1515" t="e">
        <f>IF(AND(TableMPI[[#This Row],[total_time]]&gt;=TableMPI[[#This Row],[Low]], TableMPI[[#This Row],[total_time]]&lt;=TableMPI[[#This Row],[High]]),1,0)</f>
        <v>#N/A</v>
      </c>
    </row>
    <row r="1516" spans="1:19" x14ac:dyDescent="0.25">
      <c r="A1516" t="s">
        <v>15</v>
      </c>
      <c r="B1516">
        <v>15000</v>
      </c>
      <c r="C1516">
        <v>100</v>
      </c>
      <c r="D1516">
        <v>100000</v>
      </c>
      <c r="E1516">
        <v>39</v>
      </c>
      <c r="F1516">
        <v>1</v>
      </c>
      <c r="G1516">
        <v>33.105395000000001</v>
      </c>
      <c r="H1516">
        <v>12.919209</v>
      </c>
      <c r="I1516">
        <v>9.1368510000000001</v>
      </c>
      <c r="J1516">
        <v>0.24044299999999999</v>
      </c>
      <c r="K1516" t="str">
        <f t="shared" si="42"/>
        <v>7</v>
      </c>
      <c r="L1516" t="s">
        <v>77</v>
      </c>
      <c r="M1516" t="s">
        <v>78</v>
      </c>
      <c r="N151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39</v>
      </c>
      <c r="O1516" t="e">
        <f>VLOOKUP(TableMPI[[#This Row],[Label]],TableAvg[],2,FALSE)</f>
        <v>#N/A</v>
      </c>
      <c r="P1516" t="e">
        <f>VLOOKUP(TableMPI[[#This Row],[Label]],TableAvg[],3,FALSE)</f>
        <v>#N/A</v>
      </c>
      <c r="Q1516" t="e">
        <f>TableMPI[[#This Row],[Avg]]-$U$2*TableMPI[[#This Row],[StdDev]]</f>
        <v>#N/A</v>
      </c>
      <c r="R1516" t="e">
        <f>TableMPI[[#This Row],[Avg]]+$U$2*TableMPI[[#This Row],[StdDev]]</f>
        <v>#N/A</v>
      </c>
      <c r="S1516" t="e">
        <f>IF(AND(TableMPI[[#This Row],[total_time]]&gt;=TableMPI[[#This Row],[Low]], TableMPI[[#This Row],[total_time]]&lt;=TableMPI[[#This Row],[High]]),1,0)</f>
        <v>#N/A</v>
      </c>
    </row>
    <row r="1517" spans="1:19" x14ac:dyDescent="0.25">
      <c r="A1517" t="s">
        <v>15</v>
      </c>
      <c r="B1517">
        <v>15000</v>
      </c>
      <c r="C1517">
        <v>100</v>
      </c>
      <c r="D1517">
        <v>100000</v>
      </c>
      <c r="E1517">
        <v>36</v>
      </c>
      <c r="F1517">
        <v>1</v>
      </c>
      <c r="G1517">
        <v>30.315477000000001</v>
      </c>
      <c r="H1517">
        <v>8.3139819999999993</v>
      </c>
      <c r="I1517">
        <v>7.887003</v>
      </c>
      <c r="J1517">
        <v>0.22534299999999999</v>
      </c>
      <c r="K1517" t="str">
        <f t="shared" si="42"/>
        <v>7</v>
      </c>
      <c r="L1517" t="s">
        <v>77</v>
      </c>
      <c r="M1517" t="s">
        <v>78</v>
      </c>
      <c r="N151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36</v>
      </c>
      <c r="O1517" t="e">
        <f>VLOOKUP(TableMPI[[#This Row],[Label]],TableAvg[],2,FALSE)</f>
        <v>#N/A</v>
      </c>
      <c r="P1517" t="e">
        <f>VLOOKUP(TableMPI[[#This Row],[Label]],TableAvg[],3,FALSE)</f>
        <v>#N/A</v>
      </c>
      <c r="Q1517" t="e">
        <f>TableMPI[[#This Row],[Avg]]-$U$2*TableMPI[[#This Row],[StdDev]]</f>
        <v>#N/A</v>
      </c>
      <c r="R1517" t="e">
        <f>TableMPI[[#This Row],[Avg]]+$U$2*TableMPI[[#This Row],[StdDev]]</f>
        <v>#N/A</v>
      </c>
      <c r="S1517" t="e">
        <f>IF(AND(TableMPI[[#This Row],[total_time]]&gt;=TableMPI[[#This Row],[Low]], TableMPI[[#This Row],[total_time]]&lt;=TableMPI[[#This Row],[High]]),1,0)</f>
        <v>#N/A</v>
      </c>
    </row>
    <row r="1518" spans="1:19" x14ac:dyDescent="0.25">
      <c r="A1518" t="s">
        <v>15</v>
      </c>
      <c r="B1518">
        <v>15000</v>
      </c>
      <c r="C1518">
        <v>100</v>
      </c>
      <c r="D1518">
        <v>100000</v>
      </c>
      <c r="E1518">
        <v>33</v>
      </c>
      <c r="F1518">
        <v>1</v>
      </c>
      <c r="G1518">
        <v>29.498401000000001</v>
      </c>
      <c r="H1518">
        <v>5.9377659999999999</v>
      </c>
      <c r="I1518">
        <v>15.175392</v>
      </c>
      <c r="J1518">
        <v>0.47423100000000001</v>
      </c>
      <c r="K1518" t="str">
        <f t="shared" si="42"/>
        <v>7</v>
      </c>
      <c r="L1518" t="s">
        <v>77</v>
      </c>
      <c r="M1518" t="s">
        <v>78</v>
      </c>
      <c r="N151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33</v>
      </c>
      <c r="O1518" t="e">
        <f>VLOOKUP(TableMPI[[#This Row],[Label]],TableAvg[],2,FALSE)</f>
        <v>#N/A</v>
      </c>
      <c r="P1518" t="e">
        <f>VLOOKUP(TableMPI[[#This Row],[Label]],TableAvg[],3,FALSE)</f>
        <v>#N/A</v>
      </c>
      <c r="Q1518" t="e">
        <f>TableMPI[[#This Row],[Avg]]-$U$2*TableMPI[[#This Row],[StdDev]]</f>
        <v>#N/A</v>
      </c>
      <c r="R1518" t="e">
        <f>TableMPI[[#This Row],[Avg]]+$U$2*TableMPI[[#This Row],[StdDev]]</f>
        <v>#N/A</v>
      </c>
      <c r="S1518" t="e">
        <f>IF(AND(TableMPI[[#This Row],[total_time]]&gt;=TableMPI[[#This Row],[Low]], TableMPI[[#This Row],[total_time]]&lt;=TableMPI[[#This Row],[High]]),1,0)</f>
        <v>#N/A</v>
      </c>
    </row>
    <row r="1519" spans="1:19" x14ac:dyDescent="0.25">
      <c r="A1519" t="s">
        <v>15</v>
      </c>
      <c r="B1519">
        <v>15000</v>
      </c>
      <c r="C1519">
        <v>100</v>
      </c>
      <c r="D1519">
        <v>100000</v>
      </c>
      <c r="E1519">
        <v>30</v>
      </c>
      <c r="F1519">
        <v>1</v>
      </c>
      <c r="G1519">
        <v>31.041976999999999</v>
      </c>
      <c r="H1519">
        <v>4.9292230000000004</v>
      </c>
      <c r="I1519">
        <v>4.0919270000000001</v>
      </c>
      <c r="J1519">
        <v>0.141101</v>
      </c>
      <c r="K1519" t="str">
        <f t="shared" si="42"/>
        <v>7</v>
      </c>
      <c r="L1519" t="s">
        <v>77</v>
      </c>
      <c r="M1519" t="s">
        <v>78</v>
      </c>
      <c r="N151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30</v>
      </c>
      <c r="O1519" t="e">
        <f>VLOOKUP(TableMPI[[#This Row],[Label]],TableAvg[],2,FALSE)</f>
        <v>#N/A</v>
      </c>
      <c r="P1519" t="e">
        <f>VLOOKUP(TableMPI[[#This Row],[Label]],TableAvg[],3,FALSE)</f>
        <v>#N/A</v>
      </c>
      <c r="Q1519" t="e">
        <f>TableMPI[[#This Row],[Avg]]-$U$2*TableMPI[[#This Row],[StdDev]]</f>
        <v>#N/A</v>
      </c>
      <c r="R1519" t="e">
        <f>TableMPI[[#This Row],[Avg]]+$U$2*TableMPI[[#This Row],[StdDev]]</f>
        <v>#N/A</v>
      </c>
      <c r="S1519" t="e">
        <f>IF(AND(TableMPI[[#This Row],[total_time]]&gt;=TableMPI[[#This Row],[Low]], TableMPI[[#This Row],[total_time]]&lt;=TableMPI[[#This Row],[High]]),1,0)</f>
        <v>#N/A</v>
      </c>
    </row>
    <row r="1520" spans="1:19" x14ac:dyDescent="0.25">
      <c r="A1520" t="s">
        <v>15</v>
      </c>
      <c r="B1520">
        <v>15000</v>
      </c>
      <c r="C1520">
        <v>100</v>
      </c>
      <c r="D1520">
        <v>100000</v>
      </c>
      <c r="E1520">
        <v>27</v>
      </c>
      <c r="F1520">
        <v>1</v>
      </c>
      <c r="G1520">
        <v>32.042546999999999</v>
      </c>
      <c r="H1520">
        <v>3.4234390000000001</v>
      </c>
      <c r="I1520">
        <v>4.492184</v>
      </c>
      <c r="J1520">
        <v>0.17277600000000001</v>
      </c>
      <c r="K1520" t="str">
        <f t="shared" si="42"/>
        <v>7</v>
      </c>
      <c r="L1520" t="s">
        <v>77</v>
      </c>
      <c r="M1520" t="s">
        <v>78</v>
      </c>
      <c r="N152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27</v>
      </c>
      <c r="O1520" t="e">
        <f>VLOOKUP(TableMPI[[#This Row],[Label]],TableAvg[],2,FALSE)</f>
        <v>#N/A</v>
      </c>
      <c r="P1520" t="e">
        <f>VLOOKUP(TableMPI[[#This Row],[Label]],TableAvg[],3,FALSE)</f>
        <v>#N/A</v>
      </c>
      <c r="Q1520" t="e">
        <f>TableMPI[[#This Row],[Avg]]-$U$2*TableMPI[[#This Row],[StdDev]]</f>
        <v>#N/A</v>
      </c>
      <c r="R1520" t="e">
        <f>TableMPI[[#This Row],[Avg]]+$U$2*TableMPI[[#This Row],[StdDev]]</f>
        <v>#N/A</v>
      </c>
      <c r="S1520" t="e">
        <f>IF(AND(TableMPI[[#This Row],[total_time]]&gt;=TableMPI[[#This Row],[Low]], TableMPI[[#This Row],[total_time]]&lt;=TableMPI[[#This Row],[High]]),1,0)</f>
        <v>#N/A</v>
      </c>
    </row>
    <row r="1521" spans="1:19" x14ac:dyDescent="0.25">
      <c r="A1521" t="s">
        <v>15</v>
      </c>
      <c r="B1521">
        <v>15000</v>
      </c>
      <c r="C1521">
        <v>100</v>
      </c>
      <c r="D1521">
        <v>100000</v>
      </c>
      <c r="E1521">
        <v>24</v>
      </c>
      <c r="F1521">
        <v>1</v>
      </c>
      <c r="G1521">
        <v>32.462932000000002</v>
      </c>
      <c r="H1521">
        <v>0.42172700000000002</v>
      </c>
      <c r="I1521">
        <v>3.4495230000000001</v>
      </c>
      <c r="J1521">
        <v>0.149979</v>
      </c>
      <c r="K1521" t="str">
        <f t="shared" si="42"/>
        <v>7</v>
      </c>
      <c r="L1521" t="s">
        <v>77</v>
      </c>
      <c r="M1521" t="s">
        <v>78</v>
      </c>
      <c r="N152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24</v>
      </c>
      <c r="O1521" t="e">
        <f>VLOOKUP(TableMPI[[#This Row],[Label]],TableAvg[],2,FALSE)</f>
        <v>#N/A</v>
      </c>
      <c r="P1521" t="e">
        <f>VLOOKUP(TableMPI[[#This Row],[Label]],TableAvg[],3,FALSE)</f>
        <v>#N/A</v>
      </c>
      <c r="Q1521" t="e">
        <f>TableMPI[[#This Row],[Avg]]-$U$2*TableMPI[[#This Row],[StdDev]]</f>
        <v>#N/A</v>
      </c>
      <c r="R1521" t="e">
        <f>TableMPI[[#This Row],[Avg]]+$U$2*TableMPI[[#This Row],[StdDev]]</f>
        <v>#N/A</v>
      </c>
      <c r="S1521" t="e">
        <f>IF(AND(TableMPI[[#This Row],[total_time]]&gt;=TableMPI[[#This Row],[Low]], TableMPI[[#This Row],[total_time]]&lt;=TableMPI[[#This Row],[High]]),1,0)</f>
        <v>#N/A</v>
      </c>
    </row>
    <row r="1522" spans="1:19" x14ac:dyDescent="0.25">
      <c r="A1522" t="s">
        <v>15</v>
      </c>
      <c r="B1522">
        <v>15000</v>
      </c>
      <c r="C1522">
        <v>100</v>
      </c>
      <c r="D1522">
        <v>100000</v>
      </c>
      <c r="E1522">
        <v>21</v>
      </c>
      <c r="F1522">
        <v>1</v>
      </c>
      <c r="G1522">
        <v>37.836970999999998</v>
      </c>
      <c r="H1522">
        <v>1.295347</v>
      </c>
      <c r="I1522">
        <v>18.199871999999999</v>
      </c>
      <c r="J1522">
        <v>0.90999399999999997</v>
      </c>
      <c r="K1522" t="str">
        <f t="shared" si="42"/>
        <v>7</v>
      </c>
      <c r="L1522" t="s">
        <v>77</v>
      </c>
      <c r="M1522" t="s">
        <v>78</v>
      </c>
      <c r="N152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21</v>
      </c>
      <c r="O1522" t="e">
        <f>VLOOKUP(TableMPI[[#This Row],[Label]],TableAvg[],2,FALSE)</f>
        <v>#N/A</v>
      </c>
      <c r="P1522" t="e">
        <f>VLOOKUP(TableMPI[[#This Row],[Label]],TableAvg[],3,FALSE)</f>
        <v>#N/A</v>
      </c>
      <c r="Q1522" t="e">
        <f>TableMPI[[#This Row],[Avg]]-$U$2*TableMPI[[#This Row],[StdDev]]</f>
        <v>#N/A</v>
      </c>
      <c r="R1522" t="e">
        <f>TableMPI[[#This Row],[Avg]]+$U$2*TableMPI[[#This Row],[StdDev]]</f>
        <v>#N/A</v>
      </c>
      <c r="S1522" t="e">
        <f>IF(AND(TableMPI[[#This Row],[total_time]]&gt;=TableMPI[[#This Row],[Low]], TableMPI[[#This Row],[total_time]]&lt;=TableMPI[[#This Row],[High]]),1,0)</f>
        <v>#N/A</v>
      </c>
    </row>
    <row r="1523" spans="1:19" x14ac:dyDescent="0.25">
      <c r="A1523" t="s">
        <v>15</v>
      </c>
      <c r="B1523">
        <v>15000</v>
      </c>
      <c r="C1523">
        <v>100</v>
      </c>
      <c r="D1523">
        <v>100000</v>
      </c>
      <c r="E1523">
        <v>18</v>
      </c>
      <c r="F1523">
        <v>1</v>
      </c>
      <c r="G1523">
        <v>43.246008000000003</v>
      </c>
      <c r="H1523">
        <v>0.99779300000000004</v>
      </c>
      <c r="I1523">
        <v>11.583655</v>
      </c>
      <c r="J1523">
        <v>0.68139099999999997</v>
      </c>
      <c r="K1523" t="str">
        <f t="shared" si="42"/>
        <v>7</v>
      </c>
      <c r="L1523" t="s">
        <v>77</v>
      </c>
      <c r="M1523" t="s">
        <v>78</v>
      </c>
      <c r="N152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18</v>
      </c>
      <c r="O1523" t="e">
        <f>VLOOKUP(TableMPI[[#This Row],[Label]],TableAvg[],2,FALSE)</f>
        <v>#N/A</v>
      </c>
      <c r="P1523" t="e">
        <f>VLOOKUP(TableMPI[[#This Row],[Label]],TableAvg[],3,FALSE)</f>
        <v>#N/A</v>
      </c>
      <c r="Q1523" t="e">
        <f>TableMPI[[#This Row],[Avg]]-$U$2*TableMPI[[#This Row],[StdDev]]</f>
        <v>#N/A</v>
      </c>
      <c r="R1523" t="e">
        <f>TableMPI[[#This Row],[Avg]]+$U$2*TableMPI[[#This Row],[StdDev]]</f>
        <v>#N/A</v>
      </c>
      <c r="S1523" t="e">
        <f>IF(AND(TableMPI[[#This Row],[total_time]]&gt;=TableMPI[[#This Row],[Low]], TableMPI[[#This Row],[total_time]]&lt;=TableMPI[[#This Row],[High]]),1,0)</f>
        <v>#N/A</v>
      </c>
    </row>
    <row r="1524" spans="1:19" x14ac:dyDescent="0.25">
      <c r="A1524" t="s">
        <v>15</v>
      </c>
      <c r="B1524">
        <v>15000</v>
      </c>
      <c r="C1524">
        <v>100</v>
      </c>
      <c r="D1524">
        <v>100000</v>
      </c>
      <c r="E1524">
        <v>15</v>
      </c>
      <c r="F1524">
        <v>1</v>
      </c>
      <c r="G1524">
        <v>51.357441000000001</v>
      </c>
      <c r="H1524">
        <v>0.920566</v>
      </c>
      <c r="I1524">
        <v>8.3514130000000009</v>
      </c>
      <c r="J1524">
        <v>0.59652899999999998</v>
      </c>
      <c r="K1524" t="str">
        <f t="shared" si="42"/>
        <v>7</v>
      </c>
      <c r="L1524" t="s">
        <v>77</v>
      </c>
      <c r="M1524" t="s">
        <v>78</v>
      </c>
      <c r="N152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15</v>
      </c>
      <c r="O1524" t="e">
        <f>VLOOKUP(TableMPI[[#This Row],[Label]],TableAvg[],2,FALSE)</f>
        <v>#N/A</v>
      </c>
      <c r="P1524" t="e">
        <f>VLOOKUP(TableMPI[[#This Row],[Label]],TableAvg[],3,FALSE)</f>
        <v>#N/A</v>
      </c>
      <c r="Q1524" t="e">
        <f>TableMPI[[#This Row],[Avg]]-$U$2*TableMPI[[#This Row],[StdDev]]</f>
        <v>#N/A</v>
      </c>
      <c r="R1524" t="e">
        <f>TableMPI[[#This Row],[Avg]]+$U$2*TableMPI[[#This Row],[StdDev]]</f>
        <v>#N/A</v>
      </c>
      <c r="S1524" t="e">
        <f>IF(AND(TableMPI[[#This Row],[total_time]]&gt;=TableMPI[[#This Row],[Low]], TableMPI[[#This Row],[total_time]]&lt;=TableMPI[[#This Row],[High]]),1,0)</f>
        <v>#N/A</v>
      </c>
    </row>
    <row r="1525" spans="1:19" x14ac:dyDescent="0.25">
      <c r="A1525" t="s">
        <v>15</v>
      </c>
      <c r="B1525">
        <v>15000</v>
      </c>
      <c r="C1525">
        <v>100</v>
      </c>
      <c r="D1525">
        <v>100000</v>
      </c>
      <c r="E1525">
        <v>72</v>
      </c>
      <c r="F1525">
        <v>1</v>
      </c>
      <c r="G1525">
        <v>20.394642999999999</v>
      </c>
      <c r="H1525">
        <v>8.7779760000000007</v>
      </c>
      <c r="I1525">
        <v>51.141582</v>
      </c>
      <c r="J1525">
        <v>0.72030400000000006</v>
      </c>
      <c r="K1525" t="str">
        <f t="shared" si="42"/>
        <v>7</v>
      </c>
      <c r="L1525" t="s">
        <v>77</v>
      </c>
      <c r="M1525" t="s">
        <v>78</v>
      </c>
      <c r="N152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72</v>
      </c>
      <c r="O1525" t="e">
        <f>VLOOKUP(TableMPI[[#This Row],[Label]],TableAvg[],2,FALSE)</f>
        <v>#N/A</v>
      </c>
      <c r="P1525" t="e">
        <f>VLOOKUP(TableMPI[[#This Row],[Label]],TableAvg[],3,FALSE)</f>
        <v>#N/A</v>
      </c>
      <c r="Q1525" t="e">
        <f>TableMPI[[#This Row],[Avg]]-$U$2*TableMPI[[#This Row],[StdDev]]</f>
        <v>#N/A</v>
      </c>
      <c r="R1525" t="e">
        <f>TableMPI[[#This Row],[Avg]]+$U$2*TableMPI[[#This Row],[StdDev]]</f>
        <v>#N/A</v>
      </c>
      <c r="S1525" t="e">
        <f>IF(AND(TableMPI[[#This Row],[total_time]]&gt;=TableMPI[[#This Row],[Low]], TableMPI[[#This Row],[total_time]]&lt;=TableMPI[[#This Row],[High]]),1,0)</f>
        <v>#N/A</v>
      </c>
    </row>
    <row r="1526" spans="1:19" x14ac:dyDescent="0.25">
      <c r="A1526" t="s">
        <v>15</v>
      </c>
      <c r="B1526">
        <v>15000</v>
      </c>
      <c r="C1526">
        <v>100</v>
      </c>
      <c r="D1526">
        <v>100000</v>
      </c>
      <c r="E1526">
        <v>69</v>
      </c>
      <c r="F1526">
        <v>1</v>
      </c>
      <c r="G1526">
        <v>27.846854</v>
      </c>
      <c r="H1526">
        <v>15.899133000000001</v>
      </c>
      <c r="I1526">
        <v>9.8745980000000007</v>
      </c>
      <c r="J1526">
        <v>0.14521500000000001</v>
      </c>
      <c r="K1526" t="str">
        <f t="shared" si="42"/>
        <v>7</v>
      </c>
      <c r="L1526" t="s">
        <v>77</v>
      </c>
      <c r="M1526" t="s">
        <v>78</v>
      </c>
      <c r="N152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69</v>
      </c>
      <c r="O1526" t="e">
        <f>VLOOKUP(TableMPI[[#This Row],[Label]],TableAvg[],2,FALSE)</f>
        <v>#N/A</v>
      </c>
      <c r="P1526" t="e">
        <f>VLOOKUP(TableMPI[[#This Row],[Label]],TableAvg[],3,FALSE)</f>
        <v>#N/A</v>
      </c>
      <c r="Q1526" t="e">
        <f>TableMPI[[#This Row],[Avg]]-$U$2*TableMPI[[#This Row],[StdDev]]</f>
        <v>#N/A</v>
      </c>
      <c r="R1526" t="e">
        <f>TableMPI[[#This Row],[Avg]]+$U$2*TableMPI[[#This Row],[StdDev]]</f>
        <v>#N/A</v>
      </c>
      <c r="S1526" t="e">
        <f>IF(AND(TableMPI[[#This Row],[total_time]]&gt;=TableMPI[[#This Row],[Low]], TableMPI[[#This Row],[total_time]]&lt;=TableMPI[[#This Row],[High]]),1,0)</f>
        <v>#N/A</v>
      </c>
    </row>
    <row r="1527" spans="1:19" x14ac:dyDescent="0.25">
      <c r="A1527" t="s">
        <v>15</v>
      </c>
      <c r="B1527">
        <v>15000</v>
      </c>
      <c r="C1527">
        <v>100</v>
      </c>
      <c r="D1527">
        <v>100000</v>
      </c>
      <c r="E1527">
        <v>66</v>
      </c>
      <c r="F1527">
        <v>1</v>
      </c>
      <c r="G1527">
        <v>26.410509000000001</v>
      </c>
      <c r="H1527">
        <v>14.076492</v>
      </c>
      <c r="I1527">
        <v>9.6248330000000006</v>
      </c>
      <c r="J1527">
        <v>0.14807400000000001</v>
      </c>
      <c r="K1527" t="str">
        <f t="shared" si="42"/>
        <v>7</v>
      </c>
      <c r="L1527" t="s">
        <v>77</v>
      </c>
      <c r="M1527" t="s">
        <v>78</v>
      </c>
      <c r="N152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66</v>
      </c>
      <c r="O1527" t="e">
        <f>VLOOKUP(TableMPI[[#This Row],[Label]],TableAvg[],2,FALSE)</f>
        <v>#N/A</v>
      </c>
      <c r="P1527" t="e">
        <f>VLOOKUP(TableMPI[[#This Row],[Label]],TableAvg[],3,FALSE)</f>
        <v>#N/A</v>
      </c>
      <c r="Q1527" t="e">
        <f>TableMPI[[#This Row],[Avg]]-$U$2*TableMPI[[#This Row],[StdDev]]</f>
        <v>#N/A</v>
      </c>
      <c r="R1527" t="e">
        <f>TableMPI[[#This Row],[Avg]]+$U$2*TableMPI[[#This Row],[StdDev]]</f>
        <v>#N/A</v>
      </c>
      <c r="S1527" t="e">
        <f>IF(AND(TableMPI[[#This Row],[total_time]]&gt;=TableMPI[[#This Row],[Low]], TableMPI[[#This Row],[total_time]]&lt;=TableMPI[[#This Row],[High]]),1,0)</f>
        <v>#N/A</v>
      </c>
    </row>
    <row r="1528" spans="1:19" x14ac:dyDescent="0.25">
      <c r="A1528" t="s">
        <v>15</v>
      </c>
      <c r="B1528">
        <v>15000</v>
      </c>
      <c r="C1528">
        <v>100</v>
      </c>
      <c r="D1528">
        <v>100000</v>
      </c>
      <c r="E1528">
        <v>63</v>
      </c>
      <c r="F1528">
        <v>1</v>
      </c>
      <c r="G1528">
        <v>24.217510000000001</v>
      </c>
      <c r="H1528">
        <v>11.331099999999999</v>
      </c>
      <c r="I1528">
        <v>6.4463179999999998</v>
      </c>
      <c r="J1528">
        <v>0.103973</v>
      </c>
      <c r="K1528" t="str">
        <f t="shared" si="42"/>
        <v>7</v>
      </c>
      <c r="L1528" t="s">
        <v>77</v>
      </c>
      <c r="M1528" t="s">
        <v>78</v>
      </c>
      <c r="N152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63</v>
      </c>
      <c r="O1528" t="e">
        <f>VLOOKUP(TableMPI[[#This Row],[Label]],TableAvg[],2,FALSE)</f>
        <v>#N/A</v>
      </c>
      <c r="P1528" t="e">
        <f>VLOOKUP(TableMPI[[#This Row],[Label]],TableAvg[],3,FALSE)</f>
        <v>#N/A</v>
      </c>
      <c r="Q1528" t="e">
        <f>TableMPI[[#This Row],[Avg]]-$U$2*TableMPI[[#This Row],[StdDev]]</f>
        <v>#N/A</v>
      </c>
      <c r="R1528" t="e">
        <f>TableMPI[[#This Row],[Avg]]+$U$2*TableMPI[[#This Row],[StdDev]]</f>
        <v>#N/A</v>
      </c>
      <c r="S1528" t="e">
        <f>IF(AND(TableMPI[[#This Row],[total_time]]&gt;=TableMPI[[#This Row],[Low]], TableMPI[[#This Row],[total_time]]&lt;=TableMPI[[#This Row],[High]]),1,0)</f>
        <v>#N/A</v>
      </c>
    </row>
    <row r="1529" spans="1:19" x14ac:dyDescent="0.25">
      <c r="A1529" t="s">
        <v>15</v>
      </c>
      <c r="B1529">
        <v>15000</v>
      </c>
      <c r="C1529">
        <v>100</v>
      </c>
      <c r="D1529">
        <v>100000</v>
      </c>
      <c r="E1529">
        <v>60</v>
      </c>
      <c r="F1529">
        <v>1</v>
      </c>
      <c r="G1529">
        <v>25.454387000000001</v>
      </c>
      <c r="H1529">
        <v>12.010802</v>
      </c>
      <c r="I1529">
        <v>6.8964350000000003</v>
      </c>
      <c r="J1529">
        <v>0.11688900000000001</v>
      </c>
      <c r="K1529" t="str">
        <f t="shared" si="42"/>
        <v>7</v>
      </c>
      <c r="L1529" t="s">
        <v>77</v>
      </c>
      <c r="M1529" t="s">
        <v>78</v>
      </c>
      <c r="N152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60</v>
      </c>
      <c r="O1529" t="e">
        <f>VLOOKUP(TableMPI[[#This Row],[Label]],TableAvg[],2,FALSE)</f>
        <v>#N/A</v>
      </c>
      <c r="P1529" t="e">
        <f>VLOOKUP(TableMPI[[#This Row],[Label]],TableAvg[],3,FALSE)</f>
        <v>#N/A</v>
      </c>
      <c r="Q1529" t="e">
        <f>TableMPI[[#This Row],[Avg]]-$U$2*TableMPI[[#This Row],[StdDev]]</f>
        <v>#N/A</v>
      </c>
      <c r="R1529" t="e">
        <f>TableMPI[[#This Row],[Avg]]+$U$2*TableMPI[[#This Row],[StdDev]]</f>
        <v>#N/A</v>
      </c>
      <c r="S1529" t="e">
        <f>IF(AND(TableMPI[[#This Row],[total_time]]&gt;=TableMPI[[#This Row],[Low]], TableMPI[[#This Row],[total_time]]&lt;=TableMPI[[#This Row],[High]]),1,0)</f>
        <v>#N/A</v>
      </c>
    </row>
    <row r="1530" spans="1:19" x14ac:dyDescent="0.25">
      <c r="A1530" t="s">
        <v>15</v>
      </c>
      <c r="B1530">
        <v>15000</v>
      </c>
      <c r="C1530">
        <v>100</v>
      </c>
      <c r="D1530">
        <v>100000</v>
      </c>
      <c r="E1530">
        <v>57</v>
      </c>
      <c r="F1530">
        <v>1</v>
      </c>
      <c r="G1530">
        <v>27.198837000000001</v>
      </c>
      <c r="H1530">
        <v>12.799759999999999</v>
      </c>
      <c r="I1530">
        <v>8.9840009999999992</v>
      </c>
      <c r="J1530">
        <v>0.16042899999999999</v>
      </c>
      <c r="K1530" t="str">
        <f t="shared" si="42"/>
        <v>7</v>
      </c>
      <c r="L1530" t="s">
        <v>77</v>
      </c>
      <c r="M1530" t="s">
        <v>78</v>
      </c>
      <c r="N153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57</v>
      </c>
      <c r="O1530" t="e">
        <f>VLOOKUP(TableMPI[[#This Row],[Label]],TableAvg[],2,FALSE)</f>
        <v>#N/A</v>
      </c>
      <c r="P1530" t="e">
        <f>VLOOKUP(TableMPI[[#This Row],[Label]],TableAvg[],3,FALSE)</f>
        <v>#N/A</v>
      </c>
      <c r="Q1530" t="e">
        <f>TableMPI[[#This Row],[Avg]]-$U$2*TableMPI[[#This Row],[StdDev]]</f>
        <v>#N/A</v>
      </c>
      <c r="R1530" t="e">
        <f>TableMPI[[#This Row],[Avg]]+$U$2*TableMPI[[#This Row],[StdDev]]</f>
        <v>#N/A</v>
      </c>
      <c r="S1530" t="e">
        <f>IF(AND(TableMPI[[#This Row],[total_time]]&gt;=TableMPI[[#This Row],[Low]], TableMPI[[#This Row],[total_time]]&lt;=TableMPI[[#This Row],[High]]),1,0)</f>
        <v>#N/A</v>
      </c>
    </row>
    <row r="1531" spans="1:19" x14ac:dyDescent="0.25">
      <c r="A1531" t="s">
        <v>15</v>
      </c>
      <c r="B1531">
        <v>15000</v>
      </c>
      <c r="C1531">
        <v>100</v>
      </c>
      <c r="D1531">
        <v>100000</v>
      </c>
      <c r="E1531">
        <v>54</v>
      </c>
      <c r="F1531">
        <v>1</v>
      </c>
      <c r="G1531">
        <v>27.555091000000001</v>
      </c>
      <c r="H1531">
        <v>12.442183999999999</v>
      </c>
      <c r="I1531">
        <v>14.362689</v>
      </c>
      <c r="J1531">
        <v>0.27099400000000001</v>
      </c>
      <c r="K1531" t="str">
        <f t="shared" si="42"/>
        <v>7</v>
      </c>
      <c r="L1531" t="s">
        <v>77</v>
      </c>
      <c r="M1531" t="s">
        <v>78</v>
      </c>
      <c r="N153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54</v>
      </c>
      <c r="O1531" t="e">
        <f>VLOOKUP(TableMPI[[#This Row],[Label]],TableAvg[],2,FALSE)</f>
        <v>#N/A</v>
      </c>
      <c r="P1531" t="e">
        <f>VLOOKUP(TableMPI[[#This Row],[Label]],TableAvg[],3,FALSE)</f>
        <v>#N/A</v>
      </c>
      <c r="Q1531" t="e">
        <f>TableMPI[[#This Row],[Avg]]-$U$2*TableMPI[[#This Row],[StdDev]]</f>
        <v>#N/A</v>
      </c>
      <c r="R1531" t="e">
        <f>TableMPI[[#This Row],[Avg]]+$U$2*TableMPI[[#This Row],[StdDev]]</f>
        <v>#N/A</v>
      </c>
      <c r="S1531" t="e">
        <f>IF(AND(TableMPI[[#This Row],[total_time]]&gt;=TableMPI[[#This Row],[Low]], TableMPI[[#This Row],[total_time]]&lt;=TableMPI[[#This Row],[High]]),1,0)</f>
        <v>#N/A</v>
      </c>
    </row>
    <row r="1532" spans="1:19" x14ac:dyDescent="0.25">
      <c r="A1532" t="s">
        <v>15</v>
      </c>
      <c r="B1532">
        <v>15000</v>
      </c>
      <c r="C1532">
        <v>100</v>
      </c>
      <c r="D1532">
        <v>100000</v>
      </c>
      <c r="E1532">
        <v>51</v>
      </c>
      <c r="F1532">
        <v>1</v>
      </c>
      <c r="G1532">
        <v>27.352862999999999</v>
      </c>
      <c r="H1532">
        <v>11.404881</v>
      </c>
      <c r="I1532">
        <v>9.9822970000000009</v>
      </c>
      <c r="J1532">
        <v>0.19964599999999999</v>
      </c>
      <c r="K1532" t="str">
        <f t="shared" si="42"/>
        <v>7</v>
      </c>
      <c r="L1532" t="s">
        <v>77</v>
      </c>
      <c r="M1532" t="s">
        <v>78</v>
      </c>
      <c r="N153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51</v>
      </c>
      <c r="O1532" t="e">
        <f>VLOOKUP(TableMPI[[#This Row],[Label]],TableAvg[],2,FALSE)</f>
        <v>#N/A</v>
      </c>
      <c r="P1532" t="e">
        <f>VLOOKUP(TableMPI[[#This Row],[Label]],TableAvg[],3,FALSE)</f>
        <v>#N/A</v>
      </c>
      <c r="Q1532" t="e">
        <f>TableMPI[[#This Row],[Avg]]-$U$2*TableMPI[[#This Row],[StdDev]]</f>
        <v>#N/A</v>
      </c>
      <c r="R1532" t="e">
        <f>TableMPI[[#This Row],[Avg]]+$U$2*TableMPI[[#This Row],[StdDev]]</f>
        <v>#N/A</v>
      </c>
      <c r="S1532" t="e">
        <f>IF(AND(TableMPI[[#This Row],[total_time]]&gt;=TableMPI[[#This Row],[Low]], TableMPI[[#This Row],[total_time]]&lt;=TableMPI[[#This Row],[High]]),1,0)</f>
        <v>#N/A</v>
      </c>
    </row>
    <row r="1533" spans="1:19" x14ac:dyDescent="0.25">
      <c r="A1533" t="s">
        <v>15</v>
      </c>
      <c r="B1533">
        <v>15000</v>
      </c>
      <c r="C1533">
        <v>100</v>
      </c>
      <c r="D1533">
        <v>100000</v>
      </c>
      <c r="E1533">
        <v>48</v>
      </c>
      <c r="F1533">
        <v>1</v>
      </c>
      <c r="G1533">
        <v>34.183841000000001</v>
      </c>
      <c r="H1533">
        <v>17.339130999999998</v>
      </c>
      <c r="I1533">
        <v>11.333359</v>
      </c>
      <c r="J1533">
        <v>0.24113499999999999</v>
      </c>
      <c r="K1533" t="str">
        <f t="shared" si="42"/>
        <v>7</v>
      </c>
      <c r="L1533" t="s">
        <v>77</v>
      </c>
      <c r="M1533" t="s">
        <v>78</v>
      </c>
      <c r="N153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48</v>
      </c>
      <c r="O1533" t="e">
        <f>VLOOKUP(TableMPI[[#This Row],[Label]],TableAvg[],2,FALSE)</f>
        <v>#N/A</v>
      </c>
      <c r="P1533" t="e">
        <f>VLOOKUP(TableMPI[[#This Row],[Label]],TableAvg[],3,FALSE)</f>
        <v>#N/A</v>
      </c>
      <c r="Q1533" t="e">
        <f>TableMPI[[#This Row],[Avg]]-$U$2*TableMPI[[#This Row],[StdDev]]</f>
        <v>#N/A</v>
      </c>
      <c r="R1533" t="e">
        <f>TableMPI[[#This Row],[Avg]]+$U$2*TableMPI[[#This Row],[StdDev]]</f>
        <v>#N/A</v>
      </c>
      <c r="S1533" t="e">
        <f>IF(AND(TableMPI[[#This Row],[total_time]]&gt;=TableMPI[[#This Row],[Low]], TableMPI[[#This Row],[total_time]]&lt;=TableMPI[[#This Row],[High]]),1,0)</f>
        <v>#N/A</v>
      </c>
    </row>
    <row r="1534" spans="1:19" x14ac:dyDescent="0.25">
      <c r="A1534" t="s">
        <v>15</v>
      </c>
      <c r="B1534">
        <v>15000</v>
      </c>
      <c r="C1534">
        <v>100</v>
      </c>
      <c r="D1534">
        <v>100000</v>
      </c>
      <c r="E1534">
        <v>45</v>
      </c>
      <c r="F1534">
        <v>1</v>
      </c>
      <c r="G1534">
        <v>43.095111000000003</v>
      </c>
      <c r="H1534">
        <v>25.056930000000001</v>
      </c>
      <c r="I1534">
        <v>24.239795000000001</v>
      </c>
      <c r="J1534">
        <v>0.55090399999999995</v>
      </c>
      <c r="K1534" t="str">
        <f t="shared" ref="K1534:K1565" si="43">MID(M1534,22,1)</f>
        <v>7</v>
      </c>
      <c r="L1534" t="s">
        <v>77</v>
      </c>
      <c r="M1534" t="s">
        <v>78</v>
      </c>
      <c r="N153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45</v>
      </c>
      <c r="O1534" t="e">
        <f>VLOOKUP(TableMPI[[#This Row],[Label]],TableAvg[],2,FALSE)</f>
        <v>#N/A</v>
      </c>
      <c r="P1534" t="e">
        <f>VLOOKUP(TableMPI[[#This Row],[Label]],TableAvg[],3,FALSE)</f>
        <v>#N/A</v>
      </c>
      <c r="Q1534" t="e">
        <f>TableMPI[[#This Row],[Avg]]-$U$2*TableMPI[[#This Row],[StdDev]]</f>
        <v>#N/A</v>
      </c>
      <c r="R1534" t="e">
        <f>TableMPI[[#This Row],[Avg]]+$U$2*TableMPI[[#This Row],[StdDev]]</f>
        <v>#N/A</v>
      </c>
      <c r="S1534" t="e">
        <f>IF(AND(TableMPI[[#This Row],[total_time]]&gt;=TableMPI[[#This Row],[Low]], TableMPI[[#This Row],[total_time]]&lt;=TableMPI[[#This Row],[High]]),1,0)</f>
        <v>#N/A</v>
      </c>
    </row>
    <row r="1535" spans="1:19" x14ac:dyDescent="0.25">
      <c r="A1535" t="s">
        <v>15</v>
      </c>
      <c r="B1535">
        <v>15000</v>
      </c>
      <c r="C1535">
        <v>100</v>
      </c>
      <c r="D1535">
        <v>100000</v>
      </c>
      <c r="E1535">
        <v>42</v>
      </c>
      <c r="F1535">
        <v>1</v>
      </c>
      <c r="G1535">
        <v>48.207389999999997</v>
      </c>
      <c r="H1535">
        <v>29.180402000000001</v>
      </c>
      <c r="I1535">
        <v>38.052762000000001</v>
      </c>
      <c r="J1535">
        <v>0.92811600000000005</v>
      </c>
      <c r="K1535" t="str">
        <f t="shared" si="43"/>
        <v>7</v>
      </c>
      <c r="L1535" t="s">
        <v>77</v>
      </c>
      <c r="M1535" t="s">
        <v>78</v>
      </c>
      <c r="N153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42</v>
      </c>
      <c r="O1535" t="e">
        <f>VLOOKUP(TableMPI[[#This Row],[Label]],TableAvg[],2,FALSE)</f>
        <v>#N/A</v>
      </c>
      <c r="P1535" t="e">
        <f>VLOOKUP(TableMPI[[#This Row],[Label]],TableAvg[],3,FALSE)</f>
        <v>#N/A</v>
      </c>
      <c r="Q1535" t="e">
        <f>TableMPI[[#This Row],[Avg]]-$U$2*TableMPI[[#This Row],[StdDev]]</f>
        <v>#N/A</v>
      </c>
      <c r="R1535" t="e">
        <f>TableMPI[[#This Row],[Avg]]+$U$2*TableMPI[[#This Row],[StdDev]]</f>
        <v>#N/A</v>
      </c>
      <c r="S1535" t="e">
        <f>IF(AND(TableMPI[[#This Row],[total_time]]&gt;=TableMPI[[#This Row],[Low]], TableMPI[[#This Row],[total_time]]&lt;=TableMPI[[#This Row],[High]]),1,0)</f>
        <v>#N/A</v>
      </c>
    </row>
    <row r="1536" spans="1:19" x14ac:dyDescent="0.25">
      <c r="A1536" t="s">
        <v>15</v>
      </c>
      <c r="B1536">
        <v>15000</v>
      </c>
      <c r="C1536">
        <v>100</v>
      </c>
      <c r="D1536">
        <v>100000</v>
      </c>
      <c r="E1536">
        <v>39</v>
      </c>
      <c r="F1536">
        <v>1</v>
      </c>
      <c r="G1536">
        <v>33.110644999999998</v>
      </c>
      <c r="H1536">
        <v>12.862731999999999</v>
      </c>
      <c r="I1536">
        <v>15.704813</v>
      </c>
      <c r="J1536">
        <v>0.41328500000000001</v>
      </c>
      <c r="K1536" t="str">
        <f t="shared" si="43"/>
        <v>7</v>
      </c>
      <c r="L1536" t="s">
        <v>77</v>
      </c>
      <c r="M1536" t="s">
        <v>78</v>
      </c>
      <c r="N153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39</v>
      </c>
      <c r="O1536" t="e">
        <f>VLOOKUP(TableMPI[[#This Row],[Label]],TableAvg[],2,FALSE)</f>
        <v>#N/A</v>
      </c>
      <c r="P1536" t="e">
        <f>VLOOKUP(TableMPI[[#This Row],[Label]],TableAvg[],3,FALSE)</f>
        <v>#N/A</v>
      </c>
      <c r="Q1536" t="e">
        <f>TableMPI[[#This Row],[Avg]]-$U$2*TableMPI[[#This Row],[StdDev]]</f>
        <v>#N/A</v>
      </c>
      <c r="R1536" t="e">
        <f>TableMPI[[#This Row],[Avg]]+$U$2*TableMPI[[#This Row],[StdDev]]</f>
        <v>#N/A</v>
      </c>
      <c r="S1536" t="e">
        <f>IF(AND(TableMPI[[#This Row],[total_time]]&gt;=TableMPI[[#This Row],[Low]], TableMPI[[#This Row],[total_time]]&lt;=TableMPI[[#This Row],[High]]),1,0)</f>
        <v>#N/A</v>
      </c>
    </row>
    <row r="1537" spans="1:19" x14ac:dyDescent="0.25">
      <c r="A1537" t="s">
        <v>15</v>
      </c>
      <c r="B1537">
        <v>15000</v>
      </c>
      <c r="C1537">
        <v>100</v>
      </c>
      <c r="D1537">
        <v>100000</v>
      </c>
      <c r="E1537">
        <v>36</v>
      </c>
      <c r="F1537">
        <v>1</v>
      </c>
      <c r="G1537">
        <v>46.021597999999997</v>
      </c>
      <c r="H1537">
        <v>23.939712</v>
      </c>
      <c r="I1537">
        <v>9.7689500000000002</v>
      </c>
      <c r="J1537">
        <v>0.279113</v>
      </c>
      <c r="K1537" t="str">
        <f t="shared" si="43"/>
        <v>7</v>
      </c>
      <c r="L1537" t="s">
        <v>77</v>
      </c>
      <c r="M1537" t="s">
        <v>78</v>
      </c>
      <c r="N153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36</v>
      </c>
      <c r="O1537" t="e">
        <f>VLOOKUP(TableMPI[[#This Row],[Label]],TableAvg[],2,FALSE)</f>
        <v>#N/A</v>
      </c>
      <c r="P1537" t="e">
        <f>VLOOKUP(TableMPI[[#This Row],[Label]],TableAvg[],3,FALSE)</f>
        <v>#N/A</v>
      </c>
      <c r="Q1537" t="e">
        <f>TableMPI[[#This Row],[Avg]]-$U$2*TableMPI[[#This Row],[StdDev]]</f>
        <v>#N/A</v>
      </c>
      <c r="R1537" t="e">
        <f>TableMPI[[#This Row],[Avg]]+$U$2*TableMPI[[#This Row],[StdDev]]</f>
        <v>#N/A</v>
      </c>
      <c r="S1537" t="e">
        <f>IF(AND(TableMPI[[#This Row],[total_time]]&gt;=TableMPI[[#This Row],[Low]], TableMPI[[#This Row],[total_time]]&lt;=TableMPI[[#This Row],[High]]),1,0)</f>
        <v>#N/A</v>
      </c>
    </row>
    <row r="1538" spans="1:19" x14ac:dyDescent="0.25">
      <c r="A1538" t="s">
        <v>15</v>
      </c>
      <c r="B1538">
        <v>15000</v>
      </c>
      <c r="C1538">
        <v>100</v>
      </c>
      <c r="D1538">
        <v>100000</v>
      </c>
      <c r="E1538">
        <v>33</v>
      </c>
      <c r="F1538">
        <v>1</v>
      </c>
      <c r="G1538">
        <v>34.464854000000003</v>
      </c>
      <c r="H1538">
        <v>10.875899</v>
      </c>
      <c r="I1538">
        <v>8.139151</v>
      </c>
      <c r="J1538">
        <v>0.25434800000000002</v>
      </c>
      <c r="K1538" t="str">
        <f t="shared" si="43"/>
        <v>7</v>
      </c>
      <c r="L1538" t="s">
        <v>77</v>
      </c>
      <c r="M1538" t="s">
        <v>78</v>
      </c>
      <c r="N153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33</v>
      </c>
      <c r="O1538" t="e">
        <f>VLOOKUP(TableMPI[[#This Row],[Label]],TableAvg[],2,FALSE)</f>
        <v>#N/A</v>
      </c>
      <c r="P1538" t="e">
        <f>VLOOKUP(TableMPI[[#This Row],[Label]],TableAvg[],3,FALSE)</f>
        <v>#N/A</v>
      </c>
      <c r="Q1538" t="e">
        <f>TableMPI[[#This Row],[Avg]]-$U$2*TableMPI[[#This Row],[StdDev]]</f>
        <v>#N/A</v>
      </c>
      <c r="R1538" t="e">
        <f>TableMPI[[#This Row],[Avg]]+$U$2*TableMPI[[#This Row],[StdDev]]</f>
        <v>#N/A</v>
      </c>
      <c r="S1538" t="e">
        <f>IF(AND(TableMPI[[#This Row],[total_time]]&gt;=TableMPI[[#This Row],[Low]], TableMPI[[#This Row],[total_time]]&lt;=TableMPI[[#This Row],[High]]),1,0)</f>
        <v>#N/A</v>
      </c>
    </row>
    <row r="1539" spans="1:19" x14ac:dyDescent="0.25">
      <c r="A1539" t="s">
        <v>15</v>
      </c>
      <c r="B1539">
        <v>15000</v>
      </c>
      <c r="C1539">
        <v>100</v>
      </c>
      <c r="D1539">
        <v>100000</v>
      </c>
      <c r="E1539">
        <v>30</v>
      </c>
      <c r="F1539">
        <v>1</v>
      </c>
      <c r="G1539">
        <v>31.549236000000001</v>
      </c>
      <c r="H1539">
        <v>5.3163590000000003</v>
      </c>
      <c r="I1539">
        <v>8.2827369999999991</v>
      </c>
      <c r="J1539">
        <v>0.28561199999999998</v>
      </c>
      <c r="K1539" t="str">
        <f t="shared" si="43"/>
        <v>7</v>
      </c>
      <c r="L1539" t="s">
        <v>77</v>
      </c>
      <c r="M1539" t="s">
        <v>78</v>
      </c>
      <c r="N153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30</v>
      </c>
      <c r="O1539" t="e">
        <f>VLOOKUP(TableMPI[[#This Row],[Label]],TableAvg[],2,FALSE)</f>
        <v>#N/A</v>
      </c>
      <c r="P1539" t="e">
        <f>VLOOKUP(TableMPI[[#This Row],[Label]],TableAvg[],3,FALSE)</f>
        <v>#N/A</v>
      </c>
      <c r="Q1539" t="e">
        <f>TableMPI[[#This Row],[Avg]]-$U$2*TableMPI[[#This Row],[StdDev]]</f>
        <v>#N/A</v>
      </c>
      <c r="R1539" t="e">
        <f>TableMPI[[#This Row],[Avg]]+$U$2*TableMPI[[#This Row],[StdDev]]</f>
        <v>#N/A</v>
      </c>
      <c r="S1539" t="e">
        <f>IF(AND(TableMPI[[#This Row],[total_time]]&gt;=TableMPI[[#This Row],[Low]], TableMPI[[#This Row],[total_time]]&lt;=TableMPI[[#This Row],[High]]),1,0)</f>
        <v>#N/A</v>
      </c>
    </row>
    <row r="1540" spans="1:19" x14ac:dyDescent="0.25">
      <c r="A1540" t="s">
        <v>15</v>
      </c>
      <c r="B1540">
        <v>15000</v>
      </c>
      <c r="C1540">
        <v>100</v>
      </c>
      <c r="D1540">
        <v>100000</v>
      </c>
      <c r="E1540">
        <v>27</v>
      </c>
      <c r="F1540">
        <v>1</v>
      </c>
      <c r="G1540">
        <v>40.084589000000001</v>
      </c>
      <c r="H1540">
        <v>10.97931</v>
      </c>
      <c r="I1540">
        <v>4.4243930000000002</v>
      </c>
      <c r="J1540">
        <v>0.17016899999999999</v>
      </c>
      <c r="K1540" t="str">
        <f t="shared" si="43"/>
        <v>7</v>
      </c>
      <c r="L1540" t="s">
        <v>77</v>
      </c>
      <c r="M1540" t="s">
        <v>78</v>
      </c>
      <c r="N154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27</v>
      </c>
      <c r="O1540" t="e">
        <f>VLOOKUP(TableMPI[[#This Row],[Label]],TableAvg[],2,FALSE)</f>
        <v>#N/A</v>
      </c>
      <c r="P1540" t="e">
        <f>VLOOKUP(TableMPI[[#This Row],[Label]],TableAvg[],3,FALSE)</f>
        <v>#N/A</v>
      </c>
      <c r="Q1540" t="e">
        <f>TableMPI[[#This Row],[Avg]]-$U$2*TableMPI[[#This Row],[StdDev]]</f>
        <v>#N/A</v>
      </c>
      <c r="R1540" t="e">
        <f>TableMPI[[#This Row],[Avg]]+$U$2*TableMPI[[#This Row],[StdDev]]</f>
        <v>#N/A</v>
      </c>
      <c r="S1540" t="e">
        <f>IF(AND(TableMPI[[#This Row],[total_time]]&gt;=TableMPI[[#This Row],[Low]], TableMPI[[#This Row],[total_time]]&lt;=TableMPI[[#This Row],[High]]),1,0)</f>
        <v>#N/A</v>
      </c>
    </row>
    <row r="1541" spans="1:19" x14ac:dyDescent="0.25">
      <c r="A1541" t="s">
        <v>15</v>
      </c>
      <c r="B1541">
        <v>15000</v>
      </c>
      <c r="C1541">
        <v>100</v>
      </c>
      <c r="D1541">
        <v>100000</v>
      </c>
      <c r="E1541">
        <v>24</v>
      </c>
      <c r="F1541">
        <v>1</v>
      </c>
      <c r="G1541">
        <v>32.704611999999997</v>
      </c>
      <c r="H1541">
        <v>0.50645200000000001</v>
      </c>
      <c r="I1541">
        <v>5.3070019999999998</v>
      </c>
      <c r="J1541">
        <v>0.230739</v>
      </c>
      <c r="K1541" t="str">
        <f t="shared" si="43"/>
        <v>7</v>
      </c>
      <c r="L1541" t="s">
        <v>77</v>
      </c>
      <c r="M1541" t="s">
        <v>78</v>
      </c>
      <c r="N154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24</v>
      </c>
      <c r="O1541" t="e">
        <f>VLOOKUP(TableMPI[[#This Row],[Label]],TableAvg[],2,FALSE)</f>
        <v>#N/A</v>
      </c>
      <c r="P1541" t="e">
        <f>VLOOKUP(TableMPI[[#This Row],[Label]],TableAvg[],3,FALSE)</f>
        <v>#N/A</v>
      </c>
      <c r="Q1541" t="e">
        <f>TableMPI[[#This Row],[Avg]]-$U$2*TableMPI[[#This Row],[StdDev]]</f>
        <v>#N/A</v>
      </c>
      <c r="R1541" t="e">
        <f>TableMPI[[#This Row],[Avg]]+$U$2*TableMPI[[#This Row],[StdDev]]</f>
        <v>#N/A</v>
      </c>
      <c r="S1541" t="e">
        <f>IF(AND(TableMPI[[#This Row],[total_time]]&gt;=TableMPI[[#This Row],[Low]], TableMPI[[#This Row],[total_time]]&lt;=TableMPI[[#This Row],[High]]),1,0)</f>
        <v>#N/A</v>
      </c>
    </row>
    <row r="1542" spans="1:19" x14ac:dyDescent="0.25">
      <c r="A1542" t="s">
        <v>15</v>
      </c>
      <c r="B1542">
        <v>15000</v>
      </c>
      <c r="C1542">
        <v>100</v>
      </c>
      <c r="D1542">
        <v>100000</v>
      </c>
      <c r="E1542">
        <v>21</v>
      </c>
      <c r="F1542">
        <v>1</v>
      </c>
      <c r="G1542">
        <v>37.653924000000004</v>
      </c>
      <c r="H1542">
        <v>1.1380710000000001</v>
      </c>
      <c r="I1542">
        <v>15.181751</v>
      </c>
      <c r="J1542">
        <v>0.75908799999999998</v>
      </c>
      <c r="K1542" t="str">
        <f t="shared" si="43"/>
        <v>7</v>
      </c>
      <c r="L1542" t="s">
        <v>77</v>
      </c>
      <c r="M1542" t="s">
        <v>78</v>
      </c>
      <c r="N154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21</v>
      </c>
      <c r="O1542" t="e">
        <f>VLOOKUP(TableMPI[[#This Row],[Label]],TableAvg[],2,FALSE)</f>
        <v>#N/A</v>
      </c>
      <c r="P1542" t="e">
        <f>VLOOKUP(TableMPI[[#This Row],[Label]],TableAvg[],3,FALSE)</f>
        <v>#N/A</v>
      </c>
      <c r="Q1542" t="e">
        <f>TableMPI[[#This Row],[Avg]]-$U$2*TableMPI[[#This Row],[StdDev]]</f>
        <v>#N/A</v>
      </c>
      <c r="R1542" t="e">
        <f>TableMPI[[#This Row],[Avg]]+$U$2*TableMPI[[#This Row],[StdDev]]</f>
        <v>#N/A</v>
      </c>
      <c r="S1542" t="e">
        <f>IF(AND(TableMPI[[#This Row],[total_time]]&gt;=TableMPI[[#This Row],[Low]], TableMPI[[#This Row],[total_time]]&lt;=TableMPI[[#This Row],[High]]),1,0)</f>
        <v>#N/A</v>
      </c>
    </row>
    <row r="1543" spans="1:19" x14ac:dyDescent="0.25">
      <c r="A1543" t="s">
        <v>15</v>
      </c>
      <c r="B1543">
        <v>15000</v>
      </c>
      <c r="C1543">
        <v>100</v>
      </c>
      <c r="D1543">
        <v>100000</v>
      </c>
      <c r="E1543">
        <v>18</v>
      </c>
      <c r="F1543">
        <v>1</v>
      </c>
      <c r="G1543">
        <v>43.302728000000002</v>
      </c>
      <c r="H1543">
        <v>0.98872400000000005</v>
      </c>
      <c r="I1543">
        <v>10.989286999999999</v>
      </c>
      <c r="J1543">
        <v>0.64642900000000003</v>
      </c>
      <c r="K1543" t="str">
        <f t="shared" si="43"/>
        <v>7</v>
      </c>
      <c r="L1543" t="s">
        <v>77</v>
      </c>
      <c r="M1543" t="s">
        <v>78</v>
      </c>
      <c r="N154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18</v>
      </c>
      <c r="O1543" t="e">
        <f>VLOOKUP(TableMPI[[#This Row],[Label]],TableAvg[],2,FALSE)</f>
        <v>#N/A</v>
      </c>
      <c r="P1543" t="e">
        <f>VLOOKUP(TableMPI[[#This Row],[Label]],TableAvg[],3,FALSE)</f>
        <v>#N/A</v>
      </c>
      <c r="Q1543" t="e">
        <f>TableMPI[[#This Row],[Avg]]-$U$2*TableMPI[[#This Row],[StdDev]]</f>
        <v>#N/A</v>
      </c>
      <c r="R1543" t="e">
        <f>TableMPI[[#This Row],[Avg]]+$U$2*TableMPI[[#This Row],[StdDev]]</f>
        <v>#N/A</v>
      </c>
      <c r="S1543" t="e">
        <f>IF(AND(TableMPI[[#This Row],[total_time]]&gt;=TableMPI[[#This Row],[Low]], TableMPI[[#This Row],[total_time]]&lt;=TableMPI[[#This Row],[High]]),1,0)</f>
        <v>#N/A</v>
      </c>
    </row>
    <row r="1544" spans="1:19" x14ac:dyDescent="0.25">
      <c r="A1544" t="s">
        <v>15</v>
      </c>
      <c r="B1544">
        <v>15000</v>
      </c>
      <c r="C1544">
        <v>100</v>
      </c>
      <c r="D1544">
        <v>100000</v>
      </c>
      <c r="E1544">
        <v>15</v>
      </c>
      <c r="F1544">
        <v>1</v>
      </c>
      <c r="G1544">
        <v>51.372881999999997</v>
      </c>
      <c r="H1544">
        <v>1.0164500000000001</v>
      </c>
      <c r="I1544">
        <v>9.6283849999999997</v>
      </c>
      <c r="J1544">
        <v>0.68774199999999996</v>
      </c>
      <c r="K1544" t="str">
        <f t="shared" si="43"/>
        <v>7</v>
      </c>
      <c r="L1544" t="s">
        <v>77</v>
      </c>
      <c r="M1544" t="s">
        <v>78</v>
      </c>
      <c r="N154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15</v>
      </c>
      <c r="O1544" t="e">
        <f>VLOOKUP(TableMPI[[#This Row],[Label]],TableAvg[],2,FALSE)</f>
        <v>#N/A</v>
      </c>
      <c r="P1544" t="e">
        <f>VLOOKUP(TableMPI[[#This Row],[Label]],TableAvg[],3,FALSE)</f>
        <v>#N/A</v>
      </c>
      <c r="Q1544" t="e">
        <f>TableMPI[[#This Row],[Avg]]-$U$2*TableMPI[[#This Row],[StdDev]]</f>
        <v>#N/A</v>
      </c>
      <c r="R1544" t="e">
        <f>TableMPI[[#This Row],[Avg]]+$U$2*TableMPI[[#This Row],[StdDev]]</f>
        <v>#N/A</v>
      </c>
      <c r="S1544" t="e">
        <f>IF(AND(TableMPI[[#This Row],[total_time]]&gt;=TableMPI[[#This Row],[Low]], TableMPI[[#This Row],[total_time]]&lt;=TableMPI[[#This Row],[High]]),1,0)</f>
        <v>#N/A</v>
      </c>
    </row>
    <row r="1545" spans="1:19" x14ac:dyDescent="0.25">
      <c r="A1545" t="s">
        <v>15</v>
      </c>
      <c r="B1545">
        <v>15000</v>
      </c>
      <c r="C1545">
        <v>100</v>
      </c>
      <c r="D1545">
        <v>100000</v>
      </c>
      <c r="E1545">
        <v>72</v>
      </c>
      <c r="F1545">
        <v>1</v>
      </c>
      <c r="G1545">
        <v>32.931652</v>
      </c>
      <c r="H1545">
        <v>21.281945</v>
      </c>
      <c r="I1545">
        <v>45.955520999999997</v>
      </c>
      <c r="J1545">
        <v>0.64726099999999998</v>
      </c>
      <c r="K1545" t="str">
        <f t="shared" si="43"/>
        <v>7</v>
      </c>
      <c r="L1545" t="s">
        <v>77</v>
      </c>
      <c r="M1545" t="s">
        <v>78</v>
      </c>
      <c r="N154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72</v>
      </c>
      <c r="O1545" t="e">
        <f>VLOOKUP(TableMPI[[#This Row],[Label]],TableAvg[],2,FALSE)</f>
        <v>#N/A</v>
      </c>
      <c r="P1545" t="e">
        <f>VLOOKUP(TableMPI[[#This Row],[Label]],TableAvg[],3,FALSE)</f>
        <v>#N/A</v>
      </c>
      <c r="Q1545" t="e">
        <f>TableMPI[[#This Row],[Avg]]-$U$2*TableMPI[[#This Row],[StdDev]]</f>
        <v>#N/A</v>
      </c>
      <c r="R1545" t="e">
        <f>TableMPI[[#This Row],[Avg]]+$U$2*TableMPI[[#This Row],[StdDev]]</f>
        <v>#N/A</v>
      </c>
      <c r="S1545" t="e">
        <f>IF(AND(TableMPI[[#This Row],[total_time]]&gt;=TableMPI[[#This Row],[Low]], TableMPI[[#This Row],[total_time]]&lt;=TableMPI[[#This Row],[High]]),1,0)</f>
        <v>#N/A</v>
      </c>
    </row>
    <row r="1546" spans="1:19" x14ac:dyDescent="0.25">
      <c r="A1546" t="s">
        <v>15</v>
      </c>
      <c r="B1546">
        <v>15000</v>
      </c>
      <c r="C1546">
        <v>100</v>
      </c>
      <c r="D1546">
        <v>100000</v>
      </c>
      <c r="E1546">
        <v>69</v>
      </c>
      <c r="F1546">
        <v>1</v>
      </c>
      <c r="G1546">
        <v>44.267561999999998</v>
      </c>
      <c r="H1546">
        <v>32.200574000000003</v>
      </c>
      <c r="I1546">
        <v>23.116824999999999</v>
      </c>
      <c r="J1546">
        <v>0.33995300000000001</v>
      </c>
      <c r="K1546" t="str">
        <f t="shared" si="43"/>
        <v>7</v>
      </c>
      <c r="L1546" t="s">
        <v>77</v>
      </c>
      <c r="M1546" t="s">
        <v>78</v>
      </c>
      <c r="N154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69</v>
      </c>
      <c r="O1546" t="e">
        <f>VLOOKUP(TableMPI[[#This Row],[Label]],TableAvg[],2,FALSE)</f>
        <v>#N/A</v>
      </c>
      <c r="P1546" t="e">
        <f>VLOOKUP(TableMPI[[#This Row],[Label]],TableAvg[],3,FALSE)</f>
        <v>#N/A</v>
      </c>
      <c r="Q1546" t="e">
        <f>TableMPI[[#This Row],[Avg]]-$U$2*TableMPI[[#This Row],[StdDev]]</f>
        <v>#N/A</v>
      </c>
      <c r="R1546" t="e">
        <f>TableMPI[[#This Row],[Avg]]+$U$2*TableMPI[[#This Row],[StdDev]]</f>
        <v>#N/A</v>
      </c>
      <c r="S1546" t="e">
        <f>IF(AND(TableMPI[[#This Row],[total_time]]&gt;=TableMPI[[#This Row],[Low]], TableMPI[[#This Row],[total_time]]&lt;=TableMPI[[#This Row],[High]]),1,0)</f>
        <v>#N/A</v>
      </c>
    </row>
    <row r="1547" spans="1:19" x14ac:dyDescent="0.25">
      <c r="A1547" t="s">
        <v>15</v>
      </c>
      <c r="B1547">
        <v>15000</v>
      </c>
      <c r="C1547">
        <v>100</v>
      </c>
      <c r="D1547">
        <v>100000</v>
      </c>
      <c r="E1547">
        <v>66</v>
      </c>
      <c r="F1547">
        <v>1</v>
      </c>
      <c r="G1547">
        <v>42.306488000000002</v>
      </c>
      <c r="H1547">
        <v>29.971281000000001</v>
      </c>
      <c r="I1547">
        <v>52.753855999999999</v>
      </c>
      <c r="J1547">
        <v>0.81159800000000004</v>
      </c>
      <c r="K1547" t="str">
        <f t="shared" si="43"/>
        <v>7</v>
      </c>
      <c r="L1547" t="s">
        <v>77</v>
      </c>
      <c r="M1547" t="s">
        <v>78</v>
      </c>
      <c r="N154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66</v>
      </c>
      <c r="O1547" t="e">
        <f>VLOOKUP(TableMPI[[#This Row],[Label]],TableAvg[],2,FALSE)</f>
        <v>#N/A</v>
      </c>
      <c r="P1547" t="e">
        <f>VLOOKUP(TableMPI[[#This Row],[Label]],TableAvg[],3,FALSE)</f>
        <v>#N/A</v>
      </c>
      <c r="Q1547" t="e">
        <f>TableMPI[[#This Row],[Avg]]-$U$2*TableMPI[[#This Row],[StdDev]]</f>
        <v>#N/A</v>
      </c>
      <c r="R1547" t="e">
        <f>TableMPI[[#This Row],[Avg]]+$U$2*TableMPI[[#This Row],[StdDev]]</f>
        <v>#N/A</v>
      </c>
      <c r="S1547" t="e">
        <f>IF(AND(TableMPI[[#This Row],[total_time]]&gt;=TableMPI[[#This Row],[Low]], TableMPI[[#This Row],[total_time]]&lt;=TableMPI[[#This Row],[High]]),1,0)</f>
        <v>#N/A</v>
      </c>
    </row>
    <row r="1548" spans="1:19" x14ac:dyDescent="0.25">
      <c r="A1548" t="s">
        <v>15</v>
      </c>
      <c r="B1548">
        <v>15000</v>
      </c>
      <c r="C1548">
        <v>100</v>
      </c>
      <c r="D1548">
        <v>100000</v>
      </c>
      <c r="E1548">
        <v>63</v>
      </c>
      <c r="F1548">
        <v>1</v>
      </c>
      <c r="G1548">
        <v>35.629283999999998</v>
      </c>
      <c r="H1548">
        <v>22.663781</v>
      </c>
      <c r="I1548">
        <v>17.135916999999999</v>
      </c>
      <c r="J1548">
        <v>0.27638600000000002</v>
      </c>
      <c r="K1548" t="str">
        <f t="shared" si="43"/>
        <v>7</v>
      </c>
      <c r="L1548" t="s">
        <v>77</v>
      </c>
      <c r="M1548" t="s">
        <v>78</v>
      </c>
      <c r="N154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63</v>
      </c>
      <c r="O1548" t="e">
        <f>VLOOKUP(TableMPI[[#This Row],[Label]],TableAvg[],2,FALSE)</f>
        <v>#N/A</v>
      </c>
      <c r="P1548" t="e">
        <f>VLOOKUP(TableMPI[[#This Row],[Label]],TableAvg[],3,FALSE)</f>
        <v>#N/A</v>
      </c>
      <c r="Q1548" t="e">
        <f>TableMPI[[#This Row],[Avg]]-$U$2*TableMPI[[#This Row],[StdDev]]</f>
        <v>#N/A</v>
      </c>
      <c r="R1548" t="e">
        <f>TableMPI[[#This Row],[Avg]]+$U$2*TableMPI[[#This Row],[StdDev]]</f>
        <v>#N/A</v>
      </c>
      <c r="S1548" t="e">
        <f>IF(AND(TableMPI[[#This Row],[total_time]]&gt;=TableMPI[[#This Row],[Low]], TableMPI[[#This Row],[total_time]]&lt;=TableMPI[[#This Row],[High]]),1,0)</f>
        <v>#N/A</v>
      </c>
    </row>
    <row r="1549" spans="1:19" x14ac:dyDescent="0.25">
      <c r="A1549" t="s">
        <v>15</v>
      </c>
      <c r="B1549">
        <v>15000</v>
      </c>
      <c r="C1549">
        <v>100</v>
      </c>
      <c r="D1549">
        <v>100000</v>
      </c>
      <c r="E1549">
        <v>60</v>
      </c>
      <c r="F1549">
        <v>1</v>
      </c>
      <c r="G1549">
        <v>47.242476000000003</v>
      </c>
      <c r="H1549">
        <v>33.677537000000001</v>
      </c>
      <c r="I1549">
        <v>24.668645999999999</v>
      </c>
      <c r="J1549">
        <v>0.41811300000000001</v>
      </c>
      <c r="K1549" t="str">
        <f t="shared" si="43"/>
        <v>7</v>
      </c>
      <c r="L1549" t="s">
        <v>77</v>
      </c>
      <c r="M1549" t="s">
        <v>78</v>
      </c>
      <c r="N154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60</v>
      </c>
      <c r="O1549" t="e">
        <f>VLOOKUP(TableMPI[[#This Row],[Label]],TableAvg[],2,FALSE)</f>
        <v>#N/A</v>
      </c>
      <c r="P1549" t="e">
        <f>VLOOKUP(TableMPI[[#This Row],[Label]],TableAvg[],3,FALSE)</f>
        <v>#N/A</v>
      </c>
      <c r="Q1549" t="e">
        <f>TableMPI[[#This Row],[Avg]]-$U$2*TableMPI[[#This Row],[StdDev]]</f>
        <v>#N/A</v>
      </c>
      <c r="R1549" t="e">
        <f>TableMPI[[#This Row],[Avg]]+$U$2*TableMPI[[#This Row],[StdDev]]</f>
        <v>#N/A</v>
      </c>
      <c r="S1549" t="e">
        <f>IF(AND(TableMPI[[#This Row],[total_time]]&gt;=TableMPI[[#This Row],[Low]], TableMPI[[#This Row],[total_time]]&lt;=TableMPI[[#This Row],[High]]),1,0)</f>
        <v>#N/A</v>
      </c>
    </row>
    <row r="1550" spans="1:19" x14ac:dyDescent="0.25">
      <c r="A1550" t="s">
        <v>15</v>
      </c>
      <c r="B1550">
        <v>15000</v>
      </c>
      <c r="C1550">
        <v>100</v>
      </c>
      <c r="D1550">
        <v>100000</v>
      </c>
      <c r="E1550">
        <v>57</v>
      </c>
      <c r="F1550">
        <v>1</v>
      </c>
      <c r="G1550">
        <v>45.783002000000003</v>
      </c>
      <c r="H1550">
        <v>31.343397</v>
      </c>
      <c r="I1550">
        <v>27.845355999999999</v>
      </c>
      <c r="J1550">
        <v>0.49723800000000001</v>
      </c>
      <c r="K1550" t="str">
        <f t="shared" si="43"/>
        <v>7</v>
      </c>
      <c r="L1550" t="s">
        <v>77</v>
      </c>
      <c r="M1550" t="s">
        <v>78</v>
      </c>
      <c r="N155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57</v>
      </c>
      <c r="O1550" t="e">
        <f>VLOOKUP(TableMPI[[#This Row],[Label]],TableAvg[],2,FALSE)</f>
        <v>#N/A</v>
      </c>
      <c r="P1550" t="e">
        <f>VLOOKUP(TableMPI[[#This Row],[Label]],TableAvg[],3,FALSE)</f>
        <v>#N/A</v>
      </c>
      <c r="Q1550" t="e">
        <f>TableMPI[[#This Row],[Avg]]-$U$2*TableMPI[[#This Row],[StdDev]]</f>
        <v>#N/A</v>
      </c>
      <c r="R1550" t="e">
        <f>TableMPI[[#This Row],[Avg]]+$U$2*TableMPI[[#This Row],[StdDev]]</f>
        <v>#N/A</v>
      </c>
      <c r="S1550" t="e">
        <f>IF(AND(TableMPI[[#This Row],[total_time]]&gt;=TableMPI[[#This Row],[Low]], TableMPI[[#This Row],[total_time]]&lt;=TableMPI[[#This Row],[High]]),1,0)</f>
        <v>#N/A</v>
      </c>
    </row>
    <row r="1551" spans="1:19" x14ac:dyDescent="0.25">
      <c r="A1551" t="s">
        <v>15</v>
      </c>
      <c r="B1551">
        <v>15000</v>
      </c>
      <c r="C1551">
        <v>100</v>
      </c>
      <c r="D1551">
        <v>100000</v>
      </c>
      <c r="E1551">
        <v>54</v>
      </c>
      <c r="F1551">
        <v>1</v>
      </c>
      <c r="G1551">
        <v>48.826259</v>
      </c>
      <c r="H1551">
        <v>33.686439</v>
      </c>
      <c r="I1551">
        <v>19.080369000000001</v>
      </c>
      <c r="J1551">
        <v>0.36000700000000002</v>
      </c>
      <c r="K1551" t="str">
        <f t="shared" si="43"/>
        <v>7</v>
      </c>
      <c r="L1551" t="s">
        <v>77</v>
      </c>
      <c r="M1551" t="s">
        <v>78</v>
      </c>
      <c r="N155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54</v>
      </c>
      <c r="O1551" t="e">
        <f>VLOOKUP(TableMPI[[#This Row],[Label]],TableAvg[],2,FALSE)</f>
        <v>#N/A</v>
      </c>
      <c r="P1551" t="e">
        <f>VLOOKUP(TableMPI[[#This Row],[Label]],TableAvg[],3,FALSE)</f>
        <v>#N/A</v>
      </c>
      <c r="Q1551" t="e">
        <f>TableMPI[[#This Row],[Avg]]-$U$2*TableMPI[[#This Row],[StdDev]]</f>
        <v>#N/A</v>
      </c>
      <c r="R1551" t="e">
        <f>TableMPI[[#This Row],[Avg]]+$U$2*TableMPI[[#This Row],[StdDev]]</f>
        <v>#N/A</v>
      </c>
      <c r="S1551" t="e">
        <f>IF(AND(TableMPI[[#This Row],[total_time]]&gt;=TableMPI[[#This Row],[Low]], TableMPI[[#This Row],[total_time]]&lt;=TableMPI[[#This Row],[High]]),1,0)</f>
        <v>#N/A</v>
      </c>
    </row>
    <row r="1552" spans="1:19" x14ac:dyDescent="0.25">
      <c r="A1552" t="s">
        <v>15</v>
      </c>
      <c r="B1552">
        <v>15000</v>
      </c>
      <c r="C1552">
        <v>100</v>
      </c>
      <c r="D1552">
        <v>100000</v>
      </c>
      <c r="E1552">
        <v>51</v>
      </c>
      <c r="F1552">
        <v>1</v>
      </c>
      <c r="G1552">
        <v>48.965257000000001</v>
      </c>
      <c r="H1552">
        <v>33.189531000000002</v>
      </c>
      <c r="I1552">
        <v>23.107320000000001</v>
      </c>
      <c r="J1552">
        <v>0.462146</v>
      </c>
      <c r="K1552" t="str">
        <f t="shared" si="43"/>
        <v>7</v>
      </c>
      <c r="L1552" t="s">
        <v>77</v>
      </c>
      <c r="M1552" t="s">
        <v>78</v>
      </c>
      <c r="N155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51</v>
      </c>
      <c r="O1552" t="e">
        <f>VLOOKUP(TableMPI[[#This Row],[Label]],TableAvg[],2,FALSE)</f>
        <v>#N/A</v>
      </c>
      <c r="P1552" t="e">
        <f>VLOOKUP(TableMPI[[#This Row],[Label]],TableAvg[],3,FALSE)</f>
        <v>#N/A</v>
      </c>
      <c r="Q1552" t="e">
        <f>TableMPI[[#This Row],[Avg]]-$U$2*TableMPI[[#This Row],[StdDev]]</f>
        <v>#N/A</v>
      </c>
      <c r="R1552" t="e">
        <f>TableMPI[[#This Row],[Avg]]+$U$2*TableMPI[[#This Row],[StdDev]]</f>
        <v>#N/A</v>
      </c>
      <c r="S1552" t="e">
        <f>IF(AND(TableMPI[[#This Row],[total_time]]&gt;=TableMPI[[#This Row],[Low]], TableMPI[[#This Row],[total_time]]&lt;=TableMPI[[#This Row],[High]]),1,0)</f>
        <v>#N/A</v>
      </c>
    </row>
    <row r="1553" spans="1:19" x14ac:dyDescent="0.25">
      <c r="A1553" t="s">
        <v>15</v>
      </c>
      <c r="B1553">
        <v>15000</v>
      </c>
      <c r="C1553">
        <v>100</v>
      </c>
      <c r="D1553">
        <v>100000</v>
      </c>
      <c r="E1553">
        <v>48</v>
      </c>
      <c r="F1553">
        <v>1</v>
      </c>
      <c r="G1553">
        <v>49.214429000000003</v>
      </c>
      <c r="H1553">
        <v>32.380386999999999</v>
      </c>
      <c r="I1553">
        <v>11.963894</v>
      </c>
      <c r="J1553">
        <v>0.25455100000000003</v>
      </c>
      <c r="K1553" t="str">
        <f t="shared" si="43"/>
        <v>7</v>
      </c>
      <c r="L1553" t="s">
        <v>77</v>
      </c>
      <c r="M1553" t="s">
        <v>78</v>
      </c>
      <c r="N155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48</v>
      </c>
      <c r="O1553" t="e">
        <f>VLOOKUP(TableMPI[[#This Row],[Label]],TableAvg[],2,FALSE)</f>
        <v>#N/A</v>
      </c>
      <c r="P1553" t="e">
        <f>VLOOKUP(TableMPI[[#This Row],[Label]],TableAvg[],3,FALSE)</f>
        <v>#N/A</v>
      </c>
      <c r="Q1553" t="e">
        <f>TableMPI[[#This Row],[Avg]]-$U$2*TableMPI[[#This Row],[StdDev]]</f>
        <v>#N/A</v>
      </c>
      <c r="R1553" t="e">
        <f>TableMPI[[#This Row],[Avg]]+$U$2*TableMPI[[#This Row],[StdDev]]</f>
        <v>#N/A</v>
      </c>
      <c r="S1553" t="e">
        <f>IF(AND(TableMPI[[#This Row],[total_time]]&gt;=TableMPI[[#This Row],[Low]], TableMPI[[#This Row],[total_time]]&lt;=TableMPI[[#This Row],[High]]),1,0)</f>
        <v>#N/A</v>
      </c>
    </row>
    <row r="1554" spans="1:19" x14ac:dyDescent="0.25">
      <c r="A1554" t="s">
        <v>15</v>
      </c>
      <c r="B1554">
        <v>15000</v>
      </c>
      <c r="C1554">
        <v>100</v>
      </c>
      <c r="D1554">
        <v>100000</v>
      </c>
      <c r="E1554">
        <v>45</v>
      </c>
      <c r="F1554">
        <v>1</v>
      </c>
      <c r="G1554">
        <v>34.796458000000001</v>
      </c>
      <c r="H1554">
        <v>17.116385999999999</v>
      </c>
      <c r="I1554">
        <v>13.618722999999999</v>
      </c>
      <c r="J1554">
        <v>0.30951600000000001</v>
      </c>
      <c r="K1554" t="str">
        <f t="shared" si="43"/>
        <v>7</v>
      </c>
      <c r="L1554" t="s">
        <v>77</v>
      </c>
      <c r="M1554" t="s">
        <v>78</v>
      </c>
      <c r="N155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45</v>
      </c>
      <c r="O1554" t="e">
        <f>VLOOKUP(TableMPI[[#This Row],[Label]],TableAvg[],2,FALSE)</f>
        <v>#N/A</v>
      </c>
      <c r="P1554" t="e">
        <f>VLOOKUP(TableMPI[[#This Row],[Label]],TableAvg[],3,FALSE)</f>
        <v>#N/A</v>
      </c>
      <c r="Q1554" t="e">
        <f>TableMPI[[#This Row],[Avg]]-$U$2*TableMPI[[#This Row],[StdDev]]</f>
        <v>#N/A</v>
      </c>
      <c r="R1554" t="e">
        <f>TableMPI[[#This Row],[Avg]]+$U$2*TableMPI[[#This Row],[StdDev]]</f>
        <v>#N/A</v>
      </c>
      <c r="S1554" t="e">
        <f>IF(AND(TableMPI[[#This Row],[total_time]]&gt;=TableMPI[[#This Row],[Low]], TableMPI[[#This Row],[total_time]]&lt;=TableMPI[[#This Row],[High]]),1,0)</f>
        <v>#N/A</v>
      </c>
    </row>
    <row r="1555" spans="1:19" x14ac:dyDescent="0.25">
      <c r="A1555" t="s">
        <v>15</v>
      </c>
      <c r="B1555">
        <v>15000</v>
      </c>
      <c r="C1555">
        <v>100</v>
      </c>
      <c r="D1555">
        <v>100000</v>
      </c>
      <c r="E1555">
        <v>42</v>
      </c>
      <c r="F1555">
        <v>1</v>
      </c>
      <c r="G1555">
        <v>40.36551</v>
      </c>
      <c r="H1555">
        <v>21.375506999999999</v>
      </c>
      <c r="I1555">
        <v>11.332466</v>
      </c>
      <c r="J1555">
        <v>0.27640199999999998</v>
      </c>
      <c r="K1555" t="str">
        <f t="shared" si="43"/>
        <v>7</v>
      </c>
      <c r="L1555" t="s">
        <v>77</v>
      </c>
      <c r="M1555" t="s">
        <v>78</v>
      </c>
      <c r="N155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42</v>
      </c>
      <c r="O1555" t="e">
        <f>VLOOKUP(TableMPI[[#This Row],[Label]],TableAvg[],2,FALSE)</f>
        <v>#N/A</v>
      </c>
      <c r="P1555" t="e">
        <f>VLOOKUP(TableMPI[[#This Row],[Label]],TableAvg[],3,FALSE)</f>
        <v>#N/A</v>
      </c>
      <c r="Q1555" t="e">
        <f>TableMPI[[#This Row],[Avg]]-$U$2*TableMPI[[#This Row],[StdDev]]</f>
        <v>#N/A</v>
      </c>
      <c r="R1555" t="e">
        <f>TableMPI[[#This Row],[Avg]]+$U$2*TableMPI[[#This Row],[StdDev]]</f>
        <v>#N/A</v>
      </c>
      <c r="S1555" t="e">
        <f>IF(AND(TableMPI[[#This Row],[total_time]]&gt;=TableMPI[[#This Row],[Low]], TableMPI[[#This Row],[total_time]]&lt;=TableMPI[[#This Row],[High]]),1,0)</f>
        <v>#N/A</v>
      </c>
    </row>
    <row r="1556" spans="1:19" x14ac:dyDescent="0.25">
      <c r="A1556" t="s">
        <v>15</v>
      </c>
      <c r="B1556">
        <v>15000</v>
      </c>
      <c r="C1556">
        <v>100</v>
      </c>
      <c r="D1556">
        <v>100000</v>
      </c>
      <c r="E1556">
        <v>39</v>
      </c>
      <c r="F1556">
        <v>1</v>
      </c>
      <c r="G1556">
        <v>41.485312</v>
      </c>
      <c r="H1556">
        <v>21.082303</v>
      </c>
      <c r="I1556">
        <v>13.717055</v>
      </c>
      <c r="J1556">
        <v>0.36097499999999999</v>
      </c>
      <c r="K1556" t="str">
        <f t="shared" si="43"/>
        <v>7</v>
      </c>
      <c r="L1556" t="s">
        <v>77</v>
      </c>
      <c r="M1556" t="s">
        <v>78</v>
      </c>
      <c r="N155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39</v>
      </c>
      <c r="O1556" t="e">
        <f>VLOOKUP(TableMPI[[#This Row],[Label]],TableAvg[],2,FALSE)</f>
        <v>#N/A</v>
      </c>
      <c r="P1556" t="e">
        <f>VLOOKUP(TableMPI[[#This Row],[Label]],TableAvg[],3,FALSE)</f>
        <v>#N/A</v>
      </c>
      <c r="Q1556" t="e">
        <f>TableMPI[[#This Row],[Avg]]-$U$2*TableMPI[[#This Row],[StdDev]]</f>
        <v>#N/A</v>
      </c>
      <c r="R1556" t="e">
        <f>TableMPI[[#This Row],[Avg]]+$U$2*TableMPI[[#This Row],[StdDev]]</f>
        <v>#N/A</v>
      </c>
      <c r="S1556" t="e">
        <f>IF(AND(TableMPI[[#This Row],[total_time]]&gt;=TableMPI[[#This Row],[Low]], TableMPI[[#This Row],[total_time]]&lt;=TableMPI[[#This Row],[High]]),1,0)</f>
        <v>#N/A</v>
      </c>
    </row>
    <row r="1557" spans="1:19" x14ac:dyDescent="0.25">
      <c r="A1557" t="s">
        <v>15</v>
      </c>
      <c r="B1557">
        <v>15000</v>
      </c>
      <c r="C1557">
        <v>100</v>
      </c>
      <c r="D1557">
        <v>100000</v>
      </c>
      <c r="E1557">
        <v>36</v>
      </c>
      <c r="F1557">
        <v>1</v>
      </c>
      <c r="G1557">
        <v>51.462085000000002</v>
      </c>
      <c r="H1557">
        <v>29.499077</v>
      </c>
      <c r="I1557">
        <v>9.7915869999999998</v>
      </c>
      <c r="J1557">
        <v>0.27976000000000001</v>
      </c>
      <c r="K1557" t="str">
        <f t="shared" si="43"/>
        <v>7</v>
      </c>
      <c r="L1557" t="s">
        <v>77</v>
      </c>
      <c r="M1557" t="s">
        <v>78</v>
      </c>
      <c r="N155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36</v>
      </c>
      <c r="O1557" t="e">
        <f>VLOOKUP(TableMPI[[#This Row],[Label]],TableAvg[],2,FALSE)</f>
        <v>#N/A</v>
      </c>
      <c r="P1557" t="e">
        <f>VLOOKUP(TableMPI[[#This Row],[Label]],TableAvg[],3,FALSE)</f>
        <v>#N/A</v>
      </c>
      <c r="Q1557" t="e">
        <f>TableMPI[[#This Row],[Avg]]-$U$2*TableMPI[[#This Row],[StdDev]]</f>
        <v>#N/A</v>
      </c>
      <c r="R1557" t="e">
        <f>TableMPI[[#This Row],[Avg]]+$U$2*TableMPI[[#This Row],[StdDev]]</f>
        <v>#N/A</v>
      </c>
      <c r="S1557" t="e">
        <f>IF(AND(TableMPI[[#This Row],[total_time]]&gt;=TableMPI[[#This Row],[Low]], TableMPI[[#This Row],[total_time]]&lt;=TableMPI[[#This Row],[High]]),1,0)</f>
        <v>#N/A</v>
      </c>
    </row>
    <row r="1558" spans="1:19" x14ac:dyDescent="0.25">
      <c r="A1558" t="s">
        <v>15</v>
      </c>
      <c r="B1558">
        <v>15000</v>
      </c>
      <c r="C1558">
        <v>100</v>
      </c>
      <c r="D1558">
        <v>100000</v>
      </c>
      <c r="E1558">
        <v>33</v>
      </c>
      <c r="F1558">
        <v>1</v>
      </c>
      <c r="G1558">
        <v>39.996048000000002</v>
      </c>
      <c r="H1558">
        <v>16.400013000000001</v>
      </c>
      <c r="I1558">
        <v>13.995805000000001</v>
      </c>
      <c r="J1558">
        <v>0.43736900000000001</v>
      </c>
      <c r="K1558" t="str">
        <f t="shared" si="43"/>
        <v>7</v>
      </c>
      <c r="L1558" t="s">
        <v>77</v>
      </c>
      <c r="M1558" t="s">
        <v>78</v>
      </c>
      <c r="N155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33</v>
      </c>
      <c r="O1558" t="e">
        <f>VLOOKUP(TableMPI[[#This Row],[Label]],TableAvg[],2,FALSE)</f>
        <v>#N/A</v>
      </c>
      <c r="P1558" t="e">
        <f>VLOOKUP(TableMPI[[#This Row],[Label]],TableAvg[],3,FALSE)</f>
        <v>#N/A</v>
      </c>
      <c r="Q1558" t="e">
        <f>TableMPI[[#This Row],[Avg]]-$U$2*TableMPI[[#This Row],[StdDev]]</f>
        <v>#N/A</v>
      </c>
      <c r="R1558" t="e">
        <f>TableMPI[[#This Row],[Avg]]+$U$2*TableMPI[[#This Row],[StdDev]]</f>
        <v>#N/A</v>
      </c>
      <c r="S1558" t="e">
        <f>IF(AND(TableMPI[[#This Row],[total_time]]&gt;=TableMPI[[#This Row],[Low]], TableMPI[[#This Row],[total_time]]&lt;=TableMPI[[#This Row],[High]]),1,0)</f>
        <v>#N/A</v>
      </c>
    </row>
    <row r="1559" spans="1:19" x14ac:dyDescent="0.25">
      <c r="A1559" t="s">
        <v>15</v>
      </c>
      <c r="B1559">
        <v>15000</v>
      </c>
      <c r="C1559">
        <v>100</v>
      </c>
      <c r="D1559">
        <v>100000</v>
      </c>
      <c r="E1559">
        <v>30</v>
      </c>
      <c r="F1559">
        <v>1</v>
      </c>
      <c r="G1559">
        <v>39.895572000000001</v>
      </c>
      <c r="H1559">
        <v>14.012677</v>
      </c>
      <c r="I1559">
        <v>10.818934</v>
      </c>
      <c r="J1559">
        <v>0.37306699999999998</v>
      </c>
      <c r="K1559" t="str">
        <f t="shared" si="43"/>
        <v>7</v>
      </c>
      <c r="L1559" t="s">
        <v>77</v>
      </c>
      <c r="M1559" t="s">
        <v>78</v>
      </c>
      <c r="N155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30</v>
      </c>
      <c r="O1559" t="e">
        <f>VLOOKUP(TableMPI[[#This Row],[Label]],TableAvg[],2,FALSE)</f>
        <v>#N/A</v>
      </c>
      <c r="P1559" t="e">
        <f>VLOOKUP(TableMPI[[#This Row],[Label]],TableAvg[],3,FALSE)</f>
        <v>#N/A</v>
      </c>
      <c r="Q1559" t="e">
        <f>TableMPI[[#This Row],[Avg]]-$U$2*TableMPI[[#This Row],[StdDev]]</f>
        <v>#N/A</v>
      </c>
      <c r="R1559" t="e">
        <f>TableMPI[[#This Row],[Avg]]+$U$2*TableMPI[[#This Row],[StdDev]]</f>
        <v>#N/A</v>
      </c>
      <c r="S1559" t="e">
        <f>IF(AND(TableMPI[[#This Row],[total_time]]&gt;=TableMPI[[#This Row],[Low]], TableMPI[[#This Row],[total_time]]&lt;=TableMPI[[#This Row],[High]]),1,0)</f>
        <v>#N/A</v>
      </c>
    </row>
    <row r="1560" spans="1:19" x14ac:dyDescent="0.25">
      <c r="A1560" t="s">
        <v>15</v>
      </c>
      <c r="B1560">
        <v>15000</v>
      </c>
      <c r="C1560">
        <v>100</v>
      </c>
      <c r="D1560">
        <v>100000</v>
      </c>
      <c r="E1560">
        <v>27</v>
      </c>
      <c r="F1560">
        <v>1</v>
      </c>
      <c r="G1560">
        <v>32.560167</v>
      </c>
      <c r="H1560">
        <v>3.9943919999999999</v>
      </c>
      <c r="I1560">
        <v>7.8190730000000004</v>
      </c>
      <c r="J1560">
        <v>0.300734</v>
      </c>
      <c r="K1560" t="str">
        <f t="shared" si="43"/>
        <v>7</v>
      </c>
      <c r="L1560" t="s">
        <v>77</v>
      </c>
      <c r="M1560" t="s">
        <v>78</v>
      </c>
      <c r="N156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27</v>
      </c>
      <c r="O1560" t="e">
        <f>VLOOKUP(TableMPI[[#This Row],[Label]],TableAvg[],2,FALSE)</f>
        <v>#N/A</v>
      </c>
      <c r="P1560" t="e">
        <f>VLOOKUP(TableMPI[[#This Row],[Label]],TableAvg[],3,FALSE)</f>
        <v>#N/A</v>
      </c>
      <c r="Q1560" t="e">
        <f>TableMPI[[#This Row],[Avg]]-$U$2*TableMPI[[#This Row],[StdDev]]</f>
        <v>#N/A</v>
      </c>
      <c r="R1560" t="e">
        <f>TableMPI[[#This Row],[Avg]]+$U$2*TableMPI[[#This Row],[StdDev]]</f>
        <v>#N/A</v>
      </c>
      <c r="S1560" t="e">
        <f>IF(AND(TableMPI[[#This Row],[total_time]]&gt;=TableMPI[[#This Row],[Low]], TableMPI[[#This Row],[total_time]]&lt;=TableMPI[[#This Row],[High]]),1,0)</f>
        <v>#N/A</v>
      </c>
    </row>
    <row r="1561" spans="1:19" x14ac:dyDescent="0.25">
      <c r="A1561" t="s">
        <v>15</v>
      </c>
      <c r="B1561">
        <v>15000</v>
      </c>
      <c r="C1561">
        <v>100</v>
      </c>
      <c r="D1561">
        <v>100000</v>
      </c>
      <c r="E1561">
        <v>24</v>
      </c>
      <c r="F1561">
        <v>1</v>
      </c>
      <c r="G1561">
        <v>32.675916999999998</v>
      </c>
      <c r="H1561">
        <v>0.50944299999999998</v>
      </c>
      <c r="I1561">
        <v>5.4033059999999997</v>
      </c>
      <c r="J1561">
        <v>0.234926</v>
      </c>
      <c r="K1561" t="str">
        <f t="shared" si="43"/>
        <v>7</v>
      </c>
      <c r="L1561" t="s">
        <v>77</v>
      </c>
      <c r="M1561" t="s">
        <v>78</v>
      </c>
      <c r="N156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24</v>
      </c>
      <c r="O1561" t="e">
        <f>VLOOKUP(TableMPI[[#This Row],[Label]],TableAvg[],2,FALSE)</f>
        <v>#N/A</v>
      </c>
      <c r="P1561" t="e">
        <f>VLOOKUP(TableMPI[[#This Row],[Label]],TableAvg[],3,FALSE)</f>
        <v>#N/A</v>
      </c>
      <c r="Q1561" t="e">
        <f>TableMPI[[#This Row],[Avg]]-$U$2*TableMPI[[#This Row],[StdDev]]</f>
        <v>#N/A</v>
      </c>
      <c r="R1561" t="e">
        <f>TableMPI[[#This Row],[Avg]]+$U$2*TableMPI[[#This Row],[StdDev]]</f>
        <v>#N/A</v>
      </c>
      <c r="S1561" t="e">
        <f>IF(AND(TableMPI[[#This Row],[total_time]]&gt;=TableMPI[[#This Row],[Low]], TableMPI[[#This Row],[total_time]]&lt;=TableMPI[[#This Row],[High]]),1,0)</f>
        <v>#N/A</v>
      </c>
    </row>
    <row r="1562" spans="1:19" x14ac:dyDescent="0.25">
      <c r="A1562" t="s">
        <v>15</v>
      </c>
      <c r="B1562">
        <v>15000</v>
      </c>
      <c r="C1562">
        <v>100</v>
      </c>
      <c r="D1562">
        <v>100000</v>
      </c>
      <c r="E1562">
        <v>21</v>
      </c>
      <c r="F1562">
        <v>1</v>
      </c>
      <c r="G1562">
        <v>37.540379000000001</v>
      </c>
      <c r="H1562">
        <v>1.0003759999999999</v>
      </c>
      <c r="I1562">
        <v>13.771466</v>
      </c>
      <c r="J1562">
        <v>0.68857299999999999</v>
      </c>
      <c r="K1562" t="str">
        <f t="shared" si="43"/>
        <v>7</v>
      </c>
      <c r="L1562" t="s">
        <v>77</v>
      </c>
      <c r="M1562" t="s">
        <v>78</v>
      </c>
      <c r="N156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21</v>
      </c>
      <c r="O1562" t="e">
        <f>VLOOKUP(TableMPI[[#This Row],[Label]],TableAvg[],2,FALSE)</f>
        <v>#N/A</v>
      </c>
      <c r="P1562" t="e">
        <f>VLOOKUP(TableMPI[[#This Row],[Label]],TableAvg[],3,FALSE)</f>
        <v>#N/A</v>
      </c>
      <c r="Q1562" t="e">
        <f>TableMPI[[#This Row],[Avg]]-$U$2*TableMPI[[#This Row],[StdDev]]</f>
        <v>#N/A</v>
      </c>
      <c r="R1562" t="e">
        <f>TableMPI[[#This Row],[Avg]]+$U$2*TableMPI[[#This Row],[StdDev]]</f>
        <v>#N/A</v>
      </c>
      <c r="S1562" t="e">
        <f>IF(AND(TableMPI[[#This Row],[total_time]]&gt;=TableMPI[[#This Row],[Low]], TableMPI[[#This Row],[total_time]]&lt;=TableMPI[[#This Row],[High]]),1,0)</f>
        <v>#N/A</v>
      </c>
    </row>
    <row r="1563" spans="1:19" x14ac:dyDescent="0.25">
      <c r="A1563" t="s">
        <v>15</v>
      </c>
      <c r="B1563">
        <v>15000</v>
      </c>
      <c r="C1563">
        <v>100</v>
      </c>
      <c r="D1563">
        <v>100000</v>
      </c>
      <c r="E1563">
        <v>18</v>
      </c>
      <c r="F1563">
        <v>1</v>
      </c>
      <c r="G1563">
        <v>43.425089999999997</v>
      </c>
      <c r="H1563">
        <v>1.0580689999999999</v>
      </c>
      <c r="I1563">
        <v>12.674407</v>
      </c>
      <c r="J1563">
        <v>0.74555300000000002</v>
      </c>
      <c r="K1563" t="str">
        <f t="shared" si="43"/>
        <v>7</v>
      </c>
      <c r="L1563" t="s">
        <v>77</v>
      </c>
      <c r="M1563" t="s">
        <v>78</v>
      </c>
      <c r="N156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18</v>
      </c>
      <c r="O1563" t="e">
        <f>VLOOKUP(TableMPI[[#This Row],[Label]],TableAvg[],2,FALSE)</f>
        <v>#N/A</v>
      </c>
      <c r="P1563" t="e">
        <f>VLOOKUP(TableMPI[[#This Row],[Label]],TableAvg[],3,FALSE)</f>
        <v>#N/A</v>
      </c>
      <c r="Q1563" t="e">
        <f>TableMPI[[#This Row],[Avg]]-$U$2*TableMPI[[#This Row],[StdDev]]</f>
        <v>#N/A</v>
      </c>
      <c r="R1563" t="e">
        <f>TableMPI[[#This Row],[Avg]]+$U$2*TableMPI[[#This Row],[StdDev]]</f>
        <v>#N/A</v>
      </c>
      <c r="S1563" t="e">
        <f>IF(AND(TableMPI[[#This Row],[total_time]]&gt;=TableMPI[[#This Row],[Low]], TableMPI[[#This Row],[total_time]]&lt;=TableMPI[[#This Row],[High]]),1,0)</f>
        <v>#N/A</v>
      </c>
    </row>
    <row r="1564" spans="1:19" x14ac:dyDescent="0.25">
      <c r="A1564" t="s">
        <v>15</v>
      </c>
      <c r="B1564">
        <v>15000</v>
      </c>
      <c r="C1564">
        <v>100</v>
      </c>
      <c r="D1564">
        <v>100000</v>
      </c>
      <c r="E1564">
        <v>15</v>
      </c>
      <c r="F1564">
        <v>1</v>
      </c>
      <c r="G1564">
        <v>51.212786000000001</v>
      </c>
      <c r="H1564">
        <v>0.839507</v>
      </c>
      <c r="I1564">
        <v>7.2688730000000001</v>
      </c>
      <c r="J1564">
        <v>0.51920500000000003</v>
      </c>
      <c r="K1564" t="str">
        <f t="shared" si="43"/>
        <v>7</v>
      </c>
      <c r="L1564" t="s">
        <v>77</v>
      </c>
      <c r="M1564" t="s">
        <v>78</v>
      </c>
      <c r="N156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15</v>
      </c>
      <c r="O1564" t="e">
        <f>VLOOKUP(TableMPI[[#This Row],[Label]],TableAvg[],2,FALSE)</f>
        <v>#N/A</v>
      </c>
      <c r="P1564" t="e">
        <f>VLOOKUP(TableMPI[[#This Row],[Label]],TableAvg[],3,FALSE)</f>
        <v>#N/A</v>
      </c>
      <c r="Q1564" t="e">
        <f>TableMPI[[#This Row],[Avg]]-$U$2*TableMPI[[#This Row],[StdDev]]</f>
        <v>#N/A</v>
      </c>
      <c r="R1564" t="e">
        <f>TableMPI[[#This Row],[Avg]]+$U$2*TableMPI[[#This Row],[StdDev]]</f>
        <v>#N/A</v>
      </c>
      <c r="S1564" t="e">
        <f>IF(AND(TableMPI[[#This Row],[total_time]]&gt;=TableMPI[[#This Row],[Low]], TableMPI[[#This Row],[total_time]]&lt;=TableMPI[[#This Row],[High]]),1,0)</f>
        <v>#N/A</v>
      </c>
    </row>
    <row r="1565" spans="1:19" x14ac:dyDescent="0.25">
      <c r="A1565" t="s">
        <v>15</v>
      </c>
      <c r="B1565">
        <v>15000</v>
      </c>
      <c r="C1565">
        <v>100</v>
      </c>
      <c r="D1565">
        <v>100000</v>
      </c>
      <c r="E1565">
        <v>72</v>
      </c>
      <c r="F1565">
        <v>1</v>
      </c>
      <c r="G1565">
        <v>46.354948</v>
      </c>
      <c r="H1565">
        <v>34.701467000000001</v>
      </c>
      <c r="I1565">
        <v>63.635153000000003</v>
      </c>
      <c r="J1565">
        <v>0.89627000000000001</v>
      </c>
      <c r="K1565" t="str">
        <f t="shared" si="43"/>
        <v>7</v>
      </c>
      <c r="L1565" t="s">
        <v>77</v>
      </c>
      <c r="M1565" t="s">
        <v>78</v>
      </c>
      <c r="N156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72</v>
      </c>
      <c r="O1565" t="e">
        <f>VLOOKUP(TableMPI[[#This Row],[Label]],TableAvg[],2,FALSE)</f>
        <v>#N/A</v>
      </c>
      <c r="P1565" t="e">
        <f>VLOOKUP(TableMPI[[#This Row],[Label]],TableAvg[],3,FALSE)</f>
        <v>#N/A</v>
      </c>
      <c r="Q1565" t="e">
        <f>TableMPI[[#This Row],[Avg]]-$U$2*TableMPI[[#This Row],[StdDev]]</f>
        <v>#N/A</v>
      </c>
      <c r="R1565" t="e">
        <f>TableMPI[[#This Row],[Avg]]+$U$2*TableMPI[[#This Row],[StdDev]]</f>
        <v>#N/A</v>
      </c>
      <c r="S1565" t="e">
        <f>IF(AND(TableMPI[[#This Row],[total_time]]&gt;=TableMPI[[#This Row],[Low]], TableMPI[[#This Row],[total_time]]&lt;=TableMPI[[#This Row],[High]]),1,0)</f>
        <v>#N/A</v>
      </c>
    </row>
    <row r="1566" spans="1:19" x14ac:dyDescent="0.25">
      <c r="A1566" t="s">
        <v>15</v>
      </c>
      <c r="B1566">
        <v>15000</v>
      </c>
      <c r="C1566">
        <v>100</v>
      </c>
      <c r="D1566">
        <v>100000</v>
      </c>
      <c r="E1566">
        <v>69</v>
      </c>
      <c r="F1566">
        <v>1</v>
      </c>
      <c r="G1566">
        <v>45.650283999999999</v>
      </c>
      <c r="H1566">
        <v>33.767969999999998</v>
      </c>
      <c r="I1566">
        <v>22.151430999999999</v>
      </c>
      <c r="J1566">
        <v>0.32575599999999999</v>
      </c>
      <c r="K1566" t="str">
        <f t="shared" ref="K1566:K1591" si="44">MID(M1566,22,1)</f>
        <v>7</v>
      </c>
      <c r="L1566" t="s">
        <v>77</v>
      </c>
      <c r="M1566" t="s">
        <v>78</v>
      </c>
      <c r="N156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69</v>
      </c>
      <c r="O1566" t="e">
        <f>VLOOKUP(TableMPI[[#This Row],[Label]],TableAvg[],2,FALSE)</f>
        <v>#N/A</v>
      </c>
      <c r="P1566" t="e">
        <f>VLOOKUP(TableMPI[[#This Row],[Label]],TableAvg[],3,FALSE)</f>
        <v>#N/A</v>
      </c>
      <c r="Q1566" t="e">
        <f>TableMPI[[#This Row],[Avg]]-$U$2*TableMPI[[#This Row],[StdDev]]</f>
        <v>#N/A</v>
      </c>
      <c r="R1566" t="e">
        <f>TableMPI[[#This Row],[Avg]]+$U$2*TableMPI[[#This Row],[StdDev]]</f>
        <v>#N/A</v>
      </c>
      <c r="S1566" t="e">
        <f>IF(AND(TableMPI[[#This Row],[total_time]]&gt;=TableMPI[[#This Row],[Low]], TableMPI[[#This Row],[total_time]]&lt;=TableMPI[[#This Row],[High]]),1,0)</f>
        <v>#N/A</v>
      </c>
    </row>
    <row r="1567" spans="1:19" x14ac:dyDescent="0.25">
      <c r="A1567" t="s">
        <v>15</v>
      </c>
      <c r="B1567">
        <v>15000</v>
      </c>
      <c r="C1567">
        <v>100</v>
      </c>
      <c r="D1567">
        <v>100000</v>
      </c>
      <c r="E1567">
        <v>66</v>
      </c>
      <c r="F1567">
        <v>1</v>
      </c>
      <c r="G1567">
        <v>45.622059</v>
      </c>
      <c r="H1567">
        <v>33.250729999999997</v>
      </c>
      <c r="I1567">
        <v>39.375543999999998</v>
      </c>
      <c r="J1567">
        <v>0.60577800000000004</v>
      </c>
      <c r="K1567" t="str">
        <f t="shared" si="44"/>
        <v>7</v>
      </c>
      <c r="L1567" t="s">
        <v>77</v>
      </c>
      <c r="M1567" t="s">
        <v>78</v>
      </c>
      <c r="N156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66</v>
      </c>
      <c r="O1567" t="e">
        <f>VLOOKUP(TableMPI[[#This Row],[Label]],TableAvg[],2,FALSE)</f>
        <v>#N/A</v>
      </c>
      <c r="P1567" t="e">
        <f>VLOOKUP(TableMPI[[#This Row],[Label]],TableAvg[],3,FALSE)</f>
        <v>#N/A</v>
      </c>
      <c r="Q1567" t="e">
        <f>TableMPI[[#This Row],[Avg]]-$U$2*TableMPI[[#This Row],[StdDev]]</f>
        <v>#N/A</v>
      </c>
      <c r="R1567" t="e">
        <f>TableMPI[[#This Row],[Avg]]+$U$2*TableMPI[[#This Row],[StdDev]]</f>
        <v>#N/A</v>
      </c>
      <c r="S1567" t="e">
        <f>IF(AND(TableMPI[[#This Row],[total_time]]&gt;=TableMPI[[#This Row],[Low]], TableMPI[[#This Row],[total_time]]&lt;=TableMPI[[#This Row],[High]]),1,0)</f>
        <v>#N/A</v>
      </c>
    </row>
    <row r="1568" spans="1:19" x14ac:dyDescent="0.25">
      <c r="A1568" t="s">
        <v>15</v>
      </c>
      <c r="B1568">
        <v>15000</v>
      </c>
      <c r="C1568">
        <v>100</v>
      </c>
      <c r="D1568">
        <v>100000</v>
      </c>
      <c r="E1568">
        <v>63</v>
      </c>
      <c r="F1568">
        <v>1</v>
      </c>
      <c r="G1568">
        <v>41.316142999999997</v>
      </c>
      <c r="H1568">
        <v>28.447125</v>
      </c>
      <c r="I1568">
        <v>58.183397999999997</v>
      </c>
      <c r="J1568">
        <v>0.938442</v>
      </c>
      <c r="K1568" t="str">
        <f t="shared" si="44"/>
        <v>7</v>
      </c>
      <c r="L1568" t="s">
        <v>77</v>
      </c>
      <c r="M1568" t="s">
        <v>78</v>
      </c>
      <c r="N156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63</v>
      </c>
      <c r="O1568" t="e">
        <f>VLOOKUP(TableMPI[[#This Row],[Label]],TableAvg[],2,FALSE)</f>
        <v>#N/A</v>
      </c>
      <c r="P1568" t="e">
        <f>VLOOKUP(TableMPI[[#This Row],[Label]],TableAvg[],3,FALSE)</f>
        <v>#N/A</v>
      </c>
      <c r="Q1568" t="e">
        <f>TableMPI[[#This Row],[Avg]]-$U$2*TableMPI[[#This Row],[StdDev]]</f>
        <v>#N/A</v>
      </c>
      <c r="R1568" t="e">
        <f>TableMPI[[#This Row],[Avg]]+$U$2*TableMPI[[#This Row],[StdDev]]</f>
        <v>#N/A</v>
      </c>
      <c r="S1568" t="e">
        <f>IF(AND(TableMPI[[#This Row],[total_time]]&gt;=TableMPI[[#This Row],[Low]], TableMPI[[#This Row],[total_time]]&lt;=TableMPI[[#This Row],[High]]),1,0)</f>
        <v>#N/A</v>
      </c>
    </row>
    <row r="1569" spans="1:19" x14ac:dyDescent="0.25">
      <c r="A1569" t="s">
        <v>15</v>
      </c>
      <c r="B1569">
        <v>15000</v>
      </c>
      <c r="C1569">
        <v>100</v>
      </c>
      <c r="D1569">
        <v>100000</v>
      </c>
      <c r="E1569">
        <v>60</v>
      </c>
      <c r="F1569">
        <v>1</v>
      </c>
      <c r="G1569">
        <v>45.554529000000002</v>
      </c>
      <c r="H1569">
        <v>32.030078000000003</v>
      </c>
      <c r="I1569">
        <v>27.353535000000001</v>
      </c>
      <c r="J1569">
        <v>0.463619</v>
      </c>
      <c r="K1569" t="str">
        <f t="shared" si="44"/>
        <v>7</v>
      </c>
      <c r="L1569" t="s">
        <v>77</v>
      </c>
      <c r="M1569" t="s">
        <v>78</v>
      </c>
      <c r="N156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60</v>
      </c>
      <c r="O1569" t="e">
        <f>VLOOKUP(TableMPI[[#This Row],[Label]],TableAvg[],2,FALSE)</f>
        <v>#N/A</v>
      </c>
      <c r="P1569" t="e">
        <f>VLOOKUP(TableMPI[[#This Row],[Label]],TableAvg[],3,FALSE)</f>
        <v>#N/A</v>
      </c>
      <c r="Q1569" t="e">
        <f>TableMPI[[#This Row],[Avg]]-$U$2*TableMPI[[#This Row],[StdDev]]</f>
        <v>#N/A</v>
      </c>
      <c r="R1569" t="e">
        <f>TableMPI[[#This Row],[Avg]]+$U$2*TableMPI[[#This Row],[StdDev]]</f>
        <v>#N/A</v>
      </c>
      <c r="S1569" t="e">
        <f>IF(AND(TableMPI[[#This Row],[total_time]]&gt;=TableMPI[[#This Row],[Low]], TableMPI[[#This Row],[total_time]]&lt;=TableMPI[[#This Row],[High]]),1,0)</f>
        <v>#N/A</v>
      </c>
    </row>
    <row r="1570" spans="1:19" x14ac:dyDescent="0.25">
      <c r="A1570" t="s">
        <v>15</v>
      </c>
      <c r="B1570">
        <v>15000</v>
      </c>
      <c r="C1570">
        <v>100</v>
      </c>
      <c r="D1570">
        <v>100000</v>
      </c>
      <c r="E1570">
        <v>57</v>
      </c>
      <c r="F1570">
        <v>1</v>
      </c>
      <c r="G1570">
        <v>43.872351000000002</v>
      </c>
      <c r="H1570">
        <v>29.471153999999999</v>
      </c>
      <c r="I1570">
        <v>35.935886000000004</v>
      </c>
      <c r="J1570">
        <v>0.64171199999999995</v>
      </c>
      <c r="K1570" t="str">
        <f t="shared" si="44"/>
        <v>7</v>
      </c>
      <c r="L1570" t="s">
        <v>77</v>
      </c>
      <c r="M1570" t="s">
        <v>78</v>
      </c>
      <c r="N157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57</v>
      </c>
      <c r="O1570" t="e">
        <f>VLOOKUP(TableMPI[[#This Row],[Label]],TableAvg[],2,FALSE)</f>
        <v>#N/A</v>
      </c>
      <c r="P1570" t="e">
        <f>VLOOKUP(TableMPI[[#This Row],[Label]],TableAvg[],3,FALSE)</f>
        <v>#N/A</v>
      </c>
      <c r="Q1570" t="e">
        <f>TableMPI[[#This Row],[Avg]]-$U$2*TableMPI[[#This Row],[StdDev]]</f>
        <v>#N/A</v>
      </c>
      <c r="R1570" t="e">
        <f>TableMPI[[#This Row],[Avg]]+$U$2*TableMPI[[#This Row],[StdDev]]</f>
        <v>#N/A</v>
      </c>
      <c r="S1570" t="e">
        <f>IF(AND(TableMPI[[#This Row],[total_time]]&gt;=TableMPI[[#This Row],[Low]], TableMPI[[#This Row],[total_time]]&lt;=TableMPI[[#This Row],[High]]),1,0)</f>
        <v>#N/A</v>
      </c>
    </row>
    <row r="1571" spans="1:19" x14ac:dyDescent="0.25">
      <c r="A1571" t="s">
        <v>15</v>
      </c>
      <c r="B1571">
        <v>15000</v>
      </c>
      <c r="C1571">
        <v>100</v>
      </c>
      <c r="D1571">
        <v>100000</v>
      </c>
      <c r="E1571">
        <v>54</v>
      </c>
      <c r="F1571">
        <v>1</v>
      </c>
      <c r="G1571">
        <v>46.377597000000002</v>
      </c>
      <c r="H1571">
        <v>31.251650000000001</v>
      </c>
      <c r="I1571">
        <v>26.084235</v>
      </c>
      <c r="J1571">
        <v>0.49215500000000001</v>
      </c>
      <c r="K1571" t="str">
        <f t="shared" si="44"/>
        <v>7</v>
      </c>
      <c r="L1571" t="s">
        <v>77</v>
      </c>
      <c r="M1571" t="s">
        <v>78</v>
      </c>
      <c r="N157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54</v>
      </c>
      <c r="O1571" t="e">
        <f>VLOOKUP(TableMPI[[#This Row],[Label]],TableAvg[],2,FALSE)</f>
        <v>#N/A</v>
      </c>
      <c r="P1571" t="e">
        <f>VLOOKUP(TableMPI[[#This Row],[Label]],TableAvg[],3,FALSE)</f>
        <v>#N/A</v>
      </c>
      <c r="Q1571" t="e">
        <f>TableMPI[[#This Row],[Avg]]-$U$2*TableMPI[[#This Row],[StdDev]]</f>
        <v>#N/A</v>
      </c>
      <c r="R1571" t="e">
        <f>TableMPI[[#This Row],[Avg]]+$U$2*TableMPI[[#This Row],[StdDev]]</f>
        <v>#N/A</v>
      </c>
      <c r="S1571" t="e">
        <f>IF(AND(TableMPI[[#This Row],[total_time]]&gt;=TableMPI[[#This Row],[Low]], TableMPI[[#This Row],[total_time]]&lt;=TableMPI[[#This Row],[High]]),1,0)</f>
        <v>#N/A</v>
      </c>
    </row>
    <row r="1572" spans="1:19" x14ac:dyDescent="0.25">
      <c r="A1572" t="s">
        <v>15</v>
      </c>
      <c r="B1572">
        <v>15000</v>
      </c>
      <c r="C1572">
        <v>100</v>
      </c>
      <c r="D1572">
        <v>100000</v>
      </c>
      <c r="E1572">
        <v>51</v>
      </c>
      <c r="F1572">
        <v>1</v>
      </c>
      <c r="G1572">
        <v>37.081612</v>
      </c>
      <c r="H1572">
        <v>21.155242999999999</v>
      </c>
      <c r="I1572">
        <v>19.769711999999998</v>
      </c>
      <c r="J1572">
        <v>0.39539400000000002</v>
      </c>
      <c r="K1572" t="str">
        <f t="shared" si="44"/>
        <v>7</v>
      </c>
      <c r="L1572" t="s">
        <v>77</v>
      </c>
      <c r="M1572" t="s">
        <v>78</v>
      </c>
      <c r="N157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51</v>
      </c>
      <c r="O1572" t="e">
        <f>VLOOKUP(TableMPI[[#This Row],[Label]],TableAvg[],2,FALSE)</f>
        <v>#N/A</v>
      </c>
      <c r="P1572" t="e">
        <f>VLOOKUP(TableMPI[[#This Row],[Label]],TableAvg[],3,FALSE)</f>
        <v>#N/A</v>
      </c>
      <c r="Q1572" t="e">
        <f>TableMPI[[#This Row],[Avg]]-$U$2*TableMPI[[#This Row],[StdDev]]</f>
        <v>#N/A</v>
      </c>
      <c r="R1572" t="e">
        <f>TableMPI[[#This Row],[Avg]]+$U$2*TableMPI[[#This Row],[StdDev]]</f>
        <v>#N/A</v>
      </c>
      <c r="S1572" t="e">
        <f>IF(AND(TableMPI[[#This Row],[total_time]]&gt;=TableMPI[[#This Row],[Low]], TableMPI[[#This Row],[total_time]]&lt;=TableMPI[[#This Row],[High]]),1,0)</f>
        <v>#N/A</v>
      </c>
    </row>
    <row r="1573" spans="1:19" x14ac:dyDescent="0.25">
      <c r="A1573" t="s">
        <v>15</v>
      </c>
      <c r="B1573">
        <v>15000</v>
      </c>
      <c r="C1573">
        <v>100</v>
      </c>
      <c r="D1573">
        <v>100000</v>
      </c>
      <c r="E1573">
        <v>48</v>
      </c>
      <c r="F1573">
        <v>1</v>
      </c>
      <c r="G1573">
        <v>48.329292000000002</v>
      </c>
      <c r="H1573">
        <v>31.475926999999999</v>
      </c>
      <c r="I1573">
        <v>15.243209999999999</v>
      </c>
      <c r="J1573">
        <v>0.324324</v>
      </c>
      <c r="K1573" t="str">
        <f t="shared" si="44"/>
        <v>7</v>
      </c>
      <c r="L1573" t="s">
        <v>77</v>
      </c>
      <c r="M1573" t="s">
        <v>78</v>
      </c>
      <c r="N157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48</v>
      </c>
      <c r="O1573" t="e">
        <f>VLOOKUP(TableMPI[[#This Row],[Label]],TableAvg[],2,FALSE)</f>
        <v>#N/A</v>
      </c>
      <c r="P1573" t="e">
        <f>VLOOKUP(TableMPI[[#This Row],[Label]],TableAvg[],3,FALSE)</f>
        <v>#N/A</v>
      </c>
      <c r="Q1573" t="e">
        <f>TableMPI[[#This Row],[Avg]]-$U$2*TableMPI[[#This Row],[StdDev]]</f>
        <v>#N/A</v>
      </c>
      <c r="R1573" t="e">
        <f>TableMPI[[#This Row],[Avg]]+$U$2*TableMPI[[#This Row],[StdDev]]</f>
        <v>#N/A</v>
      </c>
      <c r="S1573" t="e">
        <f>IF(AND(TableMPI[[#This Row],[total_time]]&gt;=TableMPI[[#This Row],[Low]], TableMPI[[#This Row],[total_time]]&lt;=TableMPI[[#This Row],[High]]),1,0)</f>
        <v>#N/A</v>
      </c>
    </row>
    <row r="1574" spans="1:19" x14ac:dyDescent="0.25">
      <c r="A1574" t="s">
        <v>15</v>
      </c>
      <c r="B1574">
        <v>15000</v>
      </c>
      <c r="C1574">
        <v>100</v>
      </c>
      <c r="D1574">
        <v>100000</v>
      </c>
      <c r="E1574">
        <v>45</v>
      </c>
      <c r="F1574">
        <v>1</v>
      </c>
      <c r="G1574">
        <v>49.883913</v>
      </c>
      <c r="H1574">
        <v>32.037016000000001</v>
      </c>
      <c r="I1574">
        <v>20.244557</v>
      </c>
      <c r="J1574">
        <v>0.46010400000000001</v>
      </c>
      <c r="K1574" t="str">
        <f t="shared" si="44"/>
        <v>7</v>
      </c>
      <c r="L1574" t="s">
        <v>77</v>
      </c>
      <c r="M1574" t="s">
        <v>78</v>
      </c>
      <c r="N157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45</v>
      </c>
      <c r="O1574" t="e">
        <f>VLOOKUP(TableMPI[[#This Row],[Label]],TableAvg[],2,FALSE)</f>
        <v>#N/A</v>
      </c>
      <c r="P1574" t="e">
        <f>VLOOKUP(TableMPI[[#This Row],[Label]],TableAvg[],3,FALSE)</f>
        <v>#N/A</v>
      </c>
      <c r="Q1574" t="e">
        <f>TableMPI[[#This Row],[Avg]]-$U$2*TableMPI[[#This Row],[StdDev]]</f>
        <v>#N/A</v>
      </c>
      <c r="R1574" t="e">
        <f>TableMPI[[#This Row],[Avg]]+$U$2*TableMPI[[#This Row],[StdDev]]</f>
        <v>#N/A</v>
      </c>
      <c r="S1574" t="e">
        <f>IF(AND(TableMPI[[#This Row],[total_time]]&gt;=TableMPI[[#This Row],[Low]], TableMPI[[#This Row],[total_time]]&lt;=TableMPI[[#This Row],[High]]),1,0)</f>
        <v>#N/A</v>
      </c>
    </row>
    <row r="1575" spans="1:19" x14ac:dyDescent="0.25">
      <c r="A1575" t="s">
        <v>15</v>
      </c>
      <c r="B1575">
        <v>15000</v>
      </c>
      <c r="C1575">
        <v>100</v>
      </c>
      <c r="D1575">
        <v>100000</v>
      </c>
      <c r="E1575">
        <v>42</v>
      </c>
      <c r="F1575">
        <v>1</v>
      </c>
      <c r="G1575">
        <v>48.795408000000002</v>
      </c>
      <c r="H1575">
        <v>29.777303</v>
      </c>
      <c r="I1575">
        <v>13.100244999999999</v>
      </c>
      <c r="J1575">
        <v>0.31951800000000002</v>
      </c>
      <c r="K1575" t="str">
        <f t="shared" si="44"/>
        <v>7</v>
      </c>
      <c r="L1575" t="s">
        <v>77</v>
      </c>
      <c r="M1575" t="s">
        <v>78</v>
      </c>
      <c r="N157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42</v>
      </c>
      <c r="O1575" t="e">
        <f>VLOOKUP(TableMPI[[#This Row],[Label]],TableAvg[],2,FALSE)</f>
        <v>#N/A</v>
      </c>
      <c r="P1575" t="e">
        <f>VLOOKUP(TableMPI[[#This Row],[Label]],TableAvg[],3,FALSE)</f>
        <v>#N/A</v>
      </c>
      <c r="Q1575" t="e">
        <f>TableMPI[[#This Row],[Avg]]-$U$2*TableMPI[[#This Row],[StdDev]]</f>
        <v>#N/A</v>
      </c>
      <c r="R1575" t="e">
        <f>TableMPI[[#This Row],[Avg]]+$U$2*TableMPI[[#This Row],[StdDev]]</f>
        <v>#N/A</v>
      </c>
      <c r="S1575" t="e">
        <f>IF(AND(TableMPI[[#This Row],[total_time]]&gt;=TableMPI[[#This Row],[Low]], TableMPI[[#This Row],[total_time]]&lt;=TableMPI[[#This Row],[High]]),1,0)</f>
        <v>#N/A</v>
      </c>
    </row>
    <row r="1576" spans="1:19" x14ac:dyDescent="0.25">
      <c r="A1576" t="s">
        <v>15</v>
      </c>
      <c r="B1576">
        <v>15000</v>
      </c>
      <c r="C1576">
        <v>100</v>
      </c>
      <c r="D1576">
        <v>100000</v>
      </c>
      <c r="E1576">
        <v>39</v>
      </c>
      <c r="F1576">
        <v>1</v>
      </c>
      <c r="G1576">
        <v>37.907778</v>
      </c>
      <c r="H1576">
        <v>17.722572</v>
      </c>
      <c r="I1576">
        <v>11.819378</v>
      </c>
      <c r="J1576">
        <v>0.31103599999999998</v>
      </c>
      <c r="K1576" t="str">
        <f t="shared" si="44"/>
        <v>7</v>
      </c>
      <c r="L1576" t="s">
        <v>77</v>
      </c>
      <c r="M1576" t="s">
        <v>78</v>
      </c>
      <c r="N157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39</v>
      </c>
      <c r="O1576" t="e">
        <f>VLOOKUP(TableMPI[[#This Row],[Label]],TableAvg[],2,FALSE)</f>
        <v>#N/A</v>
      </c>
      <c r="P1576" t="e">
        <f>VLOOKUP(TableMPI[[#This Row],[Label]],TableAvg[],3,FALSE)</f>
        <v>#N/A</v>
      </c>
      <c r="Q1576" t="e">
        <f>TableMPI[[#This Row],[Avg]]-$U$2*TableMPI[[#This Row],[StdDev]]</f>
        <v>#N/A</v>
      </c>
      <c r="R1576" t="e">
        <f>TableMPI[[#This Row],[Avg]]+$U$2*TableMPI[[#This Row],[StdDev]]</f>
        <v>#N/A</v>
      </c>
      <c r="S1576" t="e">
        <f>IF(AND(TableMPI[[#This Row],[total_time]]&gt;=TableMPI[[#This Row],[Low]], TableMPI[[#This Row],[total_time]]&lt;=TableMPI[[#This Row],[High]]),1,0)</f>
        <v>#N/A</v>
      </c>
    </row>
    <row r="1577" spans="1:19" x14ac:dyDescent="0.25">
      <c r="A1577" t="s">
        <v>15</v>
      </c>
      <c r="B1577">
        <v>15000</v>
      </c>
      <c r="C1577">
        <v>100</v>
      </c>
      <c r="D1577">
        <v>100000</v>
      </c>
      <c r="E1577">
        <v>36</v>
      </c>
      <c r="F1577">
        <v>1</v>
      </c>
      <c r="G1577">
        <v>32.483555000000003</v>
      </c>
      <c r="H1577">
        <v>10.512221</v>
      </c>
      <c r="I1577">
        <v>11.844042999999999</v>
      </c>
      <c r="J1577">
        <v>0.33840100000000001</v>
      </c>
      <c r="K1577" t="str">
        <f t="shared" si="44"/>
        <v>7</v>
      </c>
      <c r="L1577" t="s">
        <v>77</v>
      </c>
      <c r="M1577" t="s">
        <v>78</v>
      </c>
      <c r="N157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36</v>
      </c>
      <c r="O1577" t="e">
        <f>VLOOKUP(TableMPI[[#This Row],[Label]],TableAvg[],2,FALSE)</f>
        <v>#N/A</v>
      </c>
      <c r="P1577" t="e">
        <f>VLOOKUP(TableMPI[[#This Row],[Label]],TableAvg[],3,FALSE)</f>
        <v>#N/A</v>
      </c>
      <c r="Q1577" t="e">
        <f>TableMPI[[#This Row],[Avg]]-$U$2*TableMPI[[#This Row],[StdDev]]</f>
        <v>#N/A</v>
      </c>
      <c r="R1577" t="e">
        <f>TableMPI[[#This Row],[Avg]]+$U$2*TableMPI[[#This Row],[StdDev]]</f>
        <v>#N/A</v>
      </c>
      <c r="S1577" t="e">
        <f>IF(AND(TableMPI[[#This Row],[total_time]]&gt;=TableMPI[[#This Row],[Low]], TableMPI[[#This Row],[total_time]]&lt;=TableMPI[[#This Row],[High]]),1,0)</f>
        <v>#N/A</v>
      </c>
    </row>
    <row r="1578" spans="1:19" x14ac:dyDescent="0.25">
      <c r="A1578" t="s">
        <v>15</v>
      </c>
      <c r="B1578">
        <v>15000</v>
      </c>
      <c r="C1578">
        <v>100</v>
      </c>
      <c r="D1578">
        <v>100000</v>
      </c>
      <c r="E1578">
        <v>33</v>
      </c>
      <c r="F1578">
        <v>1</v>
      </c>
      <c r="G1578">
        <v>33.003428999999997</v>
      </c>
      <c r="H1578">
        <v>9.3359199999999998</v>
      </c>
      <c r="I1578">
        <v>20.535734000000001</v>
      </c>
      <c r="J1578">
        <v>0.64174200000000003</v>
      </c>
      <c r="K1578" t="str">
        <f t="shared" si="44"/>
        <v>7</v>
      </c>
      <c r="L1578" t="s">
        <v>77</v>
      </c>
      <c r="M1578" t="s">
        <v>78</v>
      </c>
      <c r="N157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33</v>
      </c>
      <c r="O1578" t="e">
        <f>VLOOKUP(TableMPI[[#This Row],[Label]],TableAvg[],2,FALSE)</f>
        <v>#N/A</v>
      </c>
      <c r="P1578" t="e">
        <f>VLOOKUP(TableMPI[[#This Row],[Label]],TableAvg[],3,FALSE)</f>
        <v>#N/A</v>
      </c>
      <c r="Q1578" t="e">
        <f>TableMPI[[#This Row],[Avg]]-$U$2*TableMPI[[#This Row],[StdDev]]</f>
        <v>#N/A</v>
      </c>
      <c r="R1578" t="e">
        <f>TableMPI[[#This Row],[Avg]]+$U$2*TableMPI[[#This Row],[StdDev]]</f>
        <v>#N/A</v>
      </c>
      <c r="S1578" t="e">
        <f>IF(AND(TableMPI[[#This Row],[total_time]]&gt;=TableMPI[[#This Row],[Low]], TableMPI[[#This Row],[total_time]]&lt;=TableMPI[[#This Row],[High]]),1,0)</f>
        <v>#N/A</v>
      </c>
    </row>
    <row r="1579" spans="1:19" x14ac:dyDescent="0.25">
      <c r="A1579" t="s">
        <v>15</v>
      </c>
      <c r="B1579">
        <v>15000</v>
      </c>
      <c r="C1579">
        <v>100</v>
      </c>
      <c r="D1579">
        <v>100000</v>
      </c>
      <c r="E1579">
        <v>30</v>
      </c>
      <c r="F1579">
        <v>1</v>
      </c>
      <c r="G1579">
        <v>37.440942</v>
      </c>
      <c r="H1579">
        <v>11.20843</v>
      </c>
      <c r="I1579">
        <v>7.0679340000000002</v>
      </c>
      <c r="J1579">
        <v>0.24372199999999999</v>
      </c>
      <c r="K1579" t="str">
        <f t="shared" si="44"/>
        <v>7</v>
      </c>
      <c r="L1579" t="s">
        <v>77</v>
      </c>
      <c r="M1579" t="s">
        <v>78</v>
      </c>
      <c r="N157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30</v>
      </c>
      <c r="O1579" t="e">
        <f>VLOOKUP(TableMPI[[#This Row],[Label]],TableAvg[],2,FALSE)</f>
        <v>#N/A</v>
      </c>
      <c r="P1579" t="e">
        <f>VLOOKUP(TableMPI[[#This Row],[Label]],TableAvg[],3,FALSE)</f>
        <v>#N/A</v>
      </c>
      <c r="Q1579" t="e">
        <f>TableMPI[[#This Row],[Avg]]-$U$2*TableMPI[[#This Row],[StdDev]]</f>
        <v>#N/A</v>
      </c>
      <c r="R1579" t="e">
        <f>TableMPI[[#This Row],[Avg]]+$U$2*TableMPI[[#This Row],[StdDev]]</f>
        <v>#N/A</v>
      </c>
      <c r="S1579" t="e">
        <f>IF(AND(TableMPI[[#This Row],[total_time]]&gt;=TableMPI[[#This Row],[Low]], TableMPI[[#This Row],[total_time]]&lt;=TableMPI[[#This Row],[High]]),1,0)</f>
        <v>#N/A</v>
      </c>
    </row>
    <row r="1580" spans="1:19" x14ac:dyDescent="0.25">
      <c r="A1580" t="s">
        <v>15</v>
      </c>
      <c r="B1580">
        <v>15000</v>
      </c>
      <c r="C1580">
        <v>100</v>
      </c>
      <c r="D1580">
        <v>100000</v>
      </c>
      <c r="E1580">
        <v>27</v>
      </c>
      <c r="F1580">
        <v>1</v>
      </c>
      <c r="G1580">
        <v>31.855108999999999</v>
      </c>
      <c r="H1580">
        <v>2.6805979999999998</v>
      </c>
      <c r="I1580">
        <v>5.4761179999999996</v>
      </c>
      <c r="J1580">
        <v>0.21062</v>
      </c>
      <c r="K1580" t="str">
        <f t="shared" si="44"/>
        <v>7</v>
      </c>
      <c r="L1580" t="s">
        <v>77</v>
      </c>
      <c r="M1580" t="s">
        <v>78</v>
      </c>
      <c r="N158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27</v>
      </c>
      <c r="O1580" t="e">
        <f>VLOOKUP(TableMPI[[#This Row],[Label]],TableAvg[],2,FALSE)</f>
        <v>#N/A</v>
      </c>
      <c r="P1580" t="e">
        <f>VLOOKUP(TableMPI[[#This Row],[Label]],TableAvg[],3,FALSE)</f>
        <v>#N/A</v>
      </c>
      <c r="Q1580" t="e">
        <f>TableMPI[[#This Row],[Avg]]-$U$2*TableMPI[[#This Row],[StdDev]]</f>
        <v>#N/A</v>
      </c>
      <c r="R1580" t="e">
        <f>TableMPI[[#This Row],[Avg]]+$U$2*TableMPI[[#This Row],[StdDev]]</f>
        <v>#N/A</v>
      </c>
      <c r="S1580" t="e">
        <f>IF(AND(TableMPI[[#This Row],[total_time]]&gt;=TableMPI[[#This Row],[Low]], TableMPI[[#This Row],[total_time]]&lt;=TableMPI[[#This Row],[High]]),1,0)</f>
        <v>#N/A</v>
      </c>
    </row>
    <row r="1581" spans="1:19" x14ac:dyDescent="0.25">
      <c r="A1581" t="s">
        <v>15</v>
      </c>
      <c r="B1581">
        <v>15000</v>
      </c>
      <c r="C1581">
        <v>100</v>
      </c>
      <c r="D1581">
        <v>100000</v>
      </c>
      <c r="E1581">
        <v>24</v>
      </c>
      <c r="F1581">
        <v>1</v>
      </c>
      <c r="G1581">
        <v>32.630768000000003</v>
      </c>
      <c r="H1581">
        <v>0.398702</v>
      </c>
      <c r="I1581">
        <v>3.009458</v>
      </c>
      <c r="J1581">
        <v>0.13084599999999999</v>
      </c>
      <c r="K1581" t="str">
        <f t="shared" si="44"/>
        <v>7</v>
      </c>
      <c r="L1581" t="s">
        <v>77</v>
      </c>
      <c r="M1581" t="s">
        <v>78</v>
      </c>
      <c r="N158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24</v>
      </c>
      <c r="O1581" t="e">
        <f>VLOOKUP(TableMPI[[#This Row],[Label]],TableAvg[],2,FALSE)</f>
        <v>#N/A</v>
      </c>
      <c r="P1581" t="e">
        <f>VLOOKUP(TableMPI[[#This Row],[Label]],TableAvg[],3,FALSE)</f>
        <v>#N/A</v>
      </c>
      <c r="Q1581" t="e">
        <f>TableMPI[[#This Row],[Avg]]-$U$2*TableMPI[[#This Row],[StdDev]]</f>
        <v>#N/A</v>
      </c>
      <c r="R1581" t="e">
        <f>TableMPI[[#This Row],[Avg]]+$U$2*TableMPI[[#This Row],[StdDev]]</f>
        <v>#N/A</v>
      </c>
      <c r="S1581" t="e">
        <f>IF(AND(TableMPI[[#This Row],[total_time]]&gt;=TableMPI[[#This Row],[Low]], TableMPI[[#This Row],[total_time]]&lt;=TableMPI[[#This Row],[High]]),1,0)</f>
        <v>#N/A</v>
      </c>
    </row>
    <row r="1582" spans="1:19" x14ac:dyDescent="0.25">
      <c r="A1582" t="s">
        <v>15</v>
      </c>
      <c r="B1582">
        <v>15000</v>
      </c>
      <c r="C1582">
        <v>100</v>
      </c>
      <c r="D1582">
        <v>100000</v>
      </c>
      <c r="E1582">
        <v>21</v>
      </c>
      <c r="F1582">
        <v>1</v>
      </c>
      <c r="G1582">
        <v>36.857019000000001</v>
      </c>
      <c r="H1582">
        <v>0.32187700000000002</v>
      </c>
      <c r="I1582">
        <v>0.98092199999999996</v>
      </c>
      <c r="J1582">
        <v>4.9045999999999999E-2</v>
      </c>
      <c r="K1582" t="str">
        <f t="shared" si="44"/>
        <v>7</v>
      </c>
      <c r="L1582" t="s">
        <v>77</v>
      </c>
      <c r="M1582" t="s">
        <v>78</v>
      </c>
      <c r="N158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21</v>
      </c>
      <c r="O1582" t="e">
        <f>VLOOKUP(TableMPI[[#This Row],[Label]],TableAvg[],2,FALSE)</f>
        <v>#N/A</v>
      </c>
      <c r="P1582" t="e">
        <f>VLOOKUP(TableMPI[[#This Row],[Label]],TableAvg[],3,FALSE)</f>
        <v>#N/A</v>
      </c>
      <c r="Q1582" t="e">
        <f>TableMPI[[#This Row],[Avg]]-$U$2*TableMPI[[#This Row],[StdDev]]</f>
        <v>#N/A</v>
      </c>
      <c r="R1582" t="e">
        <f>TableMPI[[#This Row],[Avg]]+$U$2*TableMPI[[#This Row],[StdDev]]</f>
        <v>#N/A</v>
      </c>
      <c r="S1582" t="e">
        <f>IF(AND(TableMPI[[#This Row],[total_time]]&gt;=TableMPI[[#This Row],[Low]], TableMPI[[#This Row],[total_time]]&lt;=TableMPI[[#This Row],[High]]),1,0)</f>
        <v>#N/A</v>
      </c>
    </row>
    <row r="1583" spans="1:19" x14ac:dyDescent="0.25">
      <c r="A1583" t="s">
        <v>15</v>
      </c>
      <c r="B1583">
        <v>15000</v>
      </c>
      <c r="C1583">
        <v>100</v>
      </c>
      <c r="D1583">
        <v>100000</v>
      </c>
      <c r="E1583">
        <v>18</v>
      </c>
      <c r="F1583">
        <v>1</v>
      </c>
      <c r="G1583">
        <v>43.168362999999999</v>
      </c>
      <c r="H1583">
        <v>0.86249900000000002</v>
      </c>
      <c r="I1583">
        <v>9.1288959999999992</v>
      </c>
      <c r="J1583">
        <v>0.53699399999999997</v>
      </c>
      <c r="K1583" t="str">
        <f t="shared" si="44"/>
        <v>7</v>
      </c>
      <c r="L1583" t="s">
        <v>77</v>
      </c>
      <c r="M1583" t="s">
        <v>78</v>
      </c>
      <c r="N158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18</v>
      </c>
      <c r="O1583" t="e">
        <f>VLOOKUP(TableMPI[[#This Row],[Label]],TableAvg[],2,FALSE)</f>
        <v>#N/A</v>
      </c>
      <c r="P1583" t="e">
        <f>VLOOKUP(TableMPI[[#This Row],[Label]],TableAvg[],3,FALSE)</f>
        <v>#N/A</v>
      </c>
      <c r="Q1583" t="e">
        <f>TableMPI[[#This Row],[Avg]]-$U$2*TableMPI[[#This Row],[StdDev]]</f>
        <v>#N/A</v>
      </c>
      <c r="R1583" t="e">
        <f>TableMPI[[#This Row],[Avg]]+$U$2*TableMPI[[#This Row],[StdDev]]</f>
        <v>#N/A</v>
      </c>
      <c r="S1583" t="e">
        <f>IF(AND(TableMPI[[#This Row],[total_time]]&gt;=TableMPI[[#This Row],[Low]], TableMPI[[#This Row],[total_time]]&lt;=TableMPI[[#This Row],[High]]),1,0)</f>
        <v>#N/A</v>
      </c>
    </row>
    <row r="1584" spans="1:19" x14ac:dyDescent="0.25">
      <c r="A1584" t="s">
        <v>15</v>
      </c>
      <c r="B1584">
        <v>15000</v>
      </c>
      <c r="C1584">
        <v>100</v>
      </c>
      <c r="D1584">
        <v>100000</v>
      </c>
      <c r="E1584">
        <v>15</v>
      </c>
      <c r="F1584">
        <v>1</v>
      </c>
      <c r="G1584">
        <v>51.178477999999998</v>
      </c>
      <c r="H1584">
        <v>0.78131499999999998</v>
      </c>
      <c r="I1584">
        <v>6.3949499999999997</v>
      </c>
      <c r="J1584">
        <v>0.45678200000000002</v>
      </c>
      <c r="K1584" t="str">
        <f t="shared" si="44"/>
        <v>7</v>
      </c>
      <c r="L1584" t="s">
        <v>77</v>
      </c>
      <c r="M1584" t="s">
        <v>78</v>
      </c>
      <c r="N158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15</v>
      </c>
      <c r="O1584" t="e">
        <f>VLOOKUP(TableMPI[[#This Row],[Label]],TableAvg[],2,FALSE)</f>
        <v>#N/A</v>
      </c>
      <c r="P1584" t="e">
        <f>VLOOKUP(TableMPI[[#This Row],[Label]],TableAvg[],3,FALSE)</f>
        <v>#N/A</v>
      </c>
      <c r="Q1584" t="e">
        <f>TableMPI[[#This Row],[Avg]]-$U$2*TableMPI[[#This Row],[StdDev]]</f>
        <v>#N/A</v>
      </c>
      <c r="R1584" t="e">
        <f>TableMPI[[#This Row],[Avg]]+$U$2*TableMPI[[#This Row],[StdDev]]</f>
        <v>#N/A</v>
      </c>
      <c r="S1584" t="e">
        <f>IF(AND(TableMPI[[#This Row],[total_time]]&gt;=TableMPI[[#This Row],[Low]], TableMPI[[#This Row],[total_time]]&lt;=TableMPI[[#This Row],[High]]),1,0)</f>
        <v>#N/A</v>
      </c>
    </row>
    <row r="1585" spans="1:19" x14ac:dyDescent="0.25">
      <c r="A1585" t="s">
        <v>15</v>
      </c>
      <c r="B1585">
        <v>15000</v>
      </c>
      <c r="C1585">
        <v>100</v>
      </c>
      <c r="D1585">
        <v>100000</v>
      </c>
      <c r="E1585">
        <v>72</v>
      </c>
      <c r="F1585">
        <v>1</v>
      </c>
      <c r="G1585">
        <v>40.802453999999997</v>
      </c>
      <c r="H1585">
        <v>29.094674999999999</v>
      </c>
      <c r="I1585">
        <v>57.001986000000002</v>
      </c>
      <c r="J1585">
        <v>0.80284500000000003</v>
      </c>
      <c r="K1585" t="str">
        <f t="shared" si="44"/>
        <v>7</v>
      </c>
      <c r="L1585" t="s">
        <v>77</v>
      </c>
      <c r="M1585" t="s">
        <v>78</v>
      </c>
      <c r="N158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72</v>
      </c>
      <c r="O1585" t="e">
        <f>VLOOKUP(TableMPI[[#This Row],[Label]],TableAvg[],2,FALSE)</f>
        <v>#N/A</v>
      </c>
      <c r="P1585" t="e">
        <f>VLOOKUP(TableMPI[[#This Row],[Label]],TableAvg[],3,FALSE)</f>
        <v>#N/A</v>
      </c>
      <c r="Q1585" t="e">
        <f>TableMPI[[#This Row],[Avg]]-$U$2*TableMPI[[#This Row],[StdDev]]</f>
        <v>#N/A</v>
      </c>
      <c r="R1585" t="e">
        <f>TableMPI[[#This Row],[Avg]]+$U$2*TableMPI[[#This Row],[StdDev]]</f>
        <v>#N/A</v>
      </c>
      <c r="S1585" t="e">
        <f>IF(AND(TableMPI[[#This Row],[total_time]]&gt;=TableMPI[[#This Row],[Low]], TableMPI[[#This Row],[total_time]]&lt;=TableMPI[[#This Row],[High]]),1,0)</f>
        <v>#N/A</v>
      </c>
    </row>
    <row r="1586" spans="1:19" x14ac:dyDescent="0.25">
      <c r="A1586" t="s">
        <v>15</v>
      </c>
      <c r="B1586">
        <v>15000</v>
      </c>
      <c r="C1586">
        <v>100</v>
      </c>
      <c r="D1586">
        <v>100000</v>
      </c>
      <c r="E1586">
        <v>69</v>
      </c>
      <c r="F1586">
        <v>1</v>
      </c>
      <c r="G1586">
        <v>48.365051000000001</v>
      </c>
      <c r="H1586">
        <v>36.470196999999999</v>
      </c>
      <c r="I1586">
        <v>45.908605000000001</v>
      </c>
      <c r="J1586">
        <v>0.67512700000000003</v>
      </c>
      <c r="K1586" t="str">
        <f t="shared" si="44"/>
        <v>7</v>
      </c>
      <c r="L1586" t="s">
        <v>77</v>
      </c>
      <c r="M1586" t="s">
        <v>78</v>
      </c>
      <c r="N158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69</v>
      </c>
      <c r="O1586" t="e">
        <f>VLOOKUP(TableMPI[[#This Row],[Label]],TableAvg[],2,FALSE)</f>
        <v>#N/A</v>
      </c>
      <c r="P1586" t="e">
        <f>VLOOKUP(TableMPI[[#This Row],[Label]],TableAvg[],3,FALSE)</f>
        <v>#N/A</v>
      </c>
      <c r="Q1586" t="e">
        <f>TableMPI[[#This Row],[Avg]]-$U$2*TableMPI[[#This Row],[StdDev]]</f>
        <v>#N/A</v>
      </c>
      <c r="R1586" t="e">
        <f>TableMPI[[#This Row],[Avg]]+$U$2*TableMPI[[#This Row],[StdDev]]</f>
        <v>#N/A</v>
      </c>
      <c r="S1586" t="e">
        <f>IF(AND(TableMPI[[#This Row],[total_time]]&gt;=TableMPI[[#This Row],[Low]], TableMPI[[#This Row],[total_time]]&lt;=TableMPI[[#This Row],[High]]),1,0)</f>
        <v>#N/A</v>
      </c>
    </row>
    <row r="1587" spans="1:19" x14ac:dyDescent="0.25">
      <c r="A1587" t="s">
        <v>15</v>
      </c>
      <c r="B1587">
        <v>15000</v>
      </c>
      <c r="C1587">
        <v>100</v>
      </c>
      <c r="D1587">
        <v>100000</v>
      </c>
      <c r="E1587">
        <v>66</v>
      </c>
      <c r="F1587">
        <v>1</v>
      </c>
      <c r="G1587">
        <v>30.953655999999999</v>
      </c>
      <c r="H1587">
        <v>18.514800999999999</v>
      </c>
      <c r="I1587">
        <v>28.541021000000001</v>
      </c>
      <c r="J1587">
        <v>0.43909300000000001</v>
      </c>
      <c r="K1587" t="str">
        <f t="shared" si="44"/>
        <v>7</v>
      </c>
      <c r="L1587" t="s">
        <v>77</v>
      </c>
      <c r="M1587" t="s">
        <v>78</v>
      </c>
      <c r="N158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66</v>
      </c>
      <c r="O1587" t="e">
        <f>VLOOKUP(TableMPI[[#This Row],[Label]],TableAvg[],2,FALSE)</f>
        <v>#N/A</v>
      </c>
      <c r="P1587" t="e">
        <f>VLOOKUP(TableMPI[[#This Row],[Label]],TableAvg[],3,FALSE)</f>
        <v>#N/A</v>
      </c>
      <c r="Q1587" t="e">
        <f>TableMPI[[#This Row],[Avg]]-$U$2*TableMPI[[#This Row],[StdDev]]</f>
        <v>#N/A</v>
      </c>
      <c r="R1587" t="e">
        <f>TableMPI[[#This Row],[Avg]]+$U$2*TableMPI[[#This Row],[StdDev]]</f>
        <v>#N/A</v>
      </c>
      <c r="S1587" t="e">
        <f>IF(AND(TableMPI[[#This Row],[total_time]]&gt;=TableMPI[[#This Row],[Low]], TableMPI[[#This Row],[total_time]]&lt;=TableMPI[[#This Row],[High]]),1,0)</f>
        <v>#N/A</v>
      </c>
    </row>
    <row r="1588" spans="1:19" x14ac:dyDescent="0.25">
      <c r="A1588" t="s">
        <v>15</v>
      </c>
      <c r="B1588">
        <v>15000</v>
      </c>
      <c r="C1588">
        <v>100</v>
      </c>
      <c r="D1588">
        <v>100000</v>
      </c>
      <c r="E1588">
        <v>63</v>
      </c>
      <c r="F1588">
        <v>1</v>
      </c>
      <c r="G1588">
        <v>45.928027</v>
      </c>
      <c r="H1588">
        <v>33.010455999999998</v>
      </c>
      <c r="I1588">
        <v>43.635634000000003</v>
      </c>
      <c r="J1588">
        <v>0.70380100000000001</v>
      </c>
      <c r="K1588" t="str">
        <f t="shared" si="44"/>
        <v>7</v>
      </c>
      <c r="L1588" t="s">
        <v>77</v>
      </c>
      <c r="M1588" t="s">
        <v>78</v>
      </c>
      <c r="N158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63</v>
      </c>
      <c r="O1588" t="e">
        <f>VLOOKUP(TableMPI[[#This Row],[Label]],TableAvg[],2,FALSE)</f>
        <v>#N/A</v>
      </c>
      <c r="P1588" t="e">
        <f>VLOOKUP(TableMPI[[#This Row],[Label]],TableAvg[],3,FALSE)</f>
        <v>#N/A</v>
      </c>
      <c r="Q1588" t="e">
        <f>TableMPI[[#This Row],[Avg]]-$U$2*TableMPI[[#This Row],[StdDev]]</f>
        <v>#N/A</v>
      </c>
      <c r="R1588" t="e">
        <f>TableMPI[[#This Row],[Avg]]+$U$2*TableMPI[[#This Row],[StdDev]]</f>
        <v>#N/A</v>
      </c>
      <c r="S1588" t="e">
        <f>IF(AND(TableMPI[[#This Row],[total_time]]&gt;=TableMPI[[#This Row],[Low]], TableMPI[[#This Row],[total_time]]&lt;=TableMPI[[#This Row],[High]]),1,0)</f>
        <v>#N/A</v>
      </c>
    </row>
    <row r="1589" spans="1:19" x14ac:dyDescent="0.25">
      <c r="A1589" t="s">
        <v>15</v>
      </c>
      <c r="B1589">
        <v>15000</v>
      </c>
      <c r="C1589">
        <v>100</v>
      </c>
      <c r="D1589">
        <v>100000</v>
      </c>
      <c r="E1589">
        <v>60</v>
      </c>
      <c r="F1589">
        <v>1</v>
      </c>
      <c r="G1589">
        <v>45.813412999999997</v>
      </c>
      <c r="H1589">
        <v>32.360258999999999</v>
      </c>
      <c r="I1589">
        <v>32.343516999999999</v>
      </c>
      <c r="J1589">
        <v>0.54819499999999999</v>
      </c>
      <c r="K1589" t="str">
        <f t="shared" si="44"/>
        <v>7</v>
      </c>
      <c r="L1589" t="s">
        <v>77</v>
      </c>
      <c r="M1589" t="s">
        <v>78</v>
      </c>
      <c r="N158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60</v>
      </c>
      <c r="O1589" t="e">
        <f>VLOOKUP(TableMPI[[#This Row],[Label]],TableAvg[],2,FALSE)</f>
        <v>#N/A</v>
      </c>
      <c r="P1589" t="e">
        <f>VLOOKUP(TableMPI[[#This Row],[Label]],TableAvg[],3,FALSE)</f>
        <v>#N/A</v>
      </c>
      <c r="Q1589" t="e">
        <f>TableMPI[[#This Row],[Avg]]-$U$2*TableMPI[[#This Row],[StdDev]]</f>
        <v>#N/A</v>
      </c>
      <c r="R1589" t="e">
        <f>TableMPI[[#This Row],[Avg]]+$U$2*TableMPI[[#This Row],[StdDev]]</f>
        <v>#N/A</v>
      </c>
      <c r="S1589" t="e">
        <f>IF(AND(TableMPI[[#This Row],[total_time]]&gt;=TableMPI[[#This Row],[Low]], TableMPI[[#This Row],[total_time]]&lt;=TableMPI[[#This Row],[High]]),1,0)</f>
        <v>#N/A</v>
      </c>
    </row>
    <row r="1590" spans="1:19" x14ac:dyDescent="0.25">
      <c r="A1590" t="s">
        <v>15</v>
      </c>
      <c r="B1590">
        <v>15000</v>
      </c>
      <c r="C1590">
        <v>100</v>
      </c>
      <c r="D1590">
        <v>100000</v>
      </c>
      <c r="E1590">
        <v>57</v>
      </c>
      <c r="F1590">
        <v>1</v>
      </c>
      <c r="G1590">
        <v>44.234732000000001</v>
      </c>
      <c r="H1590">
        <v>29.814934000000001</v>
      </c>
      <c r="I1590">
        <v>38.321821</v>
      </c>
      <c r="J1590">
        <v>0.68431799999999998</v>
      </c>
      <c r="K1590" t="str">
        <f t="shared" si="44"/>
        <v>7</v>
      </c>
      <c r="L1590" t="s">
        <v>77</v>
      </c>
      <c r="M1590" t="s">
        <v>78</v>
      </c>
      <c r="N159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57</v>
      </c>
      <c r="O1590" t="e">
        <f>VLOOKUP(TableMPI[[#This Row],[Label]],TableAvg[],2,FALSE)</f>
        <v>#N/A</v>
      </c>
      <c r="P1590" t="e">
        <f>VLOOKUP(TableMPI[[#This Row],[Label]],TableAvg[],3,FALSE)</f>
        <v>#N/A</v>
      </c>
      <c r="Q1590" t="e">
        <f>TableMPI[[#This Row],[Avg]]-$U$2*TableMPI[[#This Row],[StdDev]]</f>
        <v>#N/A</v>
      </c>
      <c r="R1590" t="e">
        <f>TableMPI[[#This Row],[Avg]]+$U$2*TableMPI[[#This Row],[StdDev]]</f>
        <v>#N/A</v>
      </c>
      <c r="S1590" t="e">
        <f>IF(AND(TableMPI[[#This Row],[total_time]]&gt;=TableMPI[[#This Row],[Low]], TableMPI[[#This Row],[total_time]]&lt;=TableMPI[[#This Row],[High]]),1,0)</f>
        <v>#N/A</v>
      </c>
    </row>
    <row r="1591" spans="1:19" x14ac:dyDescent="0.25">
      <c r="A1591" t="s">
        <v>15</v>
      </c>
      <c r="B1591">
        <v>15000</v>
      </c>
      <c r="C1591">
        <v>100</v>
      </c>
      <c r="D1591">
        <v>100000</v>
      </c>
      <c r="E1591">
        <v>54</v>
      </c>
      <c r="F1591">
        <v>1</v>
      </c>
      <c r="G1591">
        <v>44.236581999999999</v>
      </c>
      <c r="H1591">
        <v>29.1447</v>
      </c>
      <c r="I1591">
        <v>30.978480000000001</v>
      </c>
      <c r="J1591">
        <v>0.58450000000000002</v>
      </c>
      <c r="K1591" t="str">
        <f t="shared" si="44"/>
        <v>7</v>
      </c>
      <c r="L1591" t="s">
        <v>77</v>
      </c>
      <c r="M1591" t="s">
        <v>78</v>
      </c>
      <c r="N159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54</v>
      </c>
      <c r="O1591" t="e">
        <f>VLOOKUP(TableMPI[[#This Row],[Label]],TableAvg[],2,FALSE)</f>
        <v>#N/A</v>
      </c>
      <c r="P1591" t="e">
        <f>VLOOKUP(TableMPI[[#This Row],[Label]],TableAvg[],3,FALSE)</f>
        <v>#N/A</v>
      </c>
      <c r="Q1591" t="e">
        <f>TableMPI[[#This Row],[Avg]]-$U$2*TableMPI[[#This Row],[StdDev]]</f>
        <v>#N/A</v>
      </c>
      <c r="R1591" t="e">
        <f>TableMPI[[#This Row],[Avg]]+$U$2*TableMPI[[#This Row],[StdDev]]</f>
        <v>#N/A</v>
      </c>
      <c r="S1591" t="e">
        <f>IF(AND(TableMPI[[#This Row],[total_time]]&gt;=TableMPI[[#This Row],[Low]], TableMPI[[#This Row],[total_time]]&lt;=TableMPI[[#This Row],[High]]),1,0)</f>
        <v>#N/A</v>
      </c>
    </row>
    <row r="1592" spans="1:19" x14ac:dyDescent="0.25">
      <c r="A1592" t="s">
        <v>15</v>
      </c>
      <c r="B1592">
        <v>10000</v>
      </c>
      <c r="C1592">
        <v>100</v>
      </c>
      <c r="D1592">
        <v>100000</v>
      </c>
      <c r="E1592">
        <v>72</v>
      </c>
      <c r="F1592">
        <v>1</v>
      </c>
      <c r="G1592">
        <v>28.292390999999999</v>
      </c>
      <c r="H1592">
        <v>22.549599000000001</v>
      </c>
      <c r="I1592">
        <v>41.677846000000002</v>
      </c>
      <c r="J1592">
        <v>0.58701199999999998</v>
      </c>
      <c r="K1592" t="str">
        <f>MID(M1592,22,1)</f>
        <v>7</v>
      </c>
      <c r="L1592" t="s">
        <v>79</v>
      </c>
      <c r="M1592" t="s">
        <v>80</v>
      </c>
      <c r="N159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72</v>
      </c>
      <c r="O1592" t="e">
        <f>VLOOKUP(TableMPI[[#This Row],[Label]],TableAvg[],2,FALSE)</f>
        <v>#N/A</v>
      </c>
      <c r="P1592" t="e">
        <f>VLOOKUP(TableMPI[[#This Row],[Label]],TableAvg[],3,FALSE)</f>
        <v>#N/A</v>
      </c>
      <c r="Q1592" t="e">
        <f>TableMPI[[#This Row],[Avg]]-$U$2*TableMPI[[#This Row],[StdDev]]</f>
        <v>#N/A</v>
      </c>
      <c r="R1592" t="e">
        <f>TableMPI[[#This Row],[Avg]]+$U$2*TableMPI[[#This Row],[StdDev]]</f>
        <v>#N/A</v>
      </c>
      <c r="S1592" t="e">
        <f>IF(AND(TableMPI[[#This Row],[total_time]]&gt;=TableMPI[[#This Row],[Low]], TableMPI[[#This Row],[total_time]]&lt;=TableMPI[[#This Row],[High]]),1,0)</f>
        <v>#N/A</v>
      </c>
    </row>
    <row r="1593" spans="1:19" x14ac:dyDescent="0.25">
      <c r="A1593" t="s">
        <v>15</v>
      </c>
      <c r="B1593">
        <v>10000</v>
      </c>
      <c r="C1593">
        <v>100</v>
      </c>
      <c r="D1593">
        <v>100000</v>
      </c>
      <c r="E1593">
        <v>69</v>
      </c>
      <c r="F1593">
        <v>1</v>
      </c>
      <c r="G1593">
        <v>15.119194</v>
      </c>
      <c r="H1593">
        <v>9.2381229999999999</v>
      </c>
      <c r="I1593">
        <v>18.817247999999999</v>
      </c>
      <c r="J1593">
        <v>0.27672400000000003</v>
      </c>
      <c r="K1593" t="str">
        <f t="shared" ref="K1593:K1624" si="45">MID(M1593,22,1)</f>
        <v>7</v>
      </c>
      <c r="L1593" t="s">
        <v>79</v>
      </c>
      <c r="M1593" t="s">
        <v>80</v>
      </c>
      <c r="N159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69</v>
      </c>
      <c r="O1593" t="e">
        <f>VLOOKUP(TableMPI[[#This Row],[Label]],TableAvg[],2,FALSE)</f>
        <v>#N/A</v>
      </c>
      <c r="P1593" t="e">
        <f>VLOOKUP(TableMPI[[#This Row],[Label]],TableAvg[],3,FALSE)</f>
        <v>#N/A</v>
      </c>
      <c r="Q1593" t="e">
        <f>TableMPI[[#This Row],[Avg]]-$U$2*TableMPI[[#This Row],[StdDev]]</f>
        <v>#N/A</v>
      </c>
      <c r="R1593" t="e">
        <f>TableMPI[[#This Row],[Avg]]+$U$2*TableMPI[[#This Row],[StdDev]]</f>
        <v>#N/A</v>
      </c>
      <c r="S1593" t="e">
        <f>IF(AND(TableMPI[[#This Row],[total_time]]&gt;=TableMPI[[#This Row],[Low]], TableMPI[[#This Row],[total_time]]&lt;=TableMPI[[#This Row],[High]]),1,0)</f>
        <v>#N/A</v>
      </c>
    </row>
    <row r="1594" spans="1:19" x14ac:dyDescent="0.25">
      <c r="A1594" t="s">
        <v>15</v>
      </c>
      <c r="B1594">
        <v>10000</v>
      </c>
      <c r="C1594">
        <v>100</v>
      </c>
      <c r="D1594">
        <v>100000</v>
      </c>
      <c r="E1594">
        <v>66</v>
      </c>
      <c r="F1594">
        <v>1</v>
      </c>
      <c r="G1594">
        <v>23.776204</v>
      </c>
      <c r="H1594">
        <v>17.658398999999999</v>
      </c>
      <c r="I1594">
        <v>21.456679999999999</v>
      </c>
      <c r="J1594">
        <v>0.33010299999999998</v>
      </c>
      <c r="K1594" t="str">
        <f t="shared" si="45"/>
        <v>7</v>
      </c>
      <c r="L1594" t="s">
        <v>79</v>
      </c>
      <c r="M1594" t="s">
        <v>80</v>
      </c>
      <c r="N159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66</v>
      </c>
      <c r="O1594" t="e">
        <f>VLOOKUP(TableMPI[[#This Row],[Label]],TableAvg[],2,FALSE)</f>
        <v>#N/A</v>
      </c>
      <c r="P1594" t="e">
        <f>VLOOKUP(TableMPI[[#This Row],[Label]],TableAvg[],3,FALSE)</f>
        <v>#N/A</v>
      </c>
      <c r="Q1594" t="e">
        <f>TableMPI[[#This Row],[Avg]]-$U$2*TableMPI[[#This Row],[StdDev]]</f>
        <v>#N/A</v>
      </c>
      <c r="R1594" t="e">
        <f>TableMPI[[#This Row],[Avg]]+$U$2*TableMPI[[#This Row],[StdDev]]</f>
        <v>#N/A</v>
      </c>
      <c r="S1594" t="e">
        <f>IF(AND(TableMPI[[#This Row],[total_time]]&gt;=TableMPI[[#This Row],[Low]], TableMPI[[#This Row],[total_time]]&lt;=TableMPI[[#This Row],[High]]),1,0)</f>
        <v>#N/A</v>
      </c>
    </row>
    <row r="1595" spans="1:19" x14ac:dyDescent="0.25">
      <c r="A1595" t="s">
        <v>15</v>
      </c>
      <c r="B1595">
        <v>10000</v>
      </c>
      <c r="C1595">
        <v>100</v>
      </c>
      <c r="D1595">
        <v>100000</v>
      </c>
      <c r="E1595">
        <v>63</v>
      </c>
      <c r="F1595">
        <v>1</v>
      </c>
      <c r="G1595">
        <v>37.834088000000001</v>
      </c>
      <c r="H1595">
        <v>31.467316</v>
      </c>
      <c r="I1595">
        <v>12.574095</v>
      </c>
      <c r="J1595">
        <v>0.20280799999999999</v>
      </c>
      <c r="K1595" t="str">
        <f t="shared" si="45"/>
        <v>7</v>
      </c>
      <c r="L1595" t="s">
        <v>79</v>
      </c>
      <c r="M1595" t="s">
        <v>80</v>
      </c>
      <c r="N159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63</v>
      </c>
      <c r="O1595">
        <f>VLOOKUP(TableMPI[[#This Row],[Label]],TableAvg[],2,FALSE)</f>
        <v>61.130554500000002</v>
      </c>
      <c r="P1595">
        <f>VLOOKUP(TableMPI[[#This Row],[Label]],TableAvg[],3,FALSE)</f>
        <v>6.9583401630308659</v>
      </c>
      <c r="Q1595">
        <f>TableMPI[[#This Row],[Avg]]-$U$2*TableMPI[[#This Row],[StdDev]]</f>
        <v>47.213874173938272</v>
      </c>
      <c r="R1595">
        <f>TableMPI[[#This Row],[Avg]]+$U$2*TableMPI[[#This Row],[StdDev]]</f>
        <v>75.047234826061739</v>
      </c>
      <c r="S1595">
        <v>1</v>
      </c>
    </row>
    <row r="1596" spans="1:19" x14ac:dyDescent="0.25">
      <c r="A1596" t="s">
        <v>15</v>
      </c>
      <c r="B1596">
        <v>10000</v>
      </c>
      <c r="C1596">
        <v>100</v>
      </c>
      <c r="D1596">
        <v>100000</v>
      </c>
      <c r="E1596">
        <v>60</v>
      </c>
      <c r="F1596">
        <v>1</v>
      </c>
      <c r="G1596">
        <v>28.402028000000001</v>
      </c>
      <c r="H1596">
        <v>21.747177000000001</v>
      </c>
      <c r="I1596">
        <v>26.147741</v>
      </c>
      <c r="J1596">
        <v>0.44318200000000002</v>
      </c>
      <c r="K1596" t="str">
        <f t="shared" si="45"/>
        <v>7</v>
      </c>
      <c r="L1596" t="s">
        <v>79</v>
      </c>
      <c r="M1596" t="s">
        <v>80</v>
      </c>
      <c r="N159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60</v>
      </c>
      <c r="O1596">
        <f>VLOOKUP(TableMPI[[#This Row],[Label]],TableAvg[],2,FALSE)</f>
        <v>63.720000124999999</v>
      </c>
      <c r="P1596">
        <f>VLOOKUP(TableMPI[[#This Row],[Label]],TableAvg[],3,FALSE)</f>
        <v>7.0823693233677538</v>
      </c>
      <c r="Q1596">
        <f>TableMPI[[#This Row],[Avg]]-$U$2*TableMPI[[#This Row],[StdDev]]</f>
        <v>49.555261478264491</v>
      </c>
      <c r="R1596">
        <f>TableMPI[[#This Row],[Avg]]+$U$2*TableMPI[[#This Row],[StdDev]]</f>
        <v>77.884738771735499</v>
      </c>
      <c r="S1596">
        <v>1</v>
      </c>
    </row>
    <row r="1597" spans="1:19" x14ac:dyDescent="0.25">
      <c r="A1597" t="s">
        <v>15</v>
      </c>
      <c r="B1597">
        <v>10000</v>
      </c>
      <c r="C1597">
        <v>100</v>
      </c>
      <c r="D1597">
        <v>100000</v>
      </c>
      <c r="E1597">
        <v>57</v>
      </c>
      <c r="F1597">
        <v>1</v>
      </c>
      <c r="G1597">
        <v>20.730146000000001</v>
      </c>
      <c r="H1597">
        <v>13.619844000000001</v>
      </c>
      <c r="I1597">
        <v>17.428190000000001</v>
      </c>
      <c r="J1597">
        <v>0.31121799999999999</v>
      </c>
      <c r="K1597" t="str">
        <f t="shared" si="45"/>
        <v>7</v>
      </c>
      <c r="L1597" t="s">
        <v>79</v>
      </c>
      <c r="M1597" t="s">
        <v>80</v>
      </c>
      <c r="N159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57</v>
      </c>
      <c r="O1597">
        <f>VLOOKUP(TableMPI[[#This Row],[Label]],TableAvg[],2,FALSE)</f>
        <v>71.618437749999998</v>
      </c>
      <c r="P1597">
        <f>VLOOKUP(TableMPI[[#This Row],[Label]],TableAvg[],3,FALSE)</f>
        <v>2.127596075113261</v>
      </c>
      <c r="Q1597">
        <f>TableMPI[[#This Row],[Avg]]-$U$2*TableMPI[[#This Row],[StdDev]]</f>
        <v>67.363245599773478</v>
      </c>
      <c r="R1597">
        <f>TableMPI[[#This Row],[Avg]]+$U$2*TableMPI[[#This Row],[StdDev]]</f>
        <v>75.873629900226518</v>
      </c>
      <c r="S1597">
        <v>1</v>
      </c>
    </row>
    <row r="1598" spans="1:19" x14ac:dyDescent="0.25">
      <c r="A1598" t="s">
        <v>15</v>
      </c>
      <c r="B1598">
        <v>10000</v>
      </c>
      <c r="C1598">
        <v>100</v>
      </c>
      <c r="D1598">
        <v>100000</v>
      </c>
      <c r="E1598">
        <v>54</v>
      </c>
      <c r="F1598">
        <v>1</v>
      </c>
      <c r="G1598">
        <v>19.331897999999999</v>
      </c>
      <c r="H1598">
        <v>11.932459</v>
      </c>
      <c r="I1598">
        <v>8.7392730000000007</v>
      </c>
      <c r="J1598">
        <v>0.16489200000000001</v>
      </c>
      <c r="K1598" t="str">
        <f t="shared" si="45"/>
        <v>7</v>
      </c>
      <c r="L1598" t="s">
        <v>79</v>
      </c>
      <c r="M1598" t="s">
        <v>80</v>
      </c>
      <c r="N159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54</v>
      </c>
      <c r="O1598">
        <f>VLOOKUP(TableMPI[[#This Row],[Label]],TableAvg[],2,FALSE)</f>
        <v>68.487962874999994</v>
      </c>
      <c r="P1598">
        <f>VLOOKUP(TableMPI[[#This Row],[Label]],TableAvg[],3,FALSE)</f>
        <v>8.4105057132328955</v>
      </c>
      <c r="Q1598">
        <f>TableMPI[[#This Row],[Avg]]-$U$2*TableMPI[[#This Row],[StdDev]]</f>
        <v>51.666951448534206</v>
      </c>
      <c r="R1598">
        <f>TableMPI[[#This Row],[Avg]]+$U$2*TableMPI[[#This Row],[StdDev]]</f>
        <v>85.308974301465781</v>
      </c>
      <c r="S1598">
        <v>1</v>
      </c>
    </row>
    <row r="1599" spans="1:19" x14ac:dyDescent="0.25">
      <c r="A1599" t="s">
        <v>15</v>
      </c>
      <c r="B1599">
        <v>10000</v>
      </c>
      <c r="C1599">
        <v>100</v>
      </c>
      <c r="D1599">
        <v>100000</v>
      </c>
      <c r="E1599">
        <v>51</v>
      </c>
      <c r="F1599">
        <v>1</v>
      </c>
      <c r="G1599">
        <v>19.582225000000001</v>
      </c>
      <c r="H1599">
        <v>11.777889</v>
      </c>
      <c r="I1599">
        <v>7.294988</v>
      </c>
      <c r="J1599">
        <v>0.1459</v>
      </c>
      <c r="K1599" t="str">
        <f t="shared" si="45"/>
        <v>7</v>
      </c>
      <c r="L1599" t="s">
        <v>79</v>
      </c>
      <c r="M1599" t="s">
        <v>80</v>
      </c>
      <c r="N159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51</v>
      </c>
      <c r="O1599">
        <f>VLOOKUP(TableMPI[[#This Row],[Label]],TableAvg[],2,FALSE)</f>
        <v>71.420936749999996</v>
      </c>
      <c r="P1599">
        <f>VLOOKUP(TableMPI[[#This Row],[Label]],TableAvg[],3,FALSE)</f>
        <v>6.7906007209647807</v>
      </c>
      <c r="Q1599">
        <f>TableMPI[[#This Row],[Avg]]-$U$2*TableMPI[[#This Row],[StdDev]]</f>
        <v>57.839735308070431</v>
      </c>
      <c r="R1599">
        <f>TableMPI[[#This Row],[Avg]]+$U$2*TableMPI[[#This Row],[StdDev]]</f>
        <v>85.002138191929561</v>
      </c>
      <c r="S1599">
        <v>1</v>
      </c>
    </row>
    <row r="1600" spans="1:19" x14ac:dyDescent="0.25">
      <c r="A1600" t="s">
        <v>15</v>
      </c>
      <c r="B1600">
        <v>10000</v>
      </c>
      <c r="C1600">
        <v>100</v>
      </c>
      <c r="D1600">
        <v>100000</v>
      </c>
      <c r="E1600">
        <v>48</v>
      </c>
      <c r="F1600">
        <v>1</v>
      </c>
      <c r="G1600">
        <v>36.241785</v>
      </c>
      <c r="H1600">
        <v>27.988629</v>
      </c>
      <c r="I1600">
        <v>6.4016310000000001</v>
      </c>
      <c r="J1600">
        <v>0.13620499999999999</v>
      </c>
      <c r="K1600" t="str">
        <f t="shared" si="45"/>
        <v>7</v>
      </c>
      <c r="L1600" t="s">
        <v>79</v>
      </c>
      <c r="M1600" t="s">
        <v>80</v>
      </c>
      <c r="N160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48</v>
      </c>
      <c r="O1600">
        <f>VLOOKUP(TableMPI[[#This Row],[Label]],TableAvg[],2,FALSE)</f>
        <v>76.196652285714279</v>
      </c>
      <c r="P1600">
        <f>VLOOKUP(TableMPI[[#This Row],[Label]],TableAvg[],3,FALSE)</f>
        <v>1.7251254991956284</v>
      </c>
      <c r="Q1600">
        <f>TableMPI[[#This Row],[Avg]]-$U$2*TableMPI[[#This Row],[StdDev]]</f>
        <v>72.746401287323025</v>
      </c>
      <c r="R1600">
        <f>TableMPI[[#This Row],[Avg]]+$U$2*TableMPI[[#This Row],[StdDev]]</f>
        <v>79.646903284105534</v>
      </c>
      <c r="S1600">
        <v>1</v>
      </c>
    </row>
    <row r="1601" spans="1:19" x14ac:dyDescent="0.25">
      <c r="A1601" t="s">
        <v>15</v>
      </c>
      <c r="B1601">
        <v>10000</v>
      </c>
      <c r="C1601">
        <v>100</v>
      </c>
      <c r="D1601">
        <v>100000</v>
      </c>
      <c r="E1601">
        <v>45</v>
      </c>
      <c r="F1601">
        <v>1</v>
      </c>
      <c r="G1601">
        <v>40.602052</v>
      </c>
      <c r="H1601">
        <v>31.990297000000002</v>
      </c>
      <c r="I1601">
        <v>21.544385999999999</v>
      </c>
      <c r="J1601">
        <v>0.489645</v>
      </c>
      <c r="K1601" t="str">
        <f t="shared" si="45"/>
        <v>7</v>
      </c>
      <c r="L1601" t="s">
        <v>79</v>
      </c>
      <c r="M1601" t="s">
        <v>80</v>
      </c>
      <c r="N160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45</v>
      </c>
      <c r="O1601">
        <f>VLOOKUP(TableMPI[[#This Row],[Label]],TableAvg[],2,FALSE)</f>
        <v>77.593593428571424</v>
      </c>
      <c r="P1601">
        <f>VLOOKUP(TableMPI[[#This Row],[Label]],TableAvg[],3,FALSE)</f>
        <v>3.7363343593543732</v>
      </c>
      <c r="Q1601">
        <f>TableMPI[[#This Row],[Avg]]-$U$2*TableMPI[[#This Row],[StdDev]]</f>
        <v>70.120924709862678</v>
      </c>
      <c r="R1601">
        <f>TableMPI[[#This Row],[Avg]]+$U$2*TableMPI[[#This Row],[StdDev]]</f>
        <v>85.06626214728017</v>
      </c>
      <c r="S1601">
        <v>1</v>
      </c>
    </row>
    <row r="1602" spans="1:19" x14ac:dyDescent="0.25">
      <c r="A1602" t="s">
        <v>15</v>
      </c>
      <c r="B1602">
        <v>10000</v>
      </c>
      <c r="C1602">
        <v>100</v>
      </c>
      <c r="D1602">
        <v>100000</v>
      </c>
      <c r="E1602">
        <v>42</v>
      </c>
      <c r="F1602">
        <v>1</v>
      </c>
      <c r="G1602">
        <v>44.510958000000002</v>
      </c>
      <c r="H1602">
        <v>35.400199000000001</v>
      </c>
      <c r="I1602">
        <v>25.256291999999998</v>
      </c>
      <c r="J1602">
        <v>0.61600699999999997</v>
      </c>
      <c r="K1602" t="str">
        <f t="shared" si="45"/>
        <v>7</v>
      </c>
      <c r="L1602" t="s">
        <v>79</v>
      </c>
      <c r="M1602" t="s">
        <v>80</v>
      </c>
      <c r="N160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42</v>
      </c>
      <c r="O1602">
        <f>VLOOKUP(TableMPI[[#This Row],[Label]],TableAvg[],2,FALSE)</f>
        <v>76.182989714285711</v>
      </c>
      <c r="P1602">
        <f>VLOOKUP(TableMPI[[#This Row],[Label]],TableAvg[],3,FALSE)</f>
        <v>7.7750732433957479</v>
      </c>
      <c r="Q1602">
        <f>TableMPI[[#This Row],[Avg]]-$U$2*TableMPI[[#This Row],[StdDev]]</f>
        <v>60.632843227494213</v>
      </c>
      <c r="R1602">
        <f>TableMPI[[#This Row],[Avg]]+$U$2*TableMPI[[#This Row],[StdDev]]</f>
        <v>91.733136201077201</v>
      </c>
      <c r="S1602">
        <v>1</v>
      </c>
    </row>
    <row r="1603" spans="1:19" x14ac:dyDescent="0.25">
      <c r="A1603" t="s">
        <v>15</v>
      </c>
      <c r="B1603">
        <v>10000</v>
      </c>
      <c r="C1603">
        <v>100</v>
      </c>
      <c r="D1603">
        <v>100000</v>
      </c>
      <c r="E1603">
        <v>39</v>
      </c>
      <c r="F1603">
        <v>1</v>
      </c>
      <c r="G1603">
        <v>24.629090999999999</v>
      </c>
      <c r="H1603">
        <v>14.838594000000001</v>
      </c>
      <c r="I1603">
        <v>18.596132000000001</v>
      </c>
      <c r="J1603">
        <v>0.48937199999999997</v>
      </c>
      <c r="K1603" t="str">
        <f t="shared" si="45"/>
        <v>7</v>
      </c>
      <c r="L1603" t="s">
        <v>79</v>
      </c>
      <c r="M1603" t="s">
        <v>80</v>
      </c>
      <c r="N160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39</v>
      </c>
      <c r="O1603">
        <f>VLOOKUP(TableMPI[[#This Row],[Label]],TableAvg[],2,FALSE)</f>
        <v>78.4539267142857</v>
      </c>
      <c r="P1603">
        <f>VLOOKUP(TableMPI[[#This Row],[Label]],TableAvg[],3,FALSE)</f>
        <v>6.2118415520912151</v>
      </c>
      <c r="Q1603">
        <f>TableMPI[[#This Row],[Avg]]-$U$2*TableMPI[[#This Row],[StdDev]]</f>
        <v>66.03024361010327</v>
      </c>
      <c r="R1603">
        <f>TableMPI[[#This Row],[Avg]]+$U$2*TableMPI[[#This Row],[StdDev]]</f>
        <v>90.87760981846813</v>
      </c>
      <c r="S1603">
        <v>1</v>
      </c>
    </row>
    <row r="1604" spans="1:19" x14ac:dyDescent="0.25">
      <c r="A1604" t="s">
        <v>15</v>
      </c>
      <c r="B1604">
        <v>10000</v>
      </c>
      <c r="C1604">
        <v>100</v>
      </c>
      <c r="D1604">
        <v>100000</v>
      </c>
      <c r="E1604">
        <v>36</v>
      </c>
      <c r="F1604">
        <v>1</v>
      </c>
      <c r="G1604">
        <v>29.726023999999999</v>
      </c>
      <c r="H1604">
        <v>19.226762999999998</v>
      </c>
      <c r="I1604">
        <v>5.1076790000000001</v>
      </c>
      <c r="J1604">
        <v>0.14593400000000001</v>
      </c>
      <c r="K1604" t="str">
        <f t="shared" si="45"/>
        <v>7</v>
      </c>
      <c r="L1604" t="s">
        <v>79</v>
      </c>
      <c r="M1604" t="s">
        <v>80</v>
      </c>
      <c r="N160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36</v>
      </c>
      <c r="O1604">
        <f>VLOOKUP(TableMPI[[#This Row],[Label]],TableAvg[],2,FALSE)</f>
        <v>83.086585000000014</v>
      </c>
      <c r="P1604">
        <f>VLOOKUP(TableMPI[[#This Row],[Label]],TableAvg[],3,FALSE)</f>
        <v>4.5385419223571617</v>
      </c>
      <c r="Q1604">
        <f>TableMPI[[#This Row],[Avg]]-$U$2*TableMPI[[#This Row],[StdDev]]</f>
        <v>74.00950115528569</v>
      </c>
      <c r="R1604">
        <f>TableMPI[[#This Row],[Avg]]+$U$2*TableMPI[[#This Row],[StdDev]]</f>
        <v>92.163668844714337</v>
      </c>
      <c r="S1604">
        <v>1</v>
      </c>
    </row>
    <row r="1605" spans="1:19" x14ac:dyDescent="0.25">
      <c r="A1605" t="s">
        <v>15</v>
      </c>
      <c r="B1605">
        <v>10000</v>
      </c>
      <c r="C1605">
        <v>100</v>
      </c>
      <c r="D1605">
        <v>100000</v>
      </c>
      <c r="E1605">
        <v>33</v>
      </c>
      <c r="F1605">
        <v>1</v>
      </c>
      <c r="G1605">
        <v>15.888348000000001</v>
      </c>
      <c r="H1605">
        <v>4.7177090000000002</v>
      </c>
      <c r="I1605">
        <v>9.8656489999999994</v>
      </c>
      <c r="J1605">
        <v>0.30830200000000002</v>
      </c>
      <c r="K1605" t="str">
        <f t="shared" si="45"/>
        <v>7</v>
      </c>
      <c r="L1605" t="s">
        <v>79</v>
      </c>
      <c r="M1605" t="s">
        <v>80</v>
      </c>
      <c r="N160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33</v>
      </c>
      <c r="O1605">
        <f>VLOOKUP(TableMPI[[#This Row],[Label]],TableAvg[],2,FALSE)</f>
        <v>79.299919166666669</v>
      </c>
      <c r="P1605">
        <f>VLOOKUP(TableMPI[[#This Row],[Label]],TableAvg[],3,FALSE)</f>
        <v>7.4336550828582082</v>
      </c>
      <c r="Q1605">
        <f>TableMPI[[#This Row],[Avg]]-$U$2*TableMPI[[#This Row],[StdDev]]</f>
        <v>64.432609000950251</v>
      </c>
      <c r="R1605">
        <f>TableMPI[[#This Row],[Avg]]+$U$2*TableMPI[[#This Row],[StdDev]]</f>
        <v>94.167229332383087</v>
      </c>
      <c r="S1605">
        <v>1</v>
      </c>
    </row>
    <row r="1606" spans="1:19" x14ac:dyDescent="0.25">
      <c r="A1606" t="s">
        <v>15</v>
      </c>
      <c r="B1606">
        <v>10000</v>
      </c>
      <c r="C1606">
        <v>100</v>
      </c>
      <c r="D1606">
        <v>100000</v>
      </c>
      <c r="E1606">
        <v>30</v>
      </c>
      <c r="F1606">
        <v>1</v>
      </c>
      <c r="G1606">
        <v>16.760583</v>
      </c>
      <c r="H1606">
        <v>4.4111719999999996</v>
      </c>
      <c r="I1606">
        <v>7.3410510000000002</v>
      </c>
      <c r="J1606">
        <v>0.25313999999999998</v>
      </c>
      <c r="K1606" t="str">
        <f t="shared" si="45"/>
        <v>7</v>
      </c>
      <c r="L1606" t="s">
        <v>79</v>
      </c>
      <c r="M1606" t="s">
        <v>80</v>
      </c>
      <c r="N160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30</v>
      </c>
      <c r="O1606">
        <f>VLOOKUP(TableMPI[[#This Row],[Label]],TableAvg[],2,FALSE)</f>
        <v>82.589635000000015</v>
      </c>
      <c r="P1606">
        <f>VLOOKUP(TableMPI[[#This Row],[Label]],TableAvg[],3,FALSE)</f>
        <v>2.0713395338341378</v>
      </c>
      <c r="Q1606">
        <f>TableMPI[[#This Row],[Avg]]-$U$2*TableMPI[[#This Row],[StdDev]]</f>
        <v>78.446955932331747</v>
      </c>
      <c r="R1606">
        <f>TableMPI[[#This Row],[Avg]]+$U$2*TableMPI[[#This Row],[StdDev]]</f>
        <v>86.732314067668284</v>
      </c>
      <c r="S1606">
        <v>1</v>
      </c>
    </row>
    <row r="1607" spans="1:19" x14ac:dyDescent="0.25">
      <c r="A1607" t="s">
        <v>15</v>
      </c>
      <c r="B1607">
        <v>10000</v>
      </c>
      <c r="C1607">
        <v>100</v>
      </c>
      <c r="D1607">
        <v>100000</v>
      </c>
      <c r="E1607">
        <v>27</v>
      </c>
      <c r="F1607">
        <v>1</v>
      </c>
      <c r="G1607">
        <v>15.940719</v>
      </c>
      <c r="H1607">
        <v>2.4574769999999999</v>
      </c>
      <c r="I1607">
        <v>12.109636999999999</v>
      </c>
      <c r="J1607">
        <v>0.46575499999999997</v>
      </c>
      <c r="K1607" t="str">
        <f t="shared" si="45"/>
        <v>7</v>
      </c>
      <c r="L1607" t="s">
        <v>79</v>
      </c>
      <c r="M1607" t="s">
        <v>80</v>
      </c>
      <c r="N160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27</v>
      </c>
      <c r="O1607">
        <f>VLOOKUP(TableMPI[[#This Row],[Label]],TableAvg[],2,FALSE)</f>
        <v>84.33911771428572</v>
      </c>
      <c r="P1607">
        <f>VLOOKUP(TableMPI[[#This Row],[Label]],TableAvg[],3,FALSE)</f>
        <v>0.84644929129773927</v>
      </c>
      <c r="Q1607">
        <f>TableMPI[[#This Row],[Avg]]-$U$2*TableMPI[[#This Row],[StdDev]]</f>
        <v>82.646219131690245</v>
      </c>
      <c r="R1607">
        <f>TableMPI[[#This Row],[Avg]]+$U$2*TableMPI[[#This Row],[StdDev]]</f>
        <v>86.032016296881196</v>
      </c>
      <c r="S1607">
        <v>1</v>
      </c>
    </row>
    <row r="1608" spans="1:19" x14ac:dyDescent="0.25">
      <c r="A1608" t="s">
        <v>15</v>
      </c>
      <c r="B1608">
        <v>10000</v>
      </c>
      <c r="C1608">
        <v>100</v>
      </c>
      <c r="D1608">
        <v>100000</v>
      </c>
      <c r="E1608">
        <v>24</v>
      </c>
      <c r="F1608">
        <v>1</v>
      </c>
      <c r="G1608">
        <v>15.252718</v>
      </c>
      <c r="H1608">
        <v>0.265212</v>
      </c>
      <c r="I1608">
        <v>2.9508649999999998</v>
      </c>
      <c r="J1608">
        <v>0.128298</v>
      </c>
      <c r="K1608" t="str">
        <f t="shared" si="45"/>
        <v>7</v>
      </c>
      <c r="L1608" t="s">
        <v>79</v>
      </c>
      <c r="M1608" t="s">
        <v>80</v>
      </c>
      <c r="N160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24</v>
      </c>
      <c r="O1608">
        <f>VLOOKUP(TableMPI[[#This Row],[Label]],TableAvg[],2,FALSE)</f>
        <v>89.644154714285705</v>
      </c>
      <c r="P1608">
        <f>VLOOKUP(TableMPI[[#This Row],[Label]],TableAvg[],3,FALSE)</f>
        <v>9.5325372799477823E-2</v>
      </c>
      <c r="Q1608">
        <f>TableMPI[[#This Row],[Avg]]-$U$2*TableMPI[[#This Row],[StdDev]]</f>
        <v>89.453503968686746</v>
      </c>
      <c r="R1608">
        <f>TableMPI[[#This Row],[Avg]]+$U$2*TableMPI[[#This Row],[StdDev]]</f>
        <v>89.834805459884663</v>
      </c>
      <c r="S1608">
        <v>1</v>
      </c>
    </row>
    <row r="1609" spans="1:19" x14ac:dyDescent="0.25">
      <c r="A1609" t="s">
        <v>15</v>
      </c>
      <c r="B1609">
        <v>10000</v>
      </c>
      <c r="C1609">
        <v>100</v>
      </c>
      <c r="D1609">
        <v>100000</v>
      </c>
      <c r="E1609">
        <v>21</v>
      </c>
      <c r="F1609">
        <v>1</v>
      </c>
      <c r="G1609">
        <v>16.934857000000001</v>
      </c>
      <c r="H1609">
        <v>0.18454799999999999</v>
      </c>
      <c r="I1609">
        <v>1.086138</v>
      </c>
      <c r="J1609">
        <v>5.4307000000000001E-2</v>
      </c>
      <c r="K1609" t="str">
        <f t="shared" si="45"/>
        <v>7</v>
      </c>
      <c r="L1609" t="s">
        <v>79</v>
      </c>
      <c r="M1609" t="s">
        <v>80</v>
      </c>
      <c r="N160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21</v>
      </c>
      <c r="O1609">
        <f>VLOOKUP(TableMPI[[#This Row],[Label]],TableAvg[],2,FALSE)</f>
        <v>101.56893128571427</v>
      </c>
      <c r="P1609">
        <f>VLOOKUP(TableMPI[[#This Row],[Label]],TableAvg[],3,FALSE)</f>
        <v>6.3490670240610642E-2</v>
      </c>
      <c r="Q1609">
        <f>TableMPI[[#This Row],[Avg]]-$U$2*TableMPI[[#This Row],[StdDev]]</f>
        <v>101.44194994523305</v>
      </c>
      <c r="R1609">
        <f>TableMPI[[#This Row],[Avg]]+$U$2*TableMPI[[#This Row],[StdDev]]</f>
        <v>101.69591262619549</v>
      </c>
      <c r="S1609">
        <v>1</v>
      </c>
    </row>
    <row r="1610" spans="1:19" x14ac:dyDescent="0.25">
      <c r="A1610" t="s">
        <v>15</v>
      </c>
      <c r="B1610">
        <v>10000</v>
      </c>
      <c r="C1610">
        <v>100</v>
      </c>
      <c r="D1610">
        <v>100000</v>
      </c>
      <c r="E1610">
        <v>18</v>
      </c>
      <c r="F1610">
        <v>1</v>
      </c>
      <c r="G1610">
        <v>19.621562000000001</v>
      </c>
      <c r="H1610">
        <v>0.169597</v>
      </c>
      <c r="I1610">
        <v>0.81004900000000002</v>
      </c>
      <c r="J1610">
        <v>4.7649999999999998E-2</v>
      </c>
      <c r="K1610" t="str">
        <f t="shared" si="45"/>
        <v>7</v>
      </c>
      <c r="L1610" t="s">
        <v>79</v>
      </c>
      <c r="M1610" t="s">
        <v>80</v>
      </c>
      <c r="N161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18</v>
      </c>
      <c r="O1610">
        <f>VLOOKUP(TableMPI[[#This Row],[Label]],TableAvg[],2,FALSE)</f>
        <v>117.96217457142858</v>
      </c>
      <c r="P1610">
        <f>VLOOKUP(TableMPI[[#This Row],[Label]],TableAvg[],3,FALSE)</f>
        <v>0.13303812177011046</v>
      </c>
      <c r="Q1610">
        <f>TableMPI[[#This Row],[Avg]]-$U$2*TableMPI[[#This Row],[StdDev]]</f>
        <v>117.69609832788835</v>
      </c>
      <c r="R1610">
        <f>TableMPI[[#This Row],[Avg]]+$U$2*TableMPI[[#This Row],[StdDev]]</f>
        <v>118.2282508149688</v>
      </c>
      <c r="S1610">
        <v>1</v>
      </c>
    </row>
    <row r="1611" spans="1:19" x14ac:dyDescent="0.25">
      <c r="A1611" t="s">
        <v>15</v>
      </c>
      <c r="B1611">
        <v>10000</v>
      </c>
      <c r="C1611">
        <v>100</v>
      </c>
      <c r="D1611">
        <v>100000</v>
      </c>
      <c r="E1611">
        <v>15</v>
      </c>
      <c r="F1611">
        <v>1</v>
      </c>
      <c r="G1611">
        <v>23.198228</v>
      </c>
      <c r="H1611">
        <v>0.16914299999999999</v>
      </c>
      <c r="I1611">
        <v>0.49531900000000001</v>
      </c>
      <c r="J1611">
        <v>3.5380000000000002E-2</v>
      </c>
      <c r="K1611" t="str">
        <f t="shared" si="45"/>
        <v>7</v>
      </c>
      <c r="L1611" t="s">
        <v>79</v>
      </c>
      <c r="M1611" t="s">
        <v>80</v>
      </c>
      <c r="N161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15</v>
      </c>
      <c r="O1611">
        <f>VLOOKUP(TableMPI[[#This Row],[Label]],TableAvg[],2,FALSE)</f>
        <v>140.74933714285714</v>
      </c>
      <c r="P1611">
        <f>VLOOKUP(TableMPI[[#This Row],[Label]],TableAvg[],3,FALSE)</f>
        <v>9.7697978324972082E-2</v>
      </c>
      <c r="Q1611">
        <f>TableMPI[[#This Row],[Avg]]-$U$2*TableMPI[[#This Row],[StdDev]]</f>
        <v>140.5539411862072</v>
      </c>
      <c r="R1611">
        <f>TableMPI[[#This Row],[Avg]]+$U$2*TableMPI[[#This Row],[StdDev]]</f>
        <v>140.94473309950709</v>
      </c>
      <c r="S1611">
        <v>1</v>
      </c>
    </row>
    <row r="1612" spans="1:19" x14ac:dyDescent="0.25">
      <c r="A1612" t="s">
        <v>15</v>
      </c>
      <c r="B1612">
        <v>10000</v>
      </c>
      <c r="C1612">
        <v>100</v>
      </c>
      <c r="D1612">
        <v>100000</v>
      </c>
      <c r="E1612">
        <v>72</v>
      </c>
      <c r="F1612">
        <v>1</v>
      </c>
      <c r="G1612">
        <v>39.248888999999998</v>
      </c>
      <c r="H1612">
        <v>33.521993999999999</v>
      </c>
      <c r="I1612">
        <v>51.235706999999998</v>
      </c>
      <c r="J1612">
        <v>0.72162999999999999</v>
      </c>
      <c r="K1612" t="str">
        <f t="shared" si="45"/>
        <v>7</v>
      </c>
      <c r="L1612" t="s">
        <v>79</v>
      </c>
      <c r="M1612" t="s">
        <v>80</v>
      </c>
      <c r="N161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72</v>
      </c>
      <c r="O1612" t="e">
        <f>VLOOKUP(TableMPI[[#This Row],[Label]],TableAvg[],2,FALSE)</f>
        <v>#N/A</v>
      </c>
      <c r="P1612" t="e">
        <f>VLOOKUP(TableMPI[[#This Row],[Label]],TableAvg[],3,FALSE)</f>
        <v>#N/A</v>
      </c>
      <c r="Q1612" t="e">
        <f>TableMPI[[#This Row],[Avg]]-$U$2*TableMPI[[#This Row],[StdDev]]</f>
        <v>#N/A</v>
      </c>
      <c r="R1612" t="e">
        <f>TableMPI[[#This Row],[Avg]]+$U$2*TableMPI[[#This Row],[StdDev]]</f>
        <v>#N/A</v>
      </c>
      <c r="S1612" t="e">
        <f>IF(AND(TableMPI[[#This Row],[total_time]]&gt;=TableMPI[[#This Row],[Low]], TableMPI[[#This Row],[total_time]]&lt;=TableMPI[[#This Row],[High]]),1,0)</f>
        <v>#N/A</v>
      </c>
    </row>
    <row r="1613" spans="1:19" x14ac:dyDescent="0.25">
      <c r="A1613" t="s">
        <v>15</v>
      </c>
      <c r="B1613">
        <v>10000</v>
      </c>
      <c r="C1613">
        <v>100</v>
      </c>
      <c r="D1613">
        <v>100000</v>
      </c>
      <c r="E1613">
        <v>69</v>
      </c>
      <c r="F1613">
        <v>1</v>
      </c>
      <c r="G1613">
        <v>24.501432000000001</v>
      </c>
      <c r="H1613">
        <v>18.562857000000001</v>
      </c>
      <c r="I1613">
        <v>34.618865</v>
      </c>
      <c r="J1613">
        <v>0.50910100000000003</v>
      </c>
      <c r="K1613" t="str">
        <f t="shared" si="45"/>
        <v>7</v>
      </c>
      <c r="L1613" t="s">
        <v>79</v>
      </c>
      <c r="M1613" t="s">
        <v>80</v>
      </c>
      <c r="N16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69</v>
      </c>
      <c r="O1613" t="e">
        <f>VLOOKUP(TableMPI[[#This Row],[Label]],TableAvg[],2,FALSE)</f>
        <v>#N/A</v>
      </c>
      <c r="P1613" t="e">
        <f>VLOOKUP(TableMPI[[#This Row],[Label]],TableAvg[],3,FALSE)</f>
        <v>#N/A</v>
      </c>
      <c r="Q1613" t="e">
        <f>TableMPI[[#This Row],[Avg]]-$U$2*TableMPI[[#This Row],[StdDev]]</f>
        <v>#N/A</v>
      </c>
      <c r="R1613" t="e">
        <f>TableMPI[[#This Row],[Avg]]+$U$2*TableMPI[[#This Row],[StdDev]]</f>
        <v>#N/A</v>
      </c>
      <c r="S1613" t="e">
        <f>IF(AND(TableMPI[[#This Row],[total_time]]&gt;=TableMPI[[#This Row],[Low]], TableMPI[[#This Row],[total_time]]&lt;=TableMPI[[#This Row],[High]]),1,0)</f>
        <v>#N/A</v>
      </c>
    </row>
    <row r="1614" spans="1:19" x14ac:dyDescent="0.25">
      <c r="A1614" t="s">
        <v>15</v>
      </c>
      <c r="B1614">
        <v>10000</v>
      </c>
      <c r="C1614">
        <v>100</v>
      </c>
      <c r="D1614">
        <v>100000</v>
      </c>
      <c r="E1614">
        <v>66</v>
      </c>
      <c r="F1614">
        <v>1</v>
      </c>
      <c r="G1614">
        <v>30.354490999999999</v>
      </c>
      <c r="H1614">
        <v>24.227691</v>
      </c>
      <c r="I1614">
        <v>17.020105000000001</v>
      </c>
      <c r="J1614">
        <v>0.26184800000000003</v>
      </c>
      <c r="K1614" t="str">
        <f t="shared" si="45"/>
        <v>7</v>
      </c>
      <c r="L1614" t="s">
        <v>79</v>
      </c>
      <c r="M1614" t="s">
        <v>80</v>
      </c>
      <c r="N161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66</v>
      </c>
      <c r="O1614" t="e">
        <f>VLOOKUP(TableMPI[[#This Row],[Label]],TableAvg[],2,FALSE)</f>
        <v>#N/A</v>
      </c>
      <c r="P1614" t="e">
        <f>VLOOKUP(TableMPI[[#This Row],[Label]],TableAvg[],3,FALSE)</f>
        <v>#N/A</v>
      </c>
      <c r="Q1614" t="e">
        <f>TableMPI[[#This Row],[Avg]]-$U$2*TableMPI[[#This Row],[StdDev]]</f>
        <v>#N/A</v>
      </c>
      <c r="R1614" t="e">
        <f>TableMPI[[#This Row],[Avg]]+$U$2*TableMPI[[#This Row],[StdDev]]</f>
        <v>#N/A</v>
      </c>
      <c r="S1614" t="e">
        <f>IF(AND(TableMPI[[#This Row],[total_time]]&gt;=TableMPI[[#This Row],[Low]], TableMPI[[#This Row],[total_time]]&lt;=TableMPI[[#This Row],[High]]),1,0)</f>
        <v>#N/A</v>
      </c>
    </row>
    <row r="1615" spans="1:19" x14ac:dyDescent="0.25">
      <c r="A1615" t="s">
        <v>15</v>
      </c>
      <c r="B1615">
        <v>10000</v>
      </c>
      <c r="C1615">
        <v>100</v>
      </c>
      <c r="D1615">
        <v>100000</v>
      </c>
      <c r="E1615">
        <v>63</v>
      </c>
      <c r="F1615">
        <v>1</v>
      </c>
      <c r="G1615">
        <v>30.727277000000001</v>
      </c>
      <c r="H1615">
        <v>24.362887000000001</v>
      </c>
      <c r="I1615">
        <v>32.573498999999998</v>
      </c>
      <c r="J1615">
        <v>0.52537900000000004</v>
      </c>
      <c r="K1615" t="str">
        <f t="shared" si="45"/>
        <v>7</v>
      </c>
      <c r="L1615" t="s">
        <v>79</v>
      </c>
      <c r="M1615" t="s">
        <v>80</v>
      </c>
      <c r="N161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63</v>
      </c>
      <c r="O1615">
        <f>VLOOKUP(TableMPI[[#This Row],[Label]],TableAvg[],2,FALSE)</f>
        <v>61.130554500000002</v>
      </c>
      <c r="P1615">
        <f>VLOOKUP(TableMPI[[#This Row],[Label]],TableAvg[],3,FALSE)</f>
        <v>6.9583401630308659</v>
      </c>
      <c r="Q1615">
        <f>TableMPI[[#This Row],[Avg]]-$U$2*TableMPI[[#This Row],[StdDev]]</f>
        <v>47.213874173938272</v>
      </c>
      <c r="R1615">
        <f>TableMPI[[#This Row],[Avg]]+$U$2*TableMPI[[#This Row],[StdDev]]</f>
        <v>75.047234826061739</v>
      </c>
      <c r="S1615">
        <v>1</v>
      </c>
    </row>
    <row r="1616" spans="1:19" x14ac:dyDescent="0.25">
      <c r="A1616" t="s">
        <v>15</v>
      </c>
      <c r="B1616">
        <v>10000</v>
      </c>
      <c r="C1616">
        <v>100</v>
      </c>
      <c r="D1616">
        <v>100000</v>
      </c>
      <c r="E1616">
        <v>60</v>
      </c>
      <c r="F1616">
        <v>1</v>
      </c>
      <c r="G1616">
        <v>37.106295000000003</v>
      </c>
      <c r="H1616">
        <v>30.452313</v>
      </c>
      <c r="I1616">
        <v>18.534801000000002</v>
      </c>
      <c r="J1616">
        <v>0.31414900000000001</v>
      </c>
      <c r="K1616" t="str">
        <f t="shared" si="45"/>
        <v>7</v>
      </c>
      <c r="L1616" t="s">
        <v>79</v>
      </c>
      <c r="M1616" t="s">
        <v>80</v>
      </c>
      <c r="N161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60</v>
      </c>
      <c r="O1616">
        <f>VLOOKUP(TableMPI[[#This Row],[Label]],TableAvg[],2,FALSE)</f>
        <v>63.720000124999999</v>
      </c>
      <c r="P1616">
        <f>VLOOKUP(TableMPI[[#This Row],[Label]],TableAvg[],3,FALSE)</f>
        <v>7.0823693233677538</v>
      </c>
      <c r="Q1616">
        <f>TableMPI[[#This Row],[Avg]]-$U$2*TableMPI[[#This Row],[StdDev]]</f>
        <v>49.555261478264491</v>
      </c>
      <c r="R1616">
        <f>TableMPI[[#This Row],[Avg]]+$U$2*TableMPI[[#This Row],[StdDev]]</f>
        <v>77.884738771735499</v>
      </c>
      <c r="S1616">
        <v>1</v>
      </c>
    </row>
    <row r="1617" spans="1:19" x14ac:dyDescent="0.25">
      <c r="A1617" t="s">
        <v>15</v>
      </c>
      <c r="B1617">
        <v>10000</v>
      </c>
      <c r="C1617">
        <v>100</v>
      </c>
      <c r="D1617">
        <v>100000</v>
      </c>
      <c r="E1617">
        <v>57</v>
      </c>
      <c r="F1617">
        <v>1</v>
      </c>
      <c r="G1617">
        <v>33.23733</v>
      </c>
      <c r="H1617">
        <v>26.118376999999999</v>
      </c>
      <c r="I1617">
        <v>17.904260000000001</v>
      </c>
      <c r="J1617">
        <v>0.31971899999999998</v>
      </c>
      <c r="K1617" t="str">
        <f t="shared" si="45"/>
        <v>7</v>
      </c>
      <c r="L1617" t="s">
        <v>79</v>
      </c>
      <c r="M1617" t="s">
        <v>80</v>
      </c>
      <c r="N161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57</v>
      </c>
      <c r="O1617">
        <f>VLOOKUP(TableMPI[[#This Row],[Label]],TableAvg[],2,FALSE)</f>
        <v>71.618437749999998</v>
      </c>
      <c r="P1617">
        <f>VLOOKUP(TableMPI[[#This Row],[Label]],TableAvg[],3,FALSE)</f>
        <v>2.127596075113261</v>
      </c>
      <c r="Q1617">
        <f>TableMPI[[#This Row],[Avg]]-$U$2*TableMPI[[#This Row],[StdDev]]</f>
        <v>67.363245599773478</v>
      </c>
      <c r="R1617">
        <f>TableMPI[[#This Row],[Avg]]+$U$2*TableMPI[[#This Row],[StdDev]]</f>
        <v>75.873629900226518</v>
      </c>
      <c r="S1617">
        <v>1</v>
      </c>
    </row>
    <row r="1618" spans="1:19" x14ac:dyDescent="0.25">
      <c r="A1618" t="s">
        <v>15</v>
      </c>
      <c r="B1618">
        <v>10000</v>
      </c>
      <c r="C1618">
        <v>100</v>
      </c>
      <c r="D1618">
        <v>100000</v>
      </c>
      <c r="E1618">
        <v>54</v>
      </c>
      <c r="F1618">
        <v>1</v>
      </c>
      <c r="G1618">
        <v>19.329422000000001</v>
      </c>
      <c r="H1618">
        <v>11.912058</v>
      </c>
      <c r="I1618">
        <v>35.054014000000002</v>
      </c>
      <c r="J1618">
        <v>0.66139599999999998</v>
      </c>
      <c r="K1618" t="str">
        <f t="shared" si="45"/>
        <v>7</v>
      </c>
      <c r="L1618" t="s">
        <v>79</v>
      </c>
      <c r="M1618" t="s">
        <v>80</v>
      </c>
      <c r="N161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54</v>
      </c>
      <c r="O1618">
        <f>VLOOKUP(TableMPI[[#This Row],[Label]],TableAvg[],2,FALSE)</f>
        <v>68.487962874999994</v>
      </c>
      <c r="P1618">
        <f>VLOOKUP(TableMPI[[#This Row],[Label]],TableAvg[],3,FALSE)</f>
        <v>8.4105057132328955</v>
      </c>
      <c r="Q1618">
        <f>TableMPI[[#This Row],[Avg]]-$U$2*TableMPI[[#This Row],[StdDev]]</f>
        <v>51.666951448534206</v>
      </c>
      <c r="R1618">
        <f>TableMPI[[#This Row],[Avg]]+$U$2*TableMPI[[#This Row],[StdDev]]</f>
        <v>85.308974301465781</v>
      </c>
      <c r="S1618">
        <v>1</v>
      </c>
    </row>
    <row r="1619" spans="1:19" x14ac:dyDescent="0.25">
      <c r="A1619" t="s">
        <v>15</v>
      </c>
      <c r="B1619">
        <v>10000</v>
      </c>
      <c r="C1619">
        <v>100</v>
      </c>
      <c r="D1619">
        <v>100000</v>
      </c>
      <c r="E1619">
        <v>51</v>
      </c>
      <c r="F1619">
        <v>1</v>
      </c>
      <c r="G1619">
        <v>32.020071999999999</v>
      </c>
      <c r="H1619">
        <v>24.224485999999999</v>
      </c>
      <c r="I1619">
        <v>14.001592</v>
      </c>
      <c r="J1619">
        <v>0.280032</v>
      </c>
      <c r="K1619" t="str">
        <f t="shared" si="45"/>
        <v>7</v>
      </c>
      <c r="L1619" t="s">
        <v>79</v>
      </c>
      <c r="M1619" t="s">
        <v>80</v>
      </c>
      <c r="N161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51</v>
      </c>
      <c r="O1619">
        <f>VLOOKUP(TableMPI[[#This Row],[Label]],TableAvg[],2,FALSE)</f>
        <v>71.420936749999996</v>
      </c>
      <c r="P1619">
        <f>VLOOKUP(TableMPI[[#This Row],[Label]],TableAvg[],3,FALSE)</f>
        <v>6.7906007209647807</v>
      </c>
      <c r="Q1619">
        <f>TableMPI[[#This Row],[Avg]]-$U$2*TableMPI[[#This Row],[StdDev]]</f>
        <v>57.839735308070431</v>
      </c>
      <c r="R1619">
        <f>TableMPI[[#This Row],[Avg]]+$U$2*TableMPI[[#This Row],[StdDev]]</f>
        <v>85.002138191929561</v>
      </c>
      <c r="S1619">
        <v>1</v>
      </c>
    </row>
    <row r="1620" spans="1:19" x14ac:dyDescent="0.25">
      <c r="A1620" t="s">
        <v>15</v>
      </c>
      <c r="B1620">
        <v>10000</v>
      </c>
      <c r="C1620">
        <v>100</v>
      </c>
      <c r="D1620">
        <v>100000</v>
      </c>
      <c r="E1620">
        <v>48</v>
      </c>
      <c r="F1620">
        <v>1</v>
      </c>
      <c r="G1620">
        <v>39.713742000000003</v>
      </c>
      <c r="H1620">
        <v>31.510587999999998</v>
      </c>
      <c r="I1620">
        <v>20.311230999999999</v>
      </c>
      <c r="J1620">
        <v>0.43215399999999998</v>
      </c>
      <c r="K1620" t="str">
        <f t="shared" si="45"/>
        <v>7</v>
      </c>
      <c r="L1620" t="s">
        <v>79</v>
      </c>
      <c r="M1620" t="s">
        <v>80</v>
      </c>
      <c r="N162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48</v>
      </c>
      <c r="O1620">
        <f>VLOOKUP(TableMPI[[#This Row],[Label]],TableAvg[],2,FALSE)</f>
        <v>76.196652285714279</v>
      </c>
      <c r="P1620">
        <f>VLOOKUP(TableMPI[[#This Row],[Label]],TableAvg[],3,FALSE)</f>
        <v>1.7251254991956284</v>
      </c>
      <c r="Q1620">
        <f>TableMPI[[#This Row],[Avg]]-$U$2*TableMPI[[#This Row],[StdDev]]</f>
        <v>72.746401287323025</v>
      </c>
      <c r="R1620">
        <f>TableMPI[[#This Row],[Avg]]+$U$2*TableMPI[[#This Row],[StdDev]]</f>
        <v>79.646903284105534</v>
      </c>
      <c r="S1620">
        <v>1</v>
      </c>
    </row>
    <row r="1621" spans="1:19" x14ac:dyDescent="0.25">
      <c r="A1621" t="s">
        <v>15</v>
      </c>
      <c r="B1621">
        <v>10000</v>
      </c>
      <c r="C1621">
        <v>100</v>
      </c>
      <c r="D1621">
        <v>100000</v>
      </c>
      <c r="E1621">
        <v>45</v>
      </c>
      <c r="F1621">
        <v>1</v>
      </c>
      <c r="G1621">
        <v>26.955113999999998</v>
      </c>
      <c r="H1621">
        <v>18.339362000000001</v>
      </c>
      <c r="I1621">
        <v>36.323324</v>
      </c>
      <c r="J1621">
        <v>0.82552999999999999</v>
      </c>
      <c r="K1621" t="str">
        <f t="shared" si="45"/>
        <v>7</v>
      </c>
      <c r="L1621" t="s">
        <v>79</v>
      </c>
      <c r="M1621" t="s">
        <v>80</v>
      </c>
      <c r="N162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45</v>
      </c>
      <c r="O1621">
        <f>VLOOKUP(TableMPI[[#This Row],[Label]],TableAvg[],2,FALSE)</f>
        <v>77.593593428571424</v>
      </c>
      <c r="P1621">
        <f>VLOOKUP(TableMPI[[#This Row],[Label]],TableAvg[],3,FALSE)</f>
        <v>3.7363343593543732</v>
      </c>
      <c r="Q1621">
        <f>TableMPI[[#This Row],[Avg]]-$U$2*TableMPI[[#This Row],[StdDev]]</f>
        <v>70.120924709862678</v>
      </c>
      <c r="R1621">
        <f>TableMPI[[#This Row],[Avg]]+$U$2*TableMPI[[#This Row],[StdDev]]</f>
        <v>85.06626214728017</v>
      </c>
      <c r="S1621">
        <v>1</v>
      </c>
    </row>
    <row r="1622" spans="1:19" x14ac:dyDescent="0.25">
      <c r="A1622" t="s">
        <v>15</v>
      </c>
      <c r="B1622">
        <v>10000</v>
      </c>
      <c r="C1622">
        <v>100</v>
      </c>
      <c r="D1622">
        <v>100000</v>
      </c>
      <c r="E1622">
        <v>42</v>
      </c>
      <c r="F1622">
        <v>1</v>
      </c>
      <c r="G1622">
        <v>28.944018</v>
      </c>
      <c r="H1622">
        <v>19.796389999999999</v>
      </c>
      <c r="I1622">
        <v>6.4796860000000001</v>
      </c>
      <c r="J1622">
        <v>0.15804099999999999</v>
      </c>
      <c r="K1622" t="str">
        <f t="shared" si="45"/>
        <v>7</v>
      </c>
      <c r="L1622" t="s">
        <v>79</v>
      </c>
      <c r="M1622" t="s">
        <v>80</v>
      </c>
      <c r="N162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42</v>
      </c>
      <c r="O1622">
        <f>VLOOKUP(TableMPI[[#This Row],[Label]],TableAvg[],2,FALSE)</f>
        <v>76.182989714285711</v>
      </c>
      <c r="P1622">
        <f>VLOOKUP(TableMPI[[#This Row],[Label]],TableAvg[],3,FALSE)</f>
        <v>7.7750732433957479</v>
      </c>
      <c r="Q1622">
        <f>TableMPI[[#This Row],[Avg]]-$U$2*TableMPI[[#This Row],[StdDev]]</f>
        <v>60.632843227494213</v>
      </c>
      <c r="R1622">
        <f>TableMPI[[#This Row],[Avg]]+$U$2*TableMPI[[#This Row],[StdDev]]</f>
        <v>91.733136201077201</v>
      </c>
      <c r="S1622">
        <v>1</v>
      </c>
    </row>
    <row r="1623" spans="1:19" x14ac:dyDescent="0.25">
      <c r="A1623" t="s">
        <v>15</v>
      </c>
      <c r="B1623">
        <v>10000</v>
      </c>
      <c r="C1623">
        <v>100</v>
      </c>
      <c r="D1623">
        <v>100000</v>
      </c>
      <c r="E1623">
        <v>39</v>
      </c>
      <c r="F1623">
        <v>1</v>
      </c>
      <c r="G1623">
        <v>16.095772</v>
      </c>
      <c r="H1623">
        <v>6.4378140000000004</v>
      </c>
      <c r="I1623">
        <v>17.063013000000002</v>
      </c>
      <c r="J1623">
        <v>0.44902700000000001</v>
      </c>
      <c r="K1623" t="str">
        <f t="shared" si="45"/>
        <v>7</v>
      </c>
      <c r="L1623" t="s">
        <v>79</v>
      </c>
      <c r="M1623" t="s">
        <v>80</v>
      </c>
      <c r="N162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39</v>
      </c>
      <c r="O1623">
        <f>VLOOKUP(TableMPI[[#This Row],[Label]],TableAvg[],2,FALSE)</f>
        <v>78.4539267142857</v>
      </c>
      <c r="P1623">
        <f>VLOOKUP(TableMPI[[#This Row],[Label]],TableAvg[],3,FALSE)</f>
        <v>6.2118415520912151</v>
      </c>
      <c r="Q1623">
        <f>TableMPI[[#This Row],[Avg]]-$U$2*TableMPI[[#This Row],[StdDev]]</f>
        <v>66.03024361010327</v>
      </c>
      <c r="R1623">
        <f>TableMPI[[#This Row],[Avg]]+$U$2*TableMPI[[#This Row],[StdDev]]</f>
        <v>90.87760981846813</v>
      </c>
      <c r="S1623">
        <v>1</v>
      </c>
    </row>
    <row r="1624" spans="1:19" x14ac:dyDescent="0.25">
      <c r="A1624" t="s">
        <v>15</v>
      </c>
      <c r="B1624">
        <v>10000</v>
      </c>
      <c r="C1624">
        <v>100</v>
      </c>
      <c r="D1624">
        <v>100000</v>
      </c>
      <c r="E1624">
        <v>36</v>
      </c>
      <c r="F1624">
        <v>1</v>
      </c>
      <c r="G1624">
        <v>30.421424999999999</v>
      </c>
      <c r="H1624">
        <v>19.874206999999998</v>
      </c>
      <c r="I1624">
        <v>5.074281</v>
      </c>
      <c r="J1624">
        <v>0.144979</v>
      </c>
      <c r="K1624" t="str">
        <f t="shared" si="45"/>
        <v>7</v>
      </c>
      <c r="L1624" t="s">
        <v>79</v>
      </c>
      <c r="M1624" t="s">
        <v>80</v>
      </c>
      <c r="N162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36</v>
      </c>
      <c r="O1624">
        <f>VLOOKUP(TableMPI[[#This Row],[Label]],TableAvg[],2,FALSE)</f>
        <v>83.086585000000014</v>
      </c>
      <c r="P1624">
        <f>VLOOKUP(TableMPI[[#This Row],[Label]],TableAvg[],3,FALSE)</f>
        <v>4.5385419223571617</v>
      </c>
      <c r="Q1624">
        <f>TableMPI[[#This Row],[Avg]]-$U$2*TableMPI[[#This Row],[StdDev]]</f>
        <v>74.00950115528569</v>
      </c>
      <c r="R1624">
        <f>TableMPI[[#This Row],[Avg]]+$U$2*TableMPI[[#This Row],[StdDev]]</f>
        <v>92.163668844714337</v>
      </c>
      <c r="S1624">
        <v>1</v>
      </c>
    </row>
    <row r="1625" spans="1:19" x14ac:dyDescent="0.25">
      <c r="A1625" t="s">
        <v>15</v>
      </c>
      <c r="B1625">
        <v>10000</v>
      </c>
      <c r="C1625">
        <v>100</v>
      </c>
      <c r="D1625">
        <v>100000</v>
      </c>
      <c r="E1625">
        <v>33</v>
      </c>
      <c r="F1625">
        <v>1</v>
      </c>
      <c r="G1625">
        <v>23.969218000000001</v>
      </c>
      <c r="H1625">
        <v>12.719975</v>
      </c>
      <c r="I1625">
        <v>28.509333999999999</v>
      </c>
      <c r="J1625">
        <v>0.89091699999999996</v>
      </c>
      <c r="K1625" t="str">
        <f t="shared" ref="K1625:K1656" si="46">MID(M1625,22,1)</f>
        <v>7</v>
      </c>
      <c r="L1625" t="s">
        <v>79</v>
      </c>
      <c r="M1625" t="s">
        <v>80</v>
      </c>
      <c r="N162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33</v>
      </c>
      <c r="O1625">
        <f>VLOOKUP(TableMPI[[#This Row],[Label]],TableAvg[],2,FALSE)</f>
        <v>79.299919166666669</v>
      </c>
      <c r="P1625">
        <f>VLOOKUP(TableMPI[[#This Row],[Label]],TableAvg[],3,FALSE)</f>
        <v>7.4336550828582082</v>
      </c>
      <c r="Q1625">
        <f>TableMPI[[#This Row],[Avg]]-$U$2*TableMPI[[#This Row],[StdDev]]</f>
        <v>64.432609000950251</v>
      </c>
      <c r="R1625">
        <f>TableMPI[[#This Row],[Avg]]+$U$2*TableMPI[[#This Row],[StdDev]]</f>
        <v>94.167229332383087</v>
      </c>
      <c r="S1625">
        <v>1</v>
      </c>
    </row>
    <row r="1626" spans="1:19" x14ac:dyDescent="0.25">
      <c r="A1626" t="s">
        <v>15</v>
      </c>
      <c r="B1626">
        <v>10000</v>
      </c>
      <c r="C1626">
        <v>100</v>
      </c>
      <c r="D1626">
        <v>100000</v>
      </c>
      <c r="E1626">
        <v>30</v>
      </c>
      <c r="F1626">
        <v>1</v>
      </c>
      <c r="G1626">
        <v>17.345655000000001</v>
      </c>
      <c r="H1626">
        <v>5.0858280000000002</v>
      </c>
      <c r="I1626">
        <v>6.8130639999999998</v>
      </c>
      <c r="J1626">
        <v>0.234933</v>
      </c>
      <c r="K1626" t="str">
        <f t="shared" si="46"/>
        <v>7</v>
      </c>
      <c r="L1626" t="s">
        <v>79</v>
      </c>
      <c r="M1626" t="s">
        <v>80</v>
      </c>
      <c r="N162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30</v>
      </c>
      <c r="O1626">
        <f>VLOOKUP(TableMPI[[#This Row],[Label]],TableAvg[],2,FALSE)</f>
        <v>82.589635000000015</v>
      </c>
      <c r="P1626">
        <f>VLOOKUP(TableMPI[[#This Row],[Label]],TableAvg[],3,FALSE)</f>
        <v>2.0713395338341378</v>
      </c>
      <c r="Q1626">
        <f>TableMPI[[#This Row],[Avg]]-$U$2*TableMPI[[#This Row],[StdDev]]</f>
        <v>78.446955932331747</v>
      </c>
      <c r="R1626">
        <f>TableMPI[[#This Row],[Avg]]+$U$2*TableMPI[[#This Row],[StdDev]]</f>
        <v>86.732314067668284</v>
      </c>
      <c r="S1626">
        <v>1</v>
      </c>
    </row>
    <row r="1627" spans="1:19" x14ac:dyDescent="0.25">
      <c r="A1627" t="s">
        <v>15</v>
      </c>
      <c r="B1627">
        <v>10000</v>
      </c>
      <c r="C1627">
        <v>100</v>
      </c>
      <c r="D1627">
        <v>100000</v>
      </c>
      <c r="E1627">
        <v>27</v>
      </c>
      <c r="F1627">
        <v>1</v>
      </c>
      <c r="G1627">
        <v>15.05226</v>
      </c>
      <c r="H1627">
        <v>1.46882</v>
      </c>
      <c r="I1627">
        <v>5.9383359999999996</v>
      </c>
      <c r="J1627">
        <v>0.22839799999999999</v>
      </c>
      <c r="K1627" t="str">
        <f t="shared" si="46"/>
        <v>7</v>
      </c>
      <c r="L1627" t="s">
        <v>79</v>
      </c>
      <c r="M1627" t="s">
        <v>80</v>
      </c>
      <c r="N162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27</v>
      </c>
      <c r="O1627">
        <f>VLOOKUP(TableMPI[[#This Row],[Label]],TableAvg[],2,FALSE)</f>
        <v>84.33911771428572</v>
      </c>
      <c r="P1627">
        <f>VLOOKUP(TableMPI[[#This Row],[Label]],TableAvg[],3,FALSE)</f>
        <v>0.84644929129773927</v>
      </c>
      <c r="Q1627">
        <f>TableMPI[[#This Row],[Avg]]-$U$2*TableMPI[[#This Row],[StdDev]]</f>
        <v>82.646219131690245</v>
      </c>
      <c r="R1627">
        <f>TableMPI[[#This Row],[Avg]]+$U$2*TableMPI[[#This Row],[StdDev]]</f>
        <v>86.032016296881196</v>
      </c>
      <c r="S1627">
        <v>1</v>
      </c>
    </row>
    <row r="1628" spans="1:19" x14ac:dyDescent="0.25">
      <c r="A1628" t="s">
        <v>15</v>
      </c>
      <c r="B1628">
        <v>10000</v>
      </c>
      <c r="C1628">
        <v>100</v>
      </c>
      <c r="D1628">
        <v>100000</v>
      </c>
      <c r="E1628">
        <v>24</v>
      </c>
      <c r="F1628">
        <v>1</v>
      </c>
      <c r="G1628">
        <v>15.291691999999999</v>
      </c>
      <c r="H1628">
        <v>0.42423300000000003</v>
      </c>
      <c r="I1628">
        <v>6.6367409999999998</v>
      </c>
      <c r="J1628">
        <v>0.28855399999999998</v>
      </c>
      <c r="K1628" t="str">
        <f t="shared" si="46"/>
        <v>7</v>
      </c>
      <c r="L1628" t="s">
        <v>79</v>
      </c>
      <c r="M1628" t="s">
        <v>80</v>
      </c>
      <c r="N162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24</v>
      </c>
      <c r="O1628">
        <f>VLOOKUP(TableMPI[[#This Row],[Label]],TableAvg[],2,FALSE)</f>
        <v>89.644154714285705</v>
      </c>
      <c r="P1628">
        <f>VLOOKUP(TableMPI[[#This Row],[Label]],TableAvg[],3,FALSE)</f>
        <v>9.5325372799477823E-2</v>
      </c>
      <c r="Q1628">
        <f>TableMPI[[#This Row],[Avg]]-$U$2*TableMPI[[#This Row],[StdDev]]</f>
        <v>89.453503968686746</v>
      </c>
      <c r="R1628">
        <f>TableMPI[[#This Row],[Avg]]+$U$2*TableMPI[[#This Row],[StdDev]]</f>
        <v>89.834805459884663</v>
      </c>
      <c r="S1628">
        <v>1</v>
      </c>
    </row>
    <row r="1629" spans="1:19" x14ac:dyDescent="0.25">
      <c r="A1629" t="s">
        <v>15</v>
      </c>
      <c r="B1629">
        <v>10000</v>
      </c>
      <c r="C1629">
        <v>100</v>
      </c>
      <c r="D1629">
        <v>100000</v>
      </c>
      <c r="E1629">
        <v>21</v>
      </c>
      <c r="F1629">
        <v>1</v>
      </c>
      <c r="G1629">
        <v>16.972788999999999</v>
      </c>
      <c r="H1629">
        <v>0.163108</v>
      </c>
      <c r="I1629">
        <v>0.80995499999999998</v>
      </c>
      <c r="J1629">
        <v>4.0497999999999999E-2</v>
      </c>
      <c r="K1629" t="str">
        <f t="shared" si="46"/>
        <v>7</v>
      </c>
      <c r="L1629" t="s">
        <v>79</v>
      </c>
      <c r="M1629" t="s">
        <v>80</v>
      </c>
      <c r="N162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21</v>
      </c>
      <c r="O1629">
        <f>VLOOKUP(TableMPI[[#This Row],[Label]],TableAvg[],2,FALSE)</f>
        <v>101.56893128571427</v>
      </c>
      <c r="P1629">
        <f>VLOOKUP(TableMPI[[#This Row],[Label]],TableAvg[],3,FALSE)</f>
        <v>6.3490670240610642E-2</v>
      </c>
      <c r="Q1629">
        <f>TableMPI[[#This Row],[Avg]]-$U$2*TableMPI[[#This Row],[StdDev]]</f>
        <v>101.44194994523305</v>
      </c>
      <c r="R1629">
        <f>TableMPI[[#This Row],[Avg]]+$U$2*TableMPI[[#This Row],[StdDev]]</f>
        <v>101.69591262619549</v>
      </c>
      <c r="S1629">
        <v>1</v>
      </c>
    </row>
    <row r="1630" spans="1:19" x14ac:dyDescent="0.25">
      <c r="A1630" t="s">
        <v>15</v>
      </c>
      <c r="B1630">
        <v>10000</v>
      </c>
      <c r="C1630">
        <v>100</v>
      </c>
      <c r="D1630">
        <v>100000</v>
      </c>
      <c r="E1630">
        <v>18</v>
      </c>
      <c r="F1630">
        <v>1</v>
      </c>
      <c r="G1630">
        <v>19.557898000000002</v>
      </c>
      <c r="H1630">
        <v>0.171929</v>
      </c>
      <c r="I1630">
        <v>0.74563999999999997</v>
      </c>
      <c r="J1630">
        <v>4.3860999999999997E-2</v>
      </c>
      <c r="K1630" t="str">
        <f t="shared" si="46"/>
        <v>7</v>
      </c>
      <c r="L1630" t="s">
        <v>79</v>
      </c>
      <c r="M1630" t="s">
        <v>80</v>
      </c>
      <c r="N163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18</v>
      </c>
      <c r="O1630">
        <f>VLOOKUP(TableMPI[[#This Row],[Label]],TableAvg[],2,FALSE)</f>
        <v>117.96217457142858</v>
      </c>
      <c r="P1630">
        <f>VLOOKUP(TableMPI[[#This Row],[Label]],TableAvg[],3,FALSE)</f>
        <v>0.13303812177011046</v>
      </c>
      <c r="Q1630">
        <f>TableMPI[[#This Row],[Avg]]-$U$2*TableMPI[[#This Row],[StdDev]]</f>
        <v>117.69609832788835</v>
      </c>
      <c r="R1630">
        <f>TableMPI[[#This Row],[Avg]]+$U$2*TableMPI[[#This Row],[StdDev]]</f>
        <v>118.2282508149688</v>
      </c>
      <c r="S1630">
        <v>1</v>
      </c>
    </row>
    <row r="1631" spans="1:19" x14ac:dyDescent="0.25">
      <c r="A1631" t="s">
        <v>15</v>
      </c>
      <c r="B1631">
        <v>10000</v>
      </c>
      <c r="C1631">
        <v>100</v>
      </c>
      <c r="D1631">
        <v>100000</v>
      </c>
      <c r="E1631">
        <v>15</v>
      </c>
      <c r="F1631">
        <v>1</v>
      </c>
      <c r="G1631">
        <v>23.075106999999999</v>
      </c>
      <c r="H1631">
        <v>0.16328500000000001</v>
      </c>
      <c r="I1631">
        <v>0.59248100000000004</v>
      </c>
      <c r="J1631">
        <v>4.2320000000000003E-2</v>
      </c>
      <c r="K1631" t="str">
        <f t="shared" si="46"/>
        <v>7</v>
      </c>
      <c r="L1631" t="s">
        <v>79</v>
      </c>
      <c r="M1631" t="s">
        <v>80</v>
      </c>
      <c r="N163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15</v>
      </c>
      <c r="O1631">
        <f>VLOOKUP(TableMPI[[#This Row],[Label]],TableAvg[],2,FALSE)</f>
        <v>140.74933714285714</v>
      </c>
      <c r="P1631">
        <f>VLOOKUP(TableMPI[[#This Row],[Label]],TableAvg[],3,FALSE)</f>
        <v>9.7697978324972082E-2</v>
      </c>
      <c r="Q1631">
        <f>TableMPI[[#This Row],[Avg]]-$U$2*TableMPI[[#This Row],[StdDev]]</f>
        <v>140.5539411862072</v>
      </c>
      <c r="R1631">
        <f>TableMPI[[#This Row],[Avg]]+$U$2*TableMPI[[#This Row],[StdDev]]</f>
        <v>140.94473309950709</v>
      </c>
      <c r="S1631">
        <v>1</v>
      </c>
    </row>
    <row r="1632" spans="1:19" x14ac:dyDescent="0.25">
      <c r="A1632" t="s">
        <v>15</v>
      </c>
      <c r="B1632">
        <v>10000</v>
      </c>
      <c r="C1632">
        <v>100</v>
      </c>
      <c r="D1632">
        <v>100000</v>
      </c>
      <c r="E1632">
        <v>72</v>
      </c>
      <c r="F1632">
        <v>1</v>
      </c>
      <c r="G1632">
        <v>28.273941000000001</v>
      </c>
      <c r="H1632">
        <v>22.460875000000001</v>
      </c>
      <c r="I1632">
        <v>37.882781999999999</v>
      </c>
      <c r="J1632">
        <v>0.53356000000000003</v>
      </c>
      <c r="K1632" t="str">
        <f t="shared" si="46"/>
        <v>7</v>
      </c>
      <c r="L1632" t="s">
        <v>79</v>
      </c>
      <c r="M1632" t="s">
        <v>80</v>
      </c>
      <c r="N163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72</v>
      </c>
      <c r="O1632" t="e">
        <f>VLOOKUP(TableMPI[[#This Row],[Label]],TableAvg[],2,FALSE)</f>
        <v>#N/A</v>
      </c>
      <c r="P1632" t="e">
        <f>VLOOKUP(TableMPI[[#This Row],[Label]],TableAvg[],3,FALSE)</f>
        <v>#N/A</v>
      </c>
      <c r="Q1632" t="e">
        <f>TableMPI[[#This Row],[Avg]]-$U$2*TableMPI[[#This Row],[StdDev]]</f>
        <v>#N/A</v>
      </c>
      <c r="R1632" t="e">
        <f>TableMPI[[#This Row],[Avg]]+$U$2*TableMPI[[#This Row],[StdDev]]</f>
        <v>#N/A</v>
      </c>
      <c r="S1632" t="e">
        <f>IF(AND(TableMPI[[#This Row],[total_time]]&gt;=TableMPI[[#This Row],[Low]], TableMPI[[#This Row],[total_time]]&lt;=TableMPI[[#This Row],[High]]),1,0)</f>
        <v>#N/A</v>
      </c>
    </row>
    <row r="1633" spans="1:19" x14ac:dyDescent="0.25">
      <c r="A1633" t="s">
        <v>15</v>
      </c>
      <c r="B1633">
        <v>10000</v>
      </c>
      <c r="C1633">
        <v>100</v>
      </c>
      <c r="D1633">
        <v>100000</v>
      </c>
      <c r="E1633">
        <v>69</v>
      </c>
      <c r="F1633">
        <v>1</v>
      </c>
      <c r="G1633">
        <v>28.253411</v>
      </c>
      <c r="H1633">
        <v>22.326454999999999</v>
      </c>
      <c r="I1633">
        <v>11.399908999999999</v>
      </c>
      <c r="J1633">
        <v>0.16764599999999999</v>
      </c>
      <c r="K1633" t="str">
        <f t="shared" si="46"/>
        <v>7</v>
      </c>
      <c r="L1633" t="s">
        <v>79</v>
      </c>
      <c r="M1633" t="s">
        <v>80</v>
      </c>
      <c r="N163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69</v>
      </c>
      <c r="O1633" t="e">
        <f>VLOOKUP(TableMPI[[#This Row],[Label]],TableAvg[],2,FALSE)</f>
        <v>#N/A</v>
      </c>
      <c r="P1633" t="e">
        <f>VLOOKUP(TableMPI[[#This Row],[Label]],TableAvg[],3,FALSE)</f>
        <v>#N/A</v>
      </c>
      <c r="Q1633" t="e">
        <f>TableMPI[[#This Row],[Avg]]-$U$2*TableMPI[[#This Row],[StdDev]]</f>
        <v>#N/A</v>
      </c>
      <c r="R1633" t="e">
        <f>TableMPI[[#This Row],[Avg]]+$U$2*TableMPI[[#This Row],[StdDev]]</f>
        <v>#N/A</v>
      </c>
      <c r="S1633" t="e">
        <f>IF(AND(TableMPI[[#This Row],[total_time]]&gt;=TableMPI[[#This Row],[Low]], TableMPI[[#This Row],[total_time]]&lt;=TableMPI[[#This Row],[High]]),1,0)</f>
        <v>#N/A</v>
      </c>
    </row>
    <row r="1634" spans="1:19" x14ac:dyDescent="0.25">
      <c r="A1634" t="s">
        <v>15</v>
      </c>
      <c r="B1634">
        <v>10000</v>
      </c>
      <c r="C1634">
        <v>100</v>
      </c>
      <c r="D1634">
        <v>100000</v>
      </c>
      <c r="E1634">
        <v>66</v>
      </c>
      <c r="F1634">
        <v>1</v>
      </c>
      <c r="G1634">
        <v>17.570827999999999</v>
      </c>
      <c r="H1634">
        <v>11.347580000000001</v>
      </c>
      <c r="I1634">
        <v>8.8121010000000002</v>
      </c>
      <c r="J1634">
        <v>0.135571</v>
      </c>
      <c r="K1634" t="str">
        <f t="shared" si="46"/>
        <v>7</v>
      </c>
      <c r="L1634" t="s">
        <v>79</v>
      </c>
      <c r="M1634" t="s">
        <v>80</v>
      </c>
      <c r="N163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66</v>
      </c>
      <c r="O1634" t="e">
        <f>VLOOKUP(TableMPI[[#This Row],[Label]],TableAvg[],2,FALSE)</f>
        <v>#N/A</v>
      </c>
      <c r="P1634" t="e">
        <f>VLOOKUP(TableMPI[[#This Row],[Label]],TableAvg[],3,FALSE)</f>
        <v>#N/A</v>
      </c>
      <c r="Q1634" t="e">
        <f>TableMPI[[#This Row],[Avg]]-$U$2*TableMPI[[#This Row],[StdDev]]</f>
        <v>#N/A</v>
      </c>
      <c r="R1634" t="e">
        <f>TableMPI[[#This Row],[Avg]]+$U$2*TableMPI[[#This Row],[StdDev]]</f>
        <v>#N/A</v>
      </c>
      <c r="S1634" t="e">
        <f>IF(AND(TableMPI[[#This Row],[total_time]]&gt;=TableMPI[[#This Row],[Low]], TableMPI[[#This Row],[total_time]]&lt;=TableMPI[[#This Row],[High]]),1,0)</f>
        <v>#N/A</v>
      </c>
    </row>
    <row r="1635" spans="1:19" x14ac:dyDescent="0.25">
      <c r="A1635" t="s">
        <v>15</v>
      </c>
      <c r="B1635">
        <v>10000</v>
      </c>
      <c r="C1635">
        <v>100</v>
      </c>
      <c r="D1635">
        <v>100000</v>
      </c>
      <c r="E1635">
        <v>63</v>
      </c>
      <c r="F1635">
        <v>1</v>
      </c>
      <c r="G1635">
        <v>23.081045</v>
      </c>
      <c r="H1635">
        <v>16.701688000000001</v>
      </c>
      <c r="I1635">
        <v>6.2279400000000003</v>
      </c>
      <c r="J1635">
        <v>0.100451</v>
      </c>
      <c r="K1635" t="str">
        <f t="shared" si="46"/>
        <v>7</v>
      </c>
      <c r="L1635" t="s">
        <v>79</v>
      </c>
      <c r="M1635" t="s">
        <v>80</v>
      </c>
      <c r="N163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63</v>
      </c>
      <c r="O1635">
        <f>VLOOKUP(TableMPI[[#This Row],[Label]],TableAvg[],2,FALSE)</f>
        <v>61.130554500000002</v>
      </c>
      <c r="P1635">
        <f>VLOOKUP(TableMPI[[#This Row],[Label]],TableAvg[],3,FALSE)</f>
        <v>6.9583401630308659</v>
      </c>
      <c r="Q1635">
        <f>TableMPI[[#This Row],[Avg]]-$U$2*TableMPI[[#This Row],[StdDev]]</f>
        <v>47.213874173938272</v>
      </c>
      <c r="R1635">
        <f>TableMPI[[#This Row],[Avg]]+$U$2*TableMPI[[#This Row],[StdDev]]</f>
        <v>75.047234826061739</v>
      </c>
      <c r="S1635">
        <v>1</v>
      </c>
    </row>
    <row r="1636" spans="1:19" x14ac:dyDescent="0.25">
      <c r="A1636" t="s">
        <v>15</v>
      </c>
      <c r="B1636">
        <v>10000</v>
      </c>
      <c r="C1636">
        <v>100</v>
      </c>
      <c r="D1636">
        <v>100000</v>
      </c>
      <c r="E1636">
        <v>60</v>
      </c>
      <c r="F1636">
        <v>1</v>
      </c>
      <c r="G1636">
        <v>38.231695999999999</v>
      </c>
      <c r="H1636">
        <v>31.617853</v>
      </c>
      <c r="I1636">
        <v>7.2170139999999998</v>
      </c>
      <c r="J1636">
        <v>0.122322</v>
      </c>
      <c r="K1636" t="str">
        <f t="shared" si="46"/>
        <v>7</v>
      </c>
      <c r="L1636" t="s">
        <v>79</v>
      </c>
      <c r="M1636" t="s">
        <v>80</v>
      </c>
      <c r="N163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60</v>
      </c>
      <c r="O1636">
        <f>VLOOKUP(TableMPI[[#This Row],[Label]],TableAvg[],2,FALSE)</f>
        <v>63.720000124999999</v>
      </c>
      <c r="P1636">
        <f>VLOOKUP(TableMPI[[#This Row],[Label]],TableAvg[],3,FALSE)</f>
        <v>7.0823693233677538</v>
      </c>
      <c r="Q1636">
        <f>TableMPI[[#This Row],[Avg]]-$U$2*TableMPI[[#This Row],[StdDev]]</f>
        <v>49.555261478264491</v>
      </c>
      <c r="R1636">
        <f>TableMPI[[#This Row],[Avg]]+$U$2*TableMPI[[#This Row],[StdDev]]</f>
        <v>77.884738771735499</v>
      </c>
      <c r="S1636">
        <v>1</v>
      </c>
    </row>
    <row r="1637" spans="1:19" x14ac:dyDescent="0.25">
      <c r="A1637" t="s">
        <v>15</v>
      </c>
      <c r="B1637">
        <v>10000</v>
      </c>
      <c r="C1637">
        <v>100</v>
      </c>
      <c r="D1637">
        <v>100000</v>
      </c>
      <c r="E1637">
        <v>57</v>
      </c>
      <c r="F1637">
        <v>1</v>
      </c>
      <c r="G1637">
        <v>27.194624000000001</v>
      </c>
      <c r="H1637">
        <v>20.027282</v>
      </c>
      <c r="I1637">
        <v>31.583662</v>
      </c>
      <c r="J1637">
        <v>0.563994</v>
      </c>
      <c r="K1637" t="str">
        <f t="shared" si="46"/>
        <v>7</v>
      </c>
      <c r="L1637" t="s">
        <v>79</v>
      </c>
      <c r="M1637" t="s">
        <v>80</v>
      </c>
      <c r="N163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57</v>
      </c>
      <c r="O1637">
        <f>VLOOKUP(TableMPI[[#This Row],[Label]],TableAvg[],2,FALSE)</f>
        <v>71.618437749999998</v>
      </c>
      <c r="P1637">
        <f>VLOOKUP(TableMPI[[#This Row],[Label]],TableAvg[],3,FALSE)</f>
        <v>2.127596075113261</v>
      </c>
      <c r="Q1637">
        <f>TableMPI[[#This Row],[Avg]]-$U$2*TableMPI[[#This Row],[StdDev]]</f>
        <v>67.363245599773478</v>
      </c>
      <c r="R1637">
        <f>TableMPI[[#This Row],[Avg]]+$U$2*TableMPI[[#This Row],[StdDev]]</f>
        <v>75.873629900226518</v>
      </c>
      <c r="S1637">
        <v>1</v>
      </c>
    </row>
    <row r="1638" spans="1:19" x14ac:dyDescent="0.25">
      <c r="A1638" t="s">
        <v>15</v>
      </c>
      <c r="B1638">
        <v>10000</v>
      </c>
      <c r="C1638">
        <v>100</v>
      </c>
      <c r="D1638">
        <v>100000</v>
      </c>
      <c r="E1638">
        <v>54</v>
      </c>
      <c r="F1638">
        <v>1</v>
      </c>
      <c r="G1638">
        <v>12.650264</v>
      </c>
      <c r="H1638">
        <v>5.1666350000000003</v>
      </c>
      <c r="I1638">
        <v>8.1229800000000001</v>
      </c>
      <c r="J1638">
        <v>0.15326400000000001</v>
      </c>
      <c r="K1638" t="str">
        <f t="shared" si="46"/>
        <v>7</v>
      </c>
      <c r="L1638" t="s">
        <v>79</v>
      </c>
      <c r="M1638" t="s">
        <v>80</v>
      </c>
      <c r="N163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54</v>
      </c>
      <c r="O1638">
        <f>VLOOKUP(TableMPI[[#This Row],[Label]],TableAvg[],2,FALSE)</f>
        <v>68.487962874999994</v>
      </c>
      <c r="P1638">
        <f>VLOOKUP(TableMPI[[#This Row],[Label]],TableAvg[],3,FALSE)</f>
        <v>8.4105057132328955</v>
      </c>
      <c r="Q1638">
        <f>TableMPI[[#This Row],[Avg]]-$U$2*TableMPI[[#This Row],[StdDev]]</f>
        <v>51.666951448534206</v>
      </c>
      <c r="R1638">
        <f>TableMPI[[#This Row],[Avg]]+$U$2*TableMPI[[#This Row],[StdDev]]</f>
        <v>85.308974301465781</v>
      </c>
      <c r="S1638">
        <v>1</v>
      </c>
    </row>
    <row r="1639" spans="1:19" x14ac:dyDescent="0.25">
      <c r="A1639" t="s">
        <v>15</v>
      </c>
      <c r="B1639">
        <v>10000</v>
      </c>
      <c r="C1639">
        <v>100</v>
      </c>
      <c r="D1639">
        <v>100000</v>
      </c>
      <c r="E1639">
        <v>51</v>
      </c>
      <c r="F1639">
        <v>1</v>
      </c>
      <c r="G1639">
        <v>19.247221</v>
      </c>
      <c r="H1639">
        <v>11.455852</v>
      </c>
      <c r="I1639">
        <v>7.5680829999999997</v>
      </c>
      <c r="J1639">
        <v>0.151362</v>
      </c>
      <c r="K1639" t="str">
        <f t="shared" si="46"/>
        <v>7</v>
      </c>
      <c r="L1639" t="s">
        <v>79</v>
      </c>
      <c r="M1639" t="s">
        <v>80</v>
      </c>
      <c r="N163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51</v>
      </c>
      <c r="O1639">
        <f>VLOOKUP(TableMPI[[#This Row],[Label]],TableAvg[],2,FALSE)</f>
        <v>71.420936749999996</v>
      </c>
      <c r="P1639">
        <f>VLOOKUP(TableMPI[[#This Row],[Label]],TableAvg[],3,FALSE)</f>
        <v>6.7906007209647807</v>
      </c>
      <c r="Q1639">
        <f>TableMPI[[#This Row],[Avg]]-$U$2*TableMPI[[#This Row],[StdDev]]</f>
        <v>57.839735308070431</v>
      </c>
      <c r="R1639">
        <f>TableMPI[[#This Row],[Avg]]+$U$2*TableMPI[[#This Row],[StdDev]]</f>
        <v>85.002138191929561</v>
      </c>
      <c r="S1639">
        <v>1</v>
      </c>
    </row>
    <row r="1640" spans="1:19" x14ac:dyDescent="0.25">
      <c r="A1640" t="s">
        <v>15</v>
      </c>
      <c r="B1640">
        <v>10000</v>
      </c>
      <c r="C1640">
        <v>100</v>
      </c>
      <c r="D1640">
        <v>100000</v>
      </c>
      <c r="E1640">
        <v>48</v>
      </c>
      <c r="F1640">
        <v>1</v>
      </c>
      <c r="G1640">
        <v>15.800091999999999</v>
      </c>
      <c r="H1640">
        <v>7.5855730000000001</v>
      </c>
      <c r="I1640">
        <v>19.915379000000001</v>
      </c>
      <c r="J1640">
        <v>0.42373100000000002</v>
      </c>
      <c r="K1640" t="str">
        <f t="shared" si="46"/>
        <v>7</v>
      </c>
      <c r="L1640" t="s">
        <v>79</v>
      </c>
      <c r="M1640" t="s">
        <v>80</v>
      </c>
      <c r="N164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48</v>
      </c>
      <c r="O1640">
        <f>VLOOKUP(TableMPI[[#This Row],[Label]],TableAvg[],2,FALSE)</f>
        <v>76.196652285714279</v>
      </c>
      <c r="P1640">
        <f>VLOOKUP(TableMPI[[#This Row],[Label]],TableAvg[],3,FALSE)</f>
        <v>1.7251254991956284</v>
      </c>
      <c r="Q1640">
        <f>TableMPI[[#This Row],[Avg]]-$U$2*TableMPI[[#This Row],[StdDev]]</f>
        <v>72.746401287323025</v>
      </c>
      <c r="R1640">
        <f>TableMPI[[#This Row],[Avg]]+$U$2*TableMPI[[#This Row],[StdDev]]</f>
        <v>79.646903284105534</v>
      </c>
      <c r="S1640">
        <v>1</v>
      </c>
    </row>
    <row r="1641" spans="1:19" x14ac:dyDescent="0.25">
      <c r="A1641" t="s">
        <v>15</v>
      </c>
      <c r="B1641">
        <v>10000</v>
      </c>
      <c r="C1641">
        <v>100</v>
      </c>
      <c r="D1641">
        <v>100000</v>
      </c>
      <c r="E1641">
        <v>45</v>
      </c>
      <c r="F1641">
        <v>1</v>
      </c>
      <c r="G1641">
        <v>12.735177999999999</v>
      </c>
      <c r="H1641">
        <v>4.0237439999999998</v>
      </c>
      <c r="I1641">
        <v>5.8360300000000001</v>
      </c>
      <c r="J1641">
        <v>0.132637</v>
      </c>
      <c r="K1641" t="str">
        <f t="shared" si="46"/>
        <v>7</v>
      </c>
      <c r="L1641" t="s">
        <v>79</v>
      </c>
      <c r="M1641" t="s">
        <v>80</v>
      </c>
      <c r="N164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45</v>
      </c>
      <c r="O1641">
        <f>VLOOKUP(TableMPI[[#This Row],[Label]],TableAvg[],2,FALSE)</f>
        <v>77.593593428571424</v>
      </c>
      <c r="P1641">
        <f>VLOOKUP(TableMPI[[#This Row],[Label]],TableAvg[],3,FALSE)</f>
        <v>3.7363343593543732</v>
      </c>
      <c r="Q1641">
        <f>TableMPI[[#This Row],[Avg]]-$U$2*TableMPI[[#This Row],[StdDev]]</f>
        <v>70.120924709862678</v>
      </c>
      <c r="R1641">
        <f>TableMPI[[#This Row],[Avg]]+$U$2*TableMPI[[#This Row],[StdDev]]</f>
        <v>85.06626214728017</v>
      </c>
      <c r="S1641">
        <v>1</v>
      </c>
    </row>
    <row r="1642" spans="1:19" x14ac:dyDescent="0.25">
      <c r="A1642" t="s">
        <v>15</v>
      </c>
      <c r="B1642">
        <v>10000</v>
      </c>
      <c r="C1642">
        <v>100</v>
      </c>
      <c r="D1642">
        <v>100000</v>
      </c>
      <c r="E1642">
        <v>42</v>
      </c>
      <c r="F1642">
        <v>1</v>
      </c>
      <c r="G1642">
        <v>13.029322000000001</v>
      </c>
      <c r="H1642">
        <v>3.8985189999999998</v>
      </c>
      <c r="I1642">
        <v>5.5989570000000004</v>
      </c>
      <c r="J1642">
        <v>0.13655999999999999</v>
      </c>
      <c r="K1642" t="str">
        <f t="shared" si="46"/>
        <v>7</v>
      </c>
      <c r="L1642" t="s">
        <v>79</v>
      </c>
      <c r="M1642" t="s">
        <v>80</v>
      </c>
      <c r="N164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42</v>
      </c>
      <c r="O1642">
        <f>VLOOKUP(TableMPI[[#This Row],[Label]],TableAvg[],2,FALSE)</f>
        <v>76.182989714285711</v>
      </c>
      <c r="P1642">
        <f>VLOOKUP(TableMPI[[#This Row],[Label]],TableAvg[],3,FALSE)</f>
        <v>7.7750732433957479</v>
      </c>
      <c r="Q1642">
        <f>TableMPI[[#This Row],[Avg]]-$U$2*TableMPI[[#This Row],[StdDev]]</f>
        <v>60.632843227494213</v>
      </c>
      <c r="R1642">
        <f>TableMPI[[#This Row],[Avg]]+$U$2*TableMPI[[#This Row],[StdDev]]</f>
        <v>91.733136201077201</v>
      </c>
      <c r="S1642">
        <v>1</v>
      </c>
    </row>
    <row r="1643" spans="1:19" x14ac:dyDescent="0.25">
      <c r="A1643" t="s">
        <v>15</v>
      </c>
      <c r="B1643">
        <v>10000</v>
      </c>
      <c r="C1643">
        <v>100</v>
      </c>
      <c r="D1643">
        <v>100000</v>
      </c>
      <c r="E1643">
        <v>39</v>
      </c>
      <c r="F1643">
        <v>1</v>
      </c>
      <c r="G1643">
        <v>20.82029</v>
      </c>
      <c r="H1643">
        <v>10.966461000000001</v>
      </c>
      <c r="I1643">
        <v>6.2581829999999998</v>
      </c>
      <c r="J1643">
        <v>0.164689</v>
      </c>
      <c r="K1643" t="str">
        <f t="shared" si="46"/>
        <v>7</v>
      </c>
      <c r="L1643" t="s">
        <v>79</v>
      </c>
      <c r="M1643" t="s">
        <v>80</v>
      </c>
      <c r="N164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39</v>
      </c>
      <c r="O1643">
        <f>VLOOKUP(TableMPI[[#This Row],[Label]],TableAvg[],2,FALSE)</f>
        <v>78.4539267142857</v>
      </c>
      <c r="P1643">
        <f>VLOOKUP(TableMPI[[#This Row],[Label]],TableAvg[],3,FALSE)</f>
        <v>6.2118415520912151</v>
      </c>
      <c r="Q1643">
        <f>TableMPI[[#This Row],[Avg]]-$U$2*TableMPI[[#This Row],[StdDev]]</f>
        <v>66.03024361010327</v>
      </c>
      <c r="R1643">
        <f>TableMPI[[#This Row],[Avg]]+$U$2*TableMPI[[#This Row],[StdDev]]</f>
        <v>90.87760981846813</v>
      </c>
      <c r="S1643">
        <v>1</v>
      </c>
    </row>
    <row r="1644" spans="1:19" x14ac:dyDescent="0.25">
      <c r="A1644" t="s">
        <v>15</v>
      </c>
      <c r="B1644">
        <v>10000</v>
      </c>
      <c r="C1644">
        <v>100</v>
      </c>
      <c r="D1644">
        <v>100000</v>
      </c>
      <c r="E1644">
        <v>36</v>
      </c>
      <c r="F1644">
        <v>1</v>
      </c>
      <c r="G1644">
        <v>14.939964</v>
      </c>
      <c r="H1644">
        <v>4.5139480000000001</v>
      </c>
      <c r="I1644">
        <v>4.8335889999999999</v>
      </c>
      <c r="J1644">
        <v>0.138103</v>
      </c>
      <c r="K1644" t="str">
        <f t="shared" si="46"/>
        <v>7</v>
      </c>
      <c r="L1644" t="s">
        <v>79</v>
      </c>
      <c r="M1644" t="s">
        <v>80</v>
      </c>
      <c r="N164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36</v>
      </c>
      <c r="O1644">
        <f>VLOOKUP(TableMPI[[#This Row],[Label]],TableAvg[],2,FALSE)</f>
        <v>83.086585000000014</v>
      </c>
      <c r="P1644">
        <f>VLOOKUP(TableMPI[[#This Row],[Label]],TableAvg[],3,FALSE)</f>
        <v>4.5385419223571617</v>
      </c>
      <c r="Q1644">
        <f>TableMPI[[#This Row],[Avg]]-$U$2*TableMPI[[#This Row],[StdDev]]</f>
        <v>74.00950115528569</v>
      </c>
      <c r="R1644">
        <f>TableMPI[[#This Row],[Avg]]+$U$2*TableMPI[[#This Row],[StdDev]]</f>
        <v>92.163668844714337</v>
      </c>
      <c r="S1644">
        <v>1</v>
      </c>
    </row>
    <row r="1645" spans="1:19" x14ac:dyDescent="0.25">
      <c r="A1645" t="s">
        <v>15</v>
      </c>
      <c r="B1645">
        <v>10000</v>
      </c>
      <c r="C1645">
        <v>100</v>
      </c>
      <c r="D1645">
        <v>100000</v>
      </c>
      <c r="E1645">
        <v>33</v>
      </c>
      <c r="F1645">
        <v>1</v>
      </c>
      <c r="G1645">
        <v>14.013349</v>
      </c>
      <c r="H1645">
        <v>2.8686600000000002</v>
      </c>
      <c r="I1645">
        <v>8.2136250000000004</v>
      </c>
      <c r="J1645">
        <v>0.25667600000000002</v>
      </c>
      <c r="K1645" t="str">
        <f t="shared" si="46"/>
        <v>7</v>
      </c>
      <c r="L1645" t="s">
        <v>79</v>
      </c>
      <c r="M1645" t="s">
        <v>80</v>
      </c>
      <c r="N164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33</v>
      </c>
      <c r="O1645">
        <f>VLOOKUP(TableMPI[[#This Row],[Label]],TableAvg[],2,FALSE)</f>
        <v>79.299919166666669</v>
      </c>
      <c r="P1645">
        <f>VLOOKUP(TableMPI[[#This Row],[Label]],TableAvg[],3,FALSE)</f>
        <v>7.4336550828582082</v>
      </c>
      <c r="Q1645">
        <f>TableMPI[[#This Row],[Avg]]-$U$2*TableMPI[[#This Row],[StdDev]]</f>
        <v>64.432609000950251</v>
      </c>
      <c r="R1645">
        <f>TableMPI[[#This Row],[Avg]]+$U$2*TableMPI[[#This Row],[StdDev]]</f>
        <v>94.167229332383087</v>
      </c>
      <c r="S1645">
        <v>1</v>
      </c>
    </row>
    <row r="1646" spans="1:19" x14ac:dyDescent="0.25">
      <c r="A1646" t="s">
        <v>15</v>
      </c>
      <c r="B1646">
        <v>10000</v>
      </c>
      <c r="C1646">
        <v>100</v>
      </c>
      <c r="D1646">
        <v>100000</v>
      </c>
      <c r="E1646">
        <v>30</v>
      </c>
      <c r="F1646">
        <v>1</v>
      </c>
      <c r="G1646">
        <v>14.059625</v>
      </c>
      <c r="H1646">
        <v>1.8063070000000001</v>
      </c>
      <c r="I1646">
        <v>4.2195710000000002</v>
      </c>
      <c r="J1646">
        <v>0.14550199999999999</v>
      </c>
      <c r="K1646" t="str">
        <f t="shared" si="46"/>
        <v>7</v>
      </c>
      <c r="L1646" t="s">
        <v>79</v>
      </c>
      <c r="M1646" t="s">
        <v>80</v>
      </c>
      <c r="N164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30</v>
      </c>
      <c r="O1646">
        <f>VLOOKUP(TableMPI[[#This Row],[Label]],TableAvg[],2,FALSE)</f>
        <v>82.589635000000015</v>
      </c>
      <c r="P1646">
        <f>VLOOKUP(TableMPI[[#This Row],[Label]],TableAvg[],3,FALSE)</f>
        <v>2.0713395338341378</v>
      </c>
      <c r="Q1646">
        <f>TableMPI[[#This Row],[Avg]]-$U$2*TableMPI[[#This Row],[StdDev]]</f>
        <v>78.446955932331747</v>
      </c>
      <c r="R1646">
        <f>TableMPI[[#This Row],[Avg]]+$U$2*TableMPI[[#This Row],[StdDev]]</f>
        <v>86.732314067668284</v>
      </c>
      <c r="S1646">
        <v>1</v>
      </c>
    </row>
    <row r="1647" spans="1:19" x14ac:dyDescent="0.25">
      <c r="A1647" t="s">
        <v>15</v>
      </c>
      <c r="B1647">
        <v>10000</v>
      </c>
      <c r="C1647">
        <v>100</v>
      </c>
      <c r="D1647">
        <v>100000</v>
      </c>
      <c r="E1647">
        <v>27</v>
      </c>
      <c r="F1647">
        <v>1</v>
      </c>
      <c r="G1647">
        <v>14.872324000000001</v>
      </c>
      <c r="H1647">
        <v>1.3718969999999999</v>
      </c>
      <c r="I1647">
        <v>5.1941550000000003</v>
      </c>
      <c r="J1647">
        <v>0.19977500000000001</v>
      </c>
      <c r="K1647" t="str">
        <f t="shared" si="46"/>
        <v>7</v>
      </c>
      <c r="L1647" t="s">
        <v>79</v>
      </c>
      <c r="M1647" t="s">
        <v>80</v>
      </c>
      <c r="N164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27</v>
      </c>
      <c r="O1647">
        <f>VLOOKUP(TableMPI[[#This Row],[Label]],TableAvg[],2,FALSE)</f>
        <v>84.33911771428572</v>
      </c>
      <c r="P1647">
        <f>VLOOKUP(TableMPI[[#This Row],[Label]],TableAvg[],3,FALSE)</f>
        <v>0.84644929129773927</v>
      </c>
      <c r="Q1647">
        <f>TableMPI[[#This Row],[Avg]]-$U$2*TableMPI[[#This Row],[StdDev]]</f>
        <v>82.646219131690245</v>
      </c>
      <c r="R1647">
        <f>TableMPI[[#This Row],[Avg]]+$U$2*TableMPI[[#This Row],[StdDev]]</f>
        <v>86.032016296881196</v>
      </c>
      <c r="S1647">
        <v>1</v>
      </c>
    </row>
    <row r="1648" spans="1:19" x14ac:dyDescent="0.25">
      <c r="A1648" t="s">
        <v>15</v>
      </c>
      <c r="B1648">
        <v>10000</v>
      </c>
      <c r="C1648">
        <v>100</v>
      </c>
      <c r="D1648">
        <v>100000</v>
      </c>
      <c r="E1648">
        <v>24</v>
      </c>
      <c r="F1648">
        <v>1</v>
      </c>
      <c r="G1648">
        <v>15.152682</v>
      </c>
      <c r="H1648">
        <v>0.309195</v>
      </c>
      <c r="I1648">
        <v>4.0514859999999997</v>
      </c>
      <c r="J1648">
        <v>0.176152</v>
      </c>
      <c r="K1648" t="str">
        <f t="shared" si="46"/>
        <v>7</v>
      </c>
      <c r="L1648" t="s">
        <v>79</v>
      </c>
      <c r="M1648" t="s">
        <v>80</v>
      </c>
      <c r="N164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24</v>
      </c>
      <c r="O1648">
        <f>VLOOKUP(TableMPI[[#This Row],[Label]],TableAvg[],2,FALSE)</f>
        <v>89.644154714285705</v>
      </c>
      <c r="P1648">
        <f>VLOOKUP(TableMPI[[#This Row],[Label]],TableAvg[],3,FALSE)</f>
        <v>9.5325372799477823E-2</v>
      </c>
      <c r="Q1648">
        <f>TableMPI[[#This Row],[Avg]]-$U$2*TableMPI[[#This Row],[StdDev]]</f>
        <v>89.453503968686746</v>
      </c>
      <c r="R1648">
        <f>TableMPI[[#This Row],[Avg]]+$U$2*TableMPI[[#This Row],[StdDev]]</f>
        <v>89.834805459884663</v>
      </c>
      <c r="S1648">
        <v>1</v>
      </c>
    </row>
    <row r="1649" spans="1:19" x14ac:dyDescent="0.25">
      <c r="A1649" t="s">
        <v>15</v>
      </c>
      <c r="B1649">
        <v>10000</v>
      </c>
      <c r="C1649">
        <v>100</v>
      </c>
      <c r="D1649">
        <v>100000</v>
      </c>
      <c r="E1649">
        <v>21</v>
      </c>
      <c r="F1649">
        <v>1</v>
      </c>
      <c r="G1649">
        <v>17.138249999999999</v>
      </c>
      <c r="H1649">
        <v>0.365039</v>
      </c>
      <c r="I1649">
        <v>0.87856000000000001</v>
      </c>
      <c r="J1649">
        <v>4.3928000000000002E-2</v>
      </c>
      <c r="K1649" t="str">
        <f t="shared" si="46"/>
        <v>7</v>
      </c>
      <c r="L1649" t="s">
        <v>79</v>
      </c>
      <c r="M1649" t="s">
        <v>80</v>
      </c>
      <c r="N164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21</v>
      </c>
      <c r="O1649">
        <f>VLOOKUP(TableMPI[[#This Row],[Label]],TableAvg[],2,FALSE)</f>
        <v>101.56893128571427</v>
      </c>
      <c r="P1649">
        <f>VLOOKUP(TableMPI[[#This Row],[Label]],TableAvg[],3,FALSE)</f>
        <v>6.3490670240610642E-2</v>
      </c>
      <c r="Q1649">
        <f>TableMPI[[#This Row],[Avg]]-$U$2*TableMPI[[#This Row],[StdDev]]</f>
        <v>101.44194994523305</v>
      </c>
      <c r="R1649">
        <f>TableMPI[[#This Row],[Avg]]+$U$2*TableMPI[[#This Row],[StdDev]]</f>
        <v>101.69591262619549</v>
      </c>
      <c r="S1649">
        <v>1</v>
      </c>
    </row>
    <row r="1650" spans="1:19" x14ac:dyDescent="0.25">
      <c r="A1650" t="s">
        <v>15</v>
      </c>
      <c r="B1650">
        <v>10000</v>
      </c>
      <c r="C1650">
        <v>100</v>
      </c>
      <c r="D1650">
        <v>100000</v>
      </c>
      <c r="E1650">
        <v>18</v>
      </c>
      <c r="F1650">
        <v>1</v>
      </c>
      <c r="G1650">
        <v>19.595745000000001</v>
      </c>
      <c r="H1650">
        <v>0.17377000000000001</v>
      </c>
      <c r="I1650">
        <v>0.84453999999999996</v>
      </c>
      <c r="J1650">
        <v>4.9679000000000001E-2</v>
      </c>
      <c r="K1650" t="str">
        <f t="shared" si="46"/>
        <v>7</v>
      </c>
      <c r="L1650" t="s">
        <v>79</v>
      </c>
      <c r="M1650" t="s">
        <v>80</v>
      </c>
      <c r="N165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18</v>
      </c>
      <c r="O1650">
        <f>VLOOKUP(TableMPI[[#This Row],[Label]],TableAvg[],2,FALSE)</f>
        <v>117.96217457142858</v>
      </c>
      <c r="P1650">
        <f>VLOOKUP(TableMPI[[#This Row],[Label]],TableAvg[],3,FALSE)</f>
        <v>0.13303812177011046</v>
      </c>
      <c r="Q1650">
        <f>TableMPI[[#This Row],[Avg]]-$U$2*TableMPI[[#This Row],[StdDev]]</f>
        <v>117.69609832788835</v>
      </c>
      <c r="R1650">
        <f>TableMPI[[#This Row],[Avg]]+$U$2*TableMPI[[#This Row],[StdDev]]</f>
        <v>118.2282508149688</v>
      </c>
      <c r="S1650">
        <v>1</v>
      </c>
    </row>
    <row r="1651" spans="1:19" x14ac:dyDescent="0.25">
      <c r="A1651" t="s">
        <v>15</v>
      </c>
      <c r="B1651">
        <v>10000</v>
      </c>
      <c r="C1651">
        <v>100</v>
      </c>
      <c r="D1651">
        <v>100000</v>
      </c>
      <c r="E1651">
        <v>15</v>
      </c>
      <c r="F1651">
        <v>1</v>
      </c>
      <c r="G1651">
        <v>23.122226000000001</v>
      </c>
      <c r="H1651">
        <v>0.16002</v>
      </c>
      <c r="I1651">
        <v>0.52244900000000005</v>
      </c>
      <c r="J1651">
        <v>3.7317999999999997E-2</v>
      </c>
      <c r="K1651" t="str">
        <f t="shared" si="46"/>
        <v>7</v>
      </c>
      <c r="L1651" t="s">
        <v>79</v>
      </c>
      <c r="M1651" t="s">
        <v>80</v>
      </c>
      <c r="N165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15</v>
      </c>
      <c r="O1651">
        <f>VLOOKUP(TableMPI[[#This Row],[Label]],TableAvg[],2,FALSE)</f>
        <v>140.74933714285714</v>
      </c>
      <c r="P1651">
        <f>VLOOKUP(TableMPI[[#This Row],[Label]],TableAvg[],3,FALSE)</f>
        <v>9.7697978324972082E-2</v>
      </c>
      <c r="Q1651">
        <f>TableMPI[[#This Row],[Avg]]-$U$2*TableMPI[[#This Row],[StdDev]]</f>
        <v>140.5539411862072</v>
      </c>
      <c r="R1651">
        <f>TableMPI[[#This Row],[Avg]]+$U$2*TableMPI[[#This Row],[StdDev]]</f>
        <v>140.94473309950709</v>
      </c>
      <c r="S1651">
        <v>1</v>
      </c>
    </row>
    <row r="1652" spans="1:19" x14ac:dyDescent="0.25">
      <c r="A1652" t="s">
        <v>15</v>
      </c>
      <c r="B1652">
        <v>10000</v>
      </c>
      <c r="C1652">
        <v>100</v>
      </c>
      <c r="D1652">
        <v>100000</v>
      </c>
      <c r="E1652">
        <v>72</v>
      </c>
      <c r="F1652">
        <v>1</v>
      </c>
      <c r="G1652">
        <v>25.884343000000001</v>
      </c>
      <c r="H1652">
        <v>20.046583999999999</v>
      </c>
      <c r="I1652">
        <v>22.767600000000002</v>
      </c>
      <c r="J1652">
        <v>0.32067000000000001</v>
      </c>
      <c r="K1652" t="str">
        <f t="shared" si="46"/>
        <v>7</v>
      </c>
      <c r="L1652" t="s">
        <v>79</v>
      </c>
      <c r="M1652" t="s">
        <v>80</v>
      </c>
      <c r="N165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72</v>
      </c>
      <c r="O1652" t="e">
        <f>VLOOKUP(TableMPI[[#This Row],[Label]],TableAvg[],2,FALSE)</f>
        <v>#N/A</v>
      </c>
      <c r="P1652" t="e">
        <f>VLOOKUP(TableMPI[[#This Row],[Label]],TableAvg[],3,FALSE)</f>
        <v>#N/A</v>
      </c>
      <c r="Q1652" t="e">
        <f>TableMPI[[#This Row],[Avg]]-$U$2*TableMPI[[#This Row],[StdDev]]</f>
        <v>#N/A</v>
      </c>
      <c r="R1652" t="e">
        <f>TableMPI[[#This Row],[Avg]]+$U$2*TableMPI[[#This Row],[StdDev]]</f>
        <v>#N/A</v>
      </c>
      <c r="S1652" t="e">
        <f>IF(AND(TableMPI[[#This Row],[total_time]]&gt;=TableMPI[[#This Row],[Low]], TableMPI[[#This Row],[total_time]]&lt;=TableMPI[[#This Row],[High]]),1,0)</f>
        <v>#N/A</v>
      </c>
    </row>
    <row r="1653" spans="1:19" x14ac:dyDescent="0.25">
      <c r="A1653" t="s">
        <v>15</v>
      </c>
      <c r="B1653">
        <v>10000</v>
      </c>
      <c r="C1653">
        <v>100</v>
      </c>
      <c r="D1653">
        <v>100000</v>
      </c>
      <c r="E1653">
        <v>69</v>
      </c>
      <c r="F1653">
        <v>1</v>
      </c>
      <c r="G1653">
        <v>26.891352999999999</v>
      </c>
      <c r="H1653">
        <v>20.920234000000001</v>
      </c>
      <c r="I1653">
        <v>7.0523730000000002</v>
      </c>
      <c r="J1653">
        <v>0.103711</v>
      </c>
      <c r="K1653" t="str">
        <f t="shared" si="46"/>
        <v>7</v>
      </c>
      <c r="L1653" t="s">
        <v>79</v>
      </c>
      <c r="M1653" t="s">
        <v>80</v>
      </c>
      <c r="N165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69</v>
      </c>
      <c r="O1653" t="e">
        <f>VLOOKUP(TableMPI[[#This Row],[Label]],TableAvg[],2,FALSE)</f>
        <v>#N/A</v>
      </c>
      <c r="P1653" t="e">
        <f>VLOOKUP(TableMPI[[#This Row],[Label]],TableAvg[],3,FALSE)</f>
        <v>#N/A</v>
      </c>
      <c r="Q1653" t="e">
        <f>TableMPI[[#This Row],[Avg]]-$U$2*TableMPI[[#This Row],[StdDev]]</f>
        <v>#N/A</v>
      </c>
      <c r="R1653" t="e">
        <f>TableMPI[[#This Row],[Avg]]+$U$2*TableMPI[[#This Row],[StdDev]]</f>
        <v>#N/A</v>
      </c>
      <c r="S1653" t="e">
        <f>IF(AND(TableMPI[[#This Row],[total_time]]&gt;=TableMPI[[#This Row],[Low]], TableMPI[[#This Row],[total_time]]&lt;=TableMPI[[#This Row],[High]]),1,0)</f>
        <v>#N/A</v>
      </c>
    </row>
    <row r="1654" spans="1:19" x14ac:dyDescent="0.25">
      <c r="A1654" t="s">
        <v>15</v>
      </c>
      <c r="B1654">
        <v>10000</v>
      </c>
      <c r="C1654">
        <v>100</v>
      </c>
      <c r="D1654">
        <v>100000</v>
      </c>
      <c r="E1654">
        <v>66</v>
      </c>
      <c r="F1654">
        <v>1</v>
      </c>
      <c r="G1654">
        <v>29.679756000000001</v>
      </c>
      <c r="H1654">
        <v>23.463280999999998</v>
      </c>
      <c r="I1654">
        <v>96.171014999999997</v>
      </c>
      <c r="J1654">
        <v>1.479554</v>
      </c>
      <c r="K1654" t="str">
        <f t="shared" si="46"/>
        <v>7</v>
      </c>
      <c r="L1654" t="s">
        <v>79</v>
      </c>
      <c r="M1654" t="s">
        <v>80</v>
      </c>
      <c r="N165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66</v>
      </c>
      <c r="O1654" t="e">
        <f>VLOOKUP(TableMPI[[#This Row],[Label]],TableAvg[],2,FALSE)</f>
        <v>#N/A</v>
      </c>
      <c r="P1654" t="e">
        <f>VLOOKUP(TableMPI[[#This Row],[Label]],TableAvg[],3,FALSE)</f>
        <v>#N/A</v>
      </c>
      <c r="Q1654" t="e">
        <f>TableMPI[[#This Row],[Avg]]-$U$2*TableMPI[[#This Row],[StdDev]]</f>
        <v>#N/A</v>
      </c>
      <c r="R1654" t="e">
        <f>TableMPI[[#This Row],[Avg]]+$U$2*TableMPI[[#This Row],[StdDev]]</f>
        <v>#N/A</v>
      </c>
      <c r="S1654" t="e">
        <f>IF(AND(TableMPI[[#This Row],[total_time]]&gt;=TableMPI[[#This Row],[Low]], TableMPI[[#This Row],[total_time]]&lt;=TableMPI[[#This Row],[High]]),1,0)</f>
        <v>#N/A</v>
      </c>
    </row>
    <row r="1655" spans="1:19" x14ac:dyDescent="0.25">
      <c r="A1655" t="s">
        <v>15</v>
      </c>
      <c r="B1655">
        <v>10000</v>
      </c>
      <c r="C1655">
        <v>100</v>
      </c>
      <c r="D1655">
        <v>100000</v>
      </c>
      <c r="E1655">
        <v>63</v>
      </c>
      <c r="F1655">
        <v>1</v>
      </c>
      <c r="G1655">
        <v>13.708434</v>
      </c>
      <c r="H1655">
        <v>7.316948</v>
      </c>
      <c r="I1655">
        <v>146.88987700000001</v>
      </c>
      <c r="J1655">
        <v>2.369192</v>
      </c>
      <c r="K1655" t="str">
        <f t="shared" si="46"/>
        <v>7</v>
      </c>
      <c r="L1655" t="s">
        <v>79</v>
      </c>
      <c r="M1655" t="s">
        <v>80</v>
      </c>
      <c r="N165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63</v>
      </c>
      <c r="O1655">
        <f>VLOOKUP(TableMPI[[#This Row],[Label]],TableAvg[],2,FALSE)</f>
        <v>61.130554500000002</v>
      </c>
      <c r="P1655">
        <f>VLOOKUP(TableMPI[[#This Row],[Label]],TableAvg[],3,FALSE)</f>
        <v>6.9583401630308659</v>
      </c>
      <c r="Q1655">
        <f>TableMPI[[#This Row],[Avg]]-$U$2*TableMPI[[#This Row],[StdDev]]</f>
        <v>47.213874173938272</v>
      </c>
      <c r="R1655">
        <f>TableMPI[[#This Row],[Avg]]+$U$2*TableMPI[[#This Row],[StdDev]]</f>
        <v>75.047234826061739</v>
      </c>
      <c r="S1655">
        <v>1</v>
      </c>
    </row>
    <row r="1656" spans="1:19" x14ac:dyDescent="0.25">
      <c r="A1656" t="s">
        <v>15</v>
      </c>
      <c r="B1656">
        <v>10000</v>
      </c>
      <c r="C1656">
        <v>100</v>
      </c>
      <c r="D1656">
        <v>100000</v>
      </c>
      <c r="E1656">
        <v>60</v>
      </c>
      <c r="F1656">
        <v>1</v>
      </c>
      <c r="G1656">
        <v>20.312511000000001</v>
      </c>
      <c r="H1656">
        <v>13.649547</v>
      </c>
      <c r="I1656">
        <v>6.5747400000000003</v>
      </c>
      <c r="J1656">
        <v>0.11143599999999999</v>
      </c>
      <c r="K1656" t="str">
        <f t="shared" si="46"/>
        <v>7</v>
      </c>
      <c r="L1656" t="s">
        <v>79</v>
      </c>
      <c r="M1656" t="s">
        <v>80</v>
      </c>
      <c r="N165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60</v>
      </c>
      <c r="O1656">
        <f>VLOOKUP(TableMPI[[#This Row],[Label]],TableAvg[],2,FALSE)</f>
        <v>63.720000124999999</v>
      </c>
      <c r="P1656">
        <f>VLOOKUP(TableMPI[[#This Row],[Label]],TableAvg[],3,FALSE)</f>
        <v>7.0823693233677538</v>
      </c>
      <c r="Q1656">
        <f>TableMPI[[#This Row],[Avg]]-$U$2*TableMPI[[#This Row],[StdDev]]</f>
        <v>49.555261478264491</v>
      </c>
      <c r="R1656">
        <f>TableMPI[[#This Row],[Avg]]+$U$2*TableMPI[[#This Row],[StdDev]]</f>
        <v>77.884738771735499</v>
      </c>
      <c r="S1656">
        <v>1</v>
      </c>
    </row>
    <row r="1657" spans="1:19" x14ac:dyDescent="0.25">
      <c r="A1657" t="s">
        <v>15</v>
      </c>
      <c r="B1657">
        <v>10000</v>
      </c>
      <c r="C1657">
        <v>100</v>
      </c>
      <c r="D1657">
        <v>100000</v>
      </c>
      <c r="E1657">
        <v>57</v>
      </c>
      <c r="F1657">
        <v>1</v>
      </c>
      <c r="G1657">
        <v>22.899898</v>
      </c>
      <c r="H1657">
        <v>15.770095</v>
      </c>
      <c r="I1657">
        <v>21.459047000000002</v>
      </c>
      <c r="J1657">
        <v>0.38319700000000001</v>
      </c>
      <c r="K1657" t="str">
        <f t="shared" ref="K1657:K1688" si="47">MID(M1657,22,1)</f>
        <v>7</v>
      </c>
      <c r="L1657" t="s">
        <v>79</v>
      </c>
      <c r="M1657" t="s">
        <v>80</v>
      </c>
      <c r="N165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57</v>
      </c>
      <c r="O1657">
        <f>VLOOKUP(TableMPI[[#This Row],[Label]],TableAvg[],2,FALSE)</f>
        <v>71.618437749999998</v>
      </c>
      <c r="P1657">
        <f>VLOOKUP(TableMPI[[#This Row],[Label]],TableAvg[],3,FALSE)</f>
        <v>2.127596075113261</v>
      </c>
      <c r="Q1657">
        <f>TableMPI[[#This Row],[Avg]]-$U$2*TableMPI[[#This Row],[StdDev]]</f>
        <v>67.363245599773478</v>
      </c>
      <c r="R1657">
        <f>TableMPI[[#This Row],[Avg]]+$U$2*TableMPI[[#This Row],[StdDev]]</f>
        <v>75.873629900226518</v>
      </c>
      <c r="S1657">
        <v>1</v>
      </c>
    </row>
    <row r="1658" spans="1:19" x14ac:dyDescent="0.25">
      <c r="A1658" t="s">
        <v>15</v>
      </c>
      <c r="B1658">
        <v>10000</v>
      </c>
      <c r="C1658">
        <v>100</v>
      </c>
      <c r="D1658">
        <v>100000</v>
      </c>
      <c r="E1658">
        <v>54</v>
      </c>
      <c r="F1658">
        <v>1</v>
      </c>
      <c r="G1658">
        <v>18.970946000000001</v>
      </c>
      <c r="H1658">
        <v>11.536364000000001</v>
      </c>
      <c r="I1658">
        <v>7.5076669999999996</v>
      </c>
      <c r="J1658">
        <v>0.141654</v>
      </c>
      <c r="K1658" t="str">
        <f t="shared" si="47"/>
        <v>7</v>
      </c>
      <c r="L1658" t="s">
        <v>79</v>
      </c>
      <c r="M1658" t="s">
        <v>80</v>
      </c>
      <c r="N165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54</v>
      </c>
      <c r="O1658">
        <f>VLOOKUP(TableMPI[[#This Row],[Label]],TableAvg[],2,FALSE)</f>
        <v>68.487962874999994</v>
      </c>
      <c r="P1658">
        <f>VLOOKUP(TableMPI[[#This Row],[Label]],TableAvg[],3,FALSE)</f>
        <v>8.4105057132328955</v>
      </c>
      <c r="Q1658">
        <f>TableMPI[[#This Row],[Avg]]-$U$2*TableMPI[[#This Row],[StdDev]]</f>
        <v>51.666951448534206</v>
      </c>
      <c r="R1658">
        <f>TableMPI[[#This Row],[Avg]]+$U$2*TableMPI[[#This Row],[StdDev]]</f>
        <v>85.308974301465781</v>
      </c>
      <c r="S1658">
        <v>1</v>
      </c>
    </row>
    <row r="1659" spans="1:19" x14ac:dyDescent="0.25">
      <c r="A1659" t="s">
        <v>15</v>
      </c>
      <c r="B1659">
        <v>10000</v>
      </c>
      <c r="C1659">
        <v>100</v>
      </c>
      <c r="D1659">
        <v>100000</v>
      </c>
      <c r="E1659">
        <v>51</v>
      </c>
      <c r="F1659">
        <v>1</v>
      </c>
      <c r="G1659">
        <v>22.486397</v>
      </c>
      <c r="H1659">
        <v>14.651989</v>
      </c>
      <c r="I1659">
        <v>8.9822380000000006</v>
      </c>
      <c r="J1659">
        <v>0.179645</v>
      </c>
      <c r="K1659" t="str">
        <f t="shared" si="47"/>
        <v>7</v>
      </c>
      <c r="L1659" t="s">
        <v>79</v>
      </c>
      <c r="M1659" t="s">
        <v>80</v>
      </c>
      <c r="N165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51</v>
      </c>
      <c r="O1659">
        <f>VLOOKUP(TableMPI[[#This Row],[Label]],TableAvg[],2,FALSE)</f>
        <v>71.420936749999996</v>
      </c>
      <c r="P1659">
        <f>VLOOKUP(TableMPI[[#This Row],[Label]],TableAvg[],3,FALSE)</f>
        <v>6.7906007209647807</v>
      </c>
      <c r="Q1659">
        <f>TableMPI[[#This Row],[Avg]]-$U$2*TableMPI[[#This Row],[StdDev]]</f>
        <v>57.839735308070431</v>
      </c>
      <c r="R1659">
        <f>TableMPI[[#This Row],[Avg]]+$U$2*TableMPI[[#This Row],[StdDev]]</f>
        <v>85.002138191929561</v>
      </c>
      <c r="S1659">
        <v>1</v>
      </c>
    </row>
    <row r="1660" spans="1:19" x14ac:dyDescent="0.25">
      <c r="A1660" t="s">
        <v>15</v>
      </c>
      <c r="B1660">
        <v>10000</v>
      </c>
      <c r="C1660">
        <v>100</v>
      </c>
      <c r="D1660">
        <v>100000</v>
      </c>
      <c r="E1660">
        <v>48</v>
      </c>
      <c r="F1660">
        <v>1</v>
      </c>
      <c r="G1660">
        <v>27.916226000000002</v>
      </c>
      <c r="H1660">
        <v>19.727881</v>
      </c>
      <c r="I1660">
        <v>8.3309069999999998</v>
      </c>
      <c r="J1660">
        <v>0.17725299999999999</v>
      </c>
      <c r="K1660" t="str">
        <f t="shared" si="47"/>
        <v>7</v>
      </c>
      <c r="L1660" t="s">
        <v>79</v>
      </c>
      <c r="M1660" t="s">
        <v>80</v>
      </c>
      <c r="N166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48</v>
      </c>
      <c r="O1660">
        <f>VLOOKUP(TableMPI[[#This Row],[Label]],TableAvg[],2,FALSE)</f>
        <v>76.196652285714279</v>
      </c>
      <c r="P1660">
        <f>VLOOKUP(TableMPI[[#This Row],[Label]],TableAvg[],3,FALSE)</f>
        <v>1.7251254991956284</v>
      </c>
      <c r="Q1660">
        <f>TableMPI[[#This Row],[Avg]]-$U$2*TableMPI[[#This Row],[StdDev]]</f>
        <v>72.746401287323025</v>
      </c>
      <c r="R1660">
        <f>TableMPI[[#This Row],[Avg]]+$U$2*TableMPI[[#This Row],[StdDev]]</f>
        <v>79.646903284105534</v>
      </c>
      <c r="S1660">
        <v>1</v>
      </c>
    </row>
    <row r="1661" spans="1:19" x14ac:dyDescent="0.25">
      <c r="A1661" t="s">
        <v>15</v>
      </c>
      <c r="B1661">
        <v>10000</v>
      </c>
      <c r="C1661">
        <v>100</v>
      </c>
      <c r="D1661">
        <v>100000</v>
      </c>
      <c r="E1661">
        <v>45</v>
      </c>
      <c r="F1661">
        <v>1</v>
      </c>
      <c r="G1661">
        <v>19.727169</v>
      </c>
      <c r="H1661">
        <v>11.102710999999999</v>
      </c>
      <c r="I1661">
        <v>4.257339</v>
      </c>
      <c r="J1661">
        <v>9.6757999999999997E-2</v>
      </c>
      <c r="K1661" t="str">
        <f t="shared" si="47"/>
        <v>7</v>
      </c>
      <c r="L1661" t="s">
        <v>79</v>
      </c>
      <c r="M1661" t="s">
        <v>80</v>
      </c>
      <c r="N166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45</v>
      </c>
      <c r="O1661">
        <f>VLOOKUP(TableMPI[[#This Row],[Label]],TableAvg[],2,FALSE)</f>
        <v>77.593593428571424</v>
      </c>
      <c r="P1661">
        <f>VLOOKUP(TableMPI[[#This Row],[Label]],TableAvg[],3,FALSE)</f>
        <v>3.7363343593543732</v>
      </c>
      <c r="Q1661">
        <f>TableMPI[[#This Row],[Avg]]-$U$2*TableMPI[[#This Row],[StdDev]]</f>
        <v>70.120924709862678</v>
      </c>
      <c r="R1661">
        <f>TableMPI[[#This Row],[Avg]]+$U$2*TableMPI[[#This Row],[StdDev]]</f>
        <v>85.06626214728017</v>
      </c>
      <c r="S1661">
        <v>1</v>
      </c>
    </row>
    <row r="1662" spans="1:19" x14ac:dyDescent="0.25">
      <c r="A1662" t="s">
        <v>15</v>
      </c>
      <c r="B1662">
        <v>10000</v>
      </c>
      <c r="C1662">
        <v>100</v>
      </c>
      <c r="D1662">
        <v>100000</v>
      </c>
      <c r="E1662">
        <v>42</v>
      </c>
      <c r="F1662">
        <v>1</v>
      </c>
      <c r="G1662">
        <v>21.362224000000001</v>
      </c>
      <c r="H1662">
        <v>12.170434999999999</v>
      </c>
      <c r="I1662">
        <v>4.5361830000000003</v>
      </c>
      <c r="J1662">
        <v>0.110639</v>
      </c>
      <c r="K1662" t="str">
        <f t="shared" si="47"/>
        <v>7</v>
      </c>
      <c r="L1662" t="s">
        <v>79</v>
      </c>
      <c r="M1662" t="s">
        <v>80</v>
      </c>
      <c r="N166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42</v>
      </c>
      <c r="O1662">
        <f>VLOOKUP(TableMPI[[#This Row],[Label]],TableAvg[],2,FALSE)</f>
        <v>76.182989714285711</v>
      </c>
      <c r="P1662">
        <f>VLOOKUP(TableMPI[[#This Row],[Label]],TableAvg[],3,FALSE)</f>
        <v>7.7750732433957479</v>
      </c>
      <c r="Q1662">
        <f>TableMPI[[#This Row],[Avg]]-$U$2*TableMPI[[#This Row],[StdDev]]</f>
        <v>60.632843227494213</v>
      </c>
      <c r="R1662">
        <f>TableMPI[[#This Row],[Avg]]+$U$2*TableMPI[[#This Row],[StdDev]]</f>
        <v>91.733136201077201</v>
      </c>
      <c r="S1662">
        <v>1</v>
      </c>
    </row>
    <row r="1663" spans="1:19" x14ac:dyDescent="0.25">
      <c r="A1663" t="s">
        <v>15</v>
      </c>
      <c r="B1663">
        <v>10000</v>
      </c>
      <c r="C1663">
        <v>100</v>
      </c>
      <c r="D1663">
        <v>100000</v>
      </c>
      <c r="E1663">
        <v>39</v>
      </c>
      <c r="F1663">
        <v>1</v>
      </c>
      <c r="G1663">
        <v>15.163347</v>
      </c>
      <c r="H1663">
        <v>5.3503790000000002</v>
      </c>
      <c r="I1663">
        <v>4.3399539999999996</v>
      </c>
      <c r="J1663">
        <v>0.114209</v>
      </c>
      <c r="K1663" t="str">
        <f t="shared" si="47"/>
        <v>7</v>
      </c>
      <c r="L1663" t="s">
        <v>79</v>
      </c>
      <c r="M1663" t="s">
        <v>80</v>
      </c>
      <c r="N166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39</v>
      </c>
      <c r="O1663">
        <f>VLOOKUP(TableMPI[[#This Row],[Label]],TableAvg[],2,FALSE)</f>
        <v>78.4539267142857</v>
      </c>
      <c r="P1663">
        <f>VLOOKUP(TableMPI[[#This Row],[Label]],TableAvg[],3,FALSE)</f>
        <v>6.2118415520912151</v>
      </c>
      <c r="Q1663">
        <f>TableMPI[[#This Row],[Avg]]-$U$2*TableMPI[[#This Row],[StdDev]]</f>
        <v>66.03024361010327</v>
      </c>
      <c r="R1663">
        <f>TableMPI[[#This Row],[Avg]]+$U$2*TableMPI[[#This Row],[StdDev]]</f>
        <v>90.87760981846813</v>
      </c>
      <c r="S1663">
        <v>1</v>
      </c>
    </row>
    <row r="1664" spans="1:19" x14ac:dyDescent="0.25">
      <c r="A1664" t="s">
        <v>15</v>
      </c>
      <c r="B1664">
        <v>10000</v>
      </c>
      <c r="C1664">
        <v>100</v>
      </c>
      <c r="D1664">
        <v>100000</v>
      </c>
      <c r="E1664">
        <v>36</v>
      </c>
      <c r="F1664">
        <v>1</v>
      </c>
      <c r="G1664">
        <v>15.103336000000001</v>
      </c>
      <c r="H1664">
        <v>4.6013419999999998</v>
      </c>
      <c r="I1664">
        <v>3.1755369999999998</v>
      </c>
      <c r="J1664">
        <v>9.0730000000000005E-2</v>
      </c>
      <c r="K1664" t="str">
        <f t="shared" si="47"/>
        <v>7</v>
      </c>
      <c r="L1664" t="s">
        <v>79</v>
      </c>
      <c r="M1664" t="s">
        <v>80</v>
      </c>
      <c r="N166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36</v>
      </c>
      <c r="O1664">
        <f>VLOOKUP(TableMPI[[#This Row],[Label]],TableAvg[],2,FALSE)</f>
        <v>83.086585000000014</v>
      </c>
      <c r="P1664">
        <f>VLOOKUP(TableMPI[[#This Row],[Label]],TableAvg[],3,FALSE)</f>
        <v>4.5385419223571617</v>
      </c>
      <c r="Q1664">
        <f>TableMPI[[#This Row],[Avg]]-$U$2*TableMPI[[#This Row],[StdDev]]</f>
        <v>74.00950115528569</v>
      </c>
      <c r="R1664">
        <f>TableMPI[[#This Row],[Avg]]+$U$2*TableMPI[[#This Row],[StdDev]]</f>
        <v>92.163668844714337</v>
      </c>
      <c r="S1664">
        <v>1</v>
      </c>
    </row>
    <row r="1665" spans="1:19" x14ac:dyDescent="0.25">
      <c r="A1665" t="s">
        <v>15</v>
      </c>
      <c r="B1665">
        <v>10000</v>
      </c>
      <c r="C1665">
        <v>100</v>
      </c>
      <c r="D1665">
        <v>100000</v>
      </c>
      <c r="E1665">
        <v>33</v>
      </c>
      <c r="F1665">
        <v>1</v>
      </c>
      <c r="G1665">
        <v>13.635006000000001</v>
      </c>
      <c r="H1665">
        <v>2.5017879999999999</v>
      </c>
      <c r="I1665">
        <v>4.008394</v>
      </c>
      <c r="J1665">
        <v>0.12526200000000001</v>
      </c>
      <c r="K1665" t="str">
        <f t="shared" si="47"/>
        <v>7</v>
      </c>
      <c r="L1665" t="s">
        <v>79</v>
      </c>
      <c r="M1665" t="s">
        <v>80</v>
      </c>
      <c r="N166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33</v>
      </c>
      <c r="O1665">
        <f>VLOOKUP(TableMPI[[#This Row],[Label]],TableAvg[],2,FALSE)</f>
        <v>79.299919166666669</v>
      </c>
      <c r="P1665">
        <f>VLOOKUP(TableMPI[[#This Row],[Label]],TableAvg[],3,FALSE)</f>
        <v>7.4336550828582082</v>
      </c>
      <c r="Q1665">
        <f>TableMPI[[#This Row],[Avg]]-$U$2*TableMPI[[#This Row],[StdDev]]</f>
        <v>64.432609000950251</v>
      </c>
      <c r="R1665">
        <f>TableMPI[[#This Row],[Avg]]+$U$2*TableMPI[[#This Row],[StdDev]]</f>
        <v>94.167229332383087</v>
      </c>
      <c r="S1665">
        <v>1</v>
      </c>
    </row>
    <row r="1666" spans="1:19" x14ac:dyDescent="0.25">
      <c r="A1666" t="s">
        <v>15</v>
      </c>
      <c r="B1666">
        <v>10000</v>
      </c>
      <c r="C1666">
        <v>100</v>
      </c>
      <c r="D1666">
        <v>100000</v>
      </c>
      <c r="E1666">
        <v>30</v>
      </c>
      <c r="F1666">
        <v>1</v>
      </c>
      <c r="G1666">
        <v>14.267414</v>
      </c>
      <c r="H1666">
        <v>1.840293</v>
      </c>
      <c r="I1666">
        <v>5.9088370000000001</v>
      </c>
      <c r="J1666">
        <v>0.20375299999999999</v>
      </c>
      <c r="K1666" t="str">
        <f t="shared" si="47"/>
        <v>7</v>
      </c>
      <c r="L1666" t="s">
        <v>79</v>
      </c>
      <c r="M1666" t="s">
        <v>80</v>
      </c>
      <c r="N166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30</v>
      </c>
      <c r="O1666">
        <f>VLOOKUP(TableMPI[[#This Row],[Label]],TableAvg[],2,FALSE)</f>
        <v>82.589635000000015</v>
      </c>
      <c r="P1666">
        <f>VLOOKUP(TableMPI[[#This Row],[Label]],TableAvg[],3,FALSE)</f>
        <v>2.0713395338341378</v>
      </c>
      <c r="Q1666">
        <f>TableMPI[[#This Row],[Avg]]-$U$2*TableMPI[[#This Row],[StdDev]]</f>
        <v>78.446955932331747</v>
      </c>
      <c r="R1666">
        <f>TableMPI[[#This Row],[Avg]]+$U$2*TableMPI[[#This Row],[StdDev]]</f>
        <v>86.732314067668284</v>
      </c>
      <c r="S1666">
        <v>1</v>
      </c>
    </row>
    <row r="1667" spans="1:19" x14ac:dyDescent="0.25">
      <c r="A1667" t="s">
        <v>15</v>
      </c>
      <c r="B1667">
        <v>10000</v>
      </c>
      <c r="C1667">
        <v>100</v>
      </c>
      <c r="D1667">
        <v>100000</v>
      </c>
      <c r="E1667">
        <v>27</v>
      </c>
      <c r="F1667">
        <v>1</v>
      </c>
      <c r="G1667">
        <v>14.599667</v>
      </c>
      <c r="H1667">
        <v>1.2579670000000001</v>
      </c>
      <c r="I1667">
        <v>2.724329</v>
      </c>
      <c r="J1667">
        <v>0.104782</v>
      </c>
      <c r="K1667" t="str">
        <f t="shared" si="47"/>
        <v>7</v>
      </c>
      <c r="L1667" t="s">
        <v>79</v>
      </c>
      <c r="M1667" t="s">
        <v>80</v>
      </c>
      <c r="N166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27</v>
      </c>
      <c r="O1667">
        <f>VLOOKUP(TableMPI[[#This Row],[Label]],TableAvg[],2,FALSE)</f>
        <v>84.33911771428572</v>
      </c>
      <c r="P1667">
        <f>VLOOKUP(TableMPI[[#This Row],[Label]],TableAvg[],3,FALSE)</f>
        <v>0.84644929129773927</v>
      </c>
      <c r="Q1667">
        <f>TableMPI[[#This Row],[Avg]]-$U$2*TableMPI[[#This Row],[StdDev]]</f>
        <v>82.646219131690245</v>
      </c>
      <c r="R1667">
        <f>TableMPI[[#This Row],[Avg]]+$U$2*TableMPI[[#This Row],[StdDev]]</f>
        <v>86.032016296881196</v>
      </c>
      <c r="S1667">
        <v>1</v>
      </c>
    </row>
    <row r="1668" spans="1:19" x14ac:dyDescent="0.25">
      <c r="A1668" t="s">
        <v>15</v>
      </c>
      <c r="B1668">
        <v>10000</v>
      </c>
      <c r="C1668">
        <v>100</v>
      </c>
      <c r="D1668">
        <v>100000</v>
      </c>
      <c r="E1668">
        <v>24</v>
      </c>
      <c r="F1668">
        <v>1</v>
      </c>
      <c r="G1668">
        <v>15.198572</v>
      </c>
      <c r="H1668">
        <v>0.18024699999999999</v>
      </c>
      <c r="I1668">
        <v>1.1013900000000001</v>
      </c>
      <c r="J1668">
        <v>4.7886999999999999E-2</v>
      </c>
      <c r="K1668" t="str">
        <f t="shared" si="47"/>
        <v>7</v>
      </c>
      <c r="L1668" t="s">
        <v>79</v>
      </c>
      <c r="M1668" t="s">
        <v>80</v>
      </c>
      <c r="N166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24</v>
      </c>
      <c r="O1668">
        <f>VLOOKUP(TableMPI[[#This Row],[Label]],TableAvg[],2,FALSE)</f>
        <v>89.644154714285705</v>
      </c>
      <c r="P1668">
        <f>VLOOKUP(TableMPI[[#This Row],[Label]],TableAvg[],3,FALSE)</f>
        <v>9.5325372799477823E-2</v>
      </c>
      <c r="Q1668">
        <f>TableMPI[[#This Row],[Avg]]-$U$2*TableMPI[[#This Row],[StdDev]]</f>
        <v>89.453503968686746</v>
      </c>
      <c r="R1668">
        <f>TableMPI[[#This Row],[Avg]]+$U$2*TableMPI[[#This Row],[StdDev]]</f>
        <v>89.834805459884663</v>
      </c>
      <c r="S1668">
        <v>1</v>
      </c>
    </row>
    <row r="1669" spans="1:19" x14ac:dyDescent="0.25">
      <c r="A1669" t="s">
        <v>15</v>
      </c>
      <c r="B1669">
        <v>10000</v>
      </c>
      <c r="C1669">
        <v>100</v>
      </c>
      <c r="D1669">
        <v>100000</v>
      </c>
      <c r="E1669">
        <v>21</v>
      </c>
      <c r="F1669">
        <v>1</v>
      </c>
      <c r="G1669">
        <v>16.962021</v>
      </c>
      <c r="H1669">
        <v>0.177009</v>
      </c>
      <c r="I1669">
        <v>0.97540000000000004</v>
      </c>
      <c r="J1669">
        <v>4.8770000000000001E-2</v>
      </c>
      <c r="K1669" t="str">
        <f t="shared" si="47"/>
        <v>7</v>
      </c>
      <c r="L1669" t="s">
        <v>79</v>
      </c>
      <c r="M1669" t="s">
        <v>80</v>
      </c>
      <c r="N166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21</v>
      </c>
      <c r="O1669">
        <f>VLOOKUP(TableMPI[[#This Row],[Label]],TableAvg[],2,FALSE)</f>
        <v>101.56893128571427</v>
      </c>
      <c r="P1669">
        <f>VLOOKUP(TableMPI[[#This Row],[Label]],TableAvg[],3,FALSE)</f>
        <v>6.3490670240610642E-2</v>
      </c>
      <c r="Q1669">
        <f>TableMPI[[#This Row],[Avg]]-$U$2*TableMPI[[#This Row],[StdDev]]</f>
        <v>101.44194994523305</v>
      </c>
      <c r="R1669">
        <f>TableMPI[[#This Row],[Avg]]+$U$2*TableMPI[[#This Row],[StdDev]]</f>
        <v>101.69591262619549</v>
      </c>
      <c r="S1669">
        <v>1</v>
      </c>
    </row>
    <row r="1670" spans="1:19" x14ac:dyDescent="0.25">
      <c r="A1670" t="s">
        <v>15</v>
      </c>
      <c r="B1670">
        <v>10000</v>
      </c>
      <c r="C1670">
        <v>100</v>
      </c>
      <c r="D1670">
        <v>100000</v>
      </c>
      <c r="E1670">
        <v>18</v>
      </c>
      <c r="F1670">
        <v>1</v>
      </c>
      <c r="G1670">
        <v>19.635193000000001</v>
      </c>
      <c r="H1670">
        <v>0.157281</v>
      </c>
      <c r="I1670">
        <v>0.58796499999999996</v>
      </c>
      <c r="J1670">
        <v>3.4585999999999999E-2</v>
      </c>
      <c r="K1670" t="str">
        <f t="shared" si="47"/>
        <v>7</v>
      </c>
      <c r="L1670" t="s">
        <v>79</v>
      </c>
      <c r="M1670" t="s">
        <v>80</v>
      </c>
      <c r="N167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18</v>
      </c>
      <c r="O1670">
        <f>VLOOKUP(TableMPI[[#This Row],[Label]],TableAvg[],2,FALSE)</f>
        <v>117.96217457142858</v>
      </c>
      <c r="P1670">
        <f>VLOOKUP(TableMPI[[#This Row],[Label]],TableAvg[],3,FALSE)</f>
        <v>0.13303812177011046</v>
      </c>
      <c r="Q1670">
        <f>TableMPI[[#This Row],[Avg]]-$U$2*TableMPI[[#This Row],[StdDev]]</f>
        <v>117.69609832788835</v>
      </c>
      <c r="R1670">
        <f>TableMPI[[#This Row],[Avg]]+$U$2*TableMPI[[#This Row],[StdDev]]</f>
        <v>118.2282508149688</v>
      </c>
      <c r="S1670">
        <v>1</v>
      </c>
    </row>
    <row r="1671" spans="1:19" x14ac:dyDescent="0.25">
      <c r="A1671" t="s">
        <v>15</v>
      </c>
      <c r="B1671">
        <v>10000</v>
      </c>
      <c r="C1671">
        <v>100</v>
      </c>
      <c r="D1671">
        <v>100000</v>
      </c>
      <c r="E1671">
        <v>15</v>
      </c>
      <c r="F1671">
        <v>1</v>
      </c>
      <c r="G1671">
        <v>23.092905999999999</v>
      </c>
      <c r="H1671">
        <v>0.15831700000000001</v>
      </c>
      <c r="I1671">
        <v>0.526335</v>
      </c>
      <c r="J1671">
        <v>3.7595000000000003E-2</v>
      </c>
      <c r="K1671" t="str">
        <f t="shared" si="47"/>
        <v>7</v>
      </c>
      <c r="L1671" t="s">
        <v>79</v>
      </c>
      <c r="M1671" t="s">
        <v>80</v>
      </c>
      <c r="N167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15</v>
      </c>
      <c r="O1671">
        <f>VLOOKUP(TableMPI[[#This Row],[Label]],TableAvg[],2,FALSE)</f>
        <v>140.74933714285714</v>
      </c>
      <c r="P1671">
        <f>VLOOKUP(TableMPI[[#This Row],[Label]],TableAvg[],3,FALSE)</f>
        <v>9.7697978324972082E-2</v>
      </c>
      <c r="Q1671">
        <f>TableMPI[[#This Row],[Avg]]-$U$2*TableMPI[[#This Row],[StdDev]]</f>
        <v>140.5539411862072</v>
      </c>
      <c r="R1671">
        <f>TableMPI[[#This Row],[Avg]]+$U$2*TableMPI[[#This Row],[StdDev]]</f>
        <v>140.94473309950709</v>
      </c>
      <c r="S1671">
        <v>1</v>
      </c>
    </row>
    <row r="1672" spans="1:19" x14ac:dyDescent="0.25">
      <c r="A1672" t="s">
        <v>15</v>
      </c>
      <c r="B1672">
        <v>10000</v>
      </c>
      <c r="C1672">
        <v>100</v>
      </c>
      <c r="D1672">
        <v>100000</v>
      </c>
      <c r="E1672">
        <v>72</v>
      </c>
      <c r="F1672">
        <v>1</v>
      </c>
      <c r="G1672">
        <v>38.934286</v>
      </c>
      <c r="H1672">
        <v>31.627662999999998</v>
      </c>
      <c r="I1672">
        <v>34.308655000000002</v>
      </c>
      <c r="J1672">
        <v>0.48321999999999998</v>
      </c>
      <c r="K1672" t="str">
        <f t="shared" si="47"/>
        <v>7</v>
      </c>
      <c r="L1672" t="s">
        <v>79</v>
      </c>
      <c r="M1672" t="s">
        <v>80</v>
      </c>
      <c r="N167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72</v>
      </c>
      <c r="O1672" t="e">
        <f>VLOOKUP(TableMPI[[#This Row],[Label]],TableAvg[],2,FALSE)</f>
        <v>#N/A</v>
      </c>
      <c r="P1672" t="e">
        <f>VLOOKUP(TableMPI[[#This Row],[Label]],TableAvg[],3,FALSE)</f>
        <v>#N/A</v>
      </c>
      <c r="Q1672" t="e">
        <f>TableMPI[[#This Row],[Avg]]-$U$2*TableMPI[[#This Row],[StdDev]]</f>
        <v>#N/A</v>
      </c>
      <c r="R1672" t="e">
        <f>TableMPI[[#This Row],[Avg]]+$U$2*TableMPI[[#This Row],[StdDev]]</f>
        <v>#N/A</v>
      </c>
      <c r="S1672" t="e">
        <f>IF(AND(TableMPI[[#This Row],[total_time]]&gt;=TableMPI[[#This Row],[Low]], TableMPI[[#This Row],[total_time]]&lt;=TableMPI[[#This Row],[High]]),1,0)</f>
        <v>#N/A</v>
      </c>
    </row>
    <row r="1673" spans="1:19" x14ac:dyDescent="0.25">
      <c r="A1673" t="s">
        <v>15</v>
      </c>
      <c r="B1673">
        <v>10000</v>
      </c>
      <c r="C1673">
        <v>100</v>
      </c>
      <c r="D1673">
        <v>100000</v>
      </c>
      <c r="E1673">
        <v>69</v>
      </c>
      <c r="F1673">
        <v>1</v>
      </c>
      <c r="G1673">
        <v>32.314714000000002</v>
      </c>
      <c r="H1673">
        <v>26.332806000000001</v>
      </c>
      <c r="I1673">
        <v>22.956143000000001</v>
      </c>
      <c r="J1673">
        <v>0.33759</v>
      </c>
      <c r="K1673" t="str">
        <f t="shared" si="47"/>
        <v>7</v>
      </c>
      <c r="L1673" t="s">
        <v>79</v>
      </c>
      <c r="M1673" t="s">
        <v>80</v>
      </c>
      <c r="N167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69</v>
      </c>
      <c r="O1673" t="e">
        <f>VLOOKUP(TableMPI[[#This Row],[Label]],TableAvg[],2,FALSE)</f>
        <v>#N/A</v>
      </c>
      <c r="P1673" t="e">
        <f>VLOOKUP(TableMPI[[#This Row],[Label]],TableAvg[],3,FALSE)</f>
        <v>#N/A</v>
      </c>
      <c r="Q1673" t="e">
        <f>TableMPI[[#This Row],[Avg]]-$U$2*TableMPI[[#This Row],[StdDev]]</f>
        <v>#N/A</v>
      </c>
      <c r="R1673" t="e">
        <f>TableMPI[[#This Row],[Avg]]+$U$2*TableMPI[[#This Row],[StdDev]]</f>
        <v>#N/A</v>
      </c>
      <c r="S1673" t="e">
        <f>IF(AND(TableMPI[[#This Row],[total_time]]&gt;=TableMPI[[#This Row],[Low]], TableMPI[[#This Row],[total_time]]&lt;=TableMPI[[#This Row],[High]]),1,0)</f>
        <v>#N/A</v>
      </c>
    </row>
    <row r="1674" spans="1:19" x14ac:dyDescent="0.25">
      <c r="A1674" t="s">
        <v>15</v>
      </c>
      <c r="B1674">
        <v>10000</v>
      </c>
      <c r="C1674">
        <v>100</v>
      </c>
      <c r="D1674">
        <v>100000</v>
      </c>
      <c r="E1674">
        <v>66</v>
      </c>
      <c r="F1674">
        <v>1</v>
      </c>
      <c r="G1674">
        <v>22.240995000000002</v>
      </c>
      <c r="H1674">
        <v>15.841839999999999</v>
      </c>
      <c r="I1674">
        <v>19.989905</v>
      </c>
      <c r="J1674">
        <v>0.307537</v>
      </c>
      <c r="K1674" t="str">
        <f t="shared" si="47"/>
        <v>7</v>
      </c>
      <c r="L1674" t="s">
        <v>79</v>
      </c>
      <c r="M1674" t="s">
        <v>80</v>
      </c>
      <c r="N167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66</v>
      </c>
      <c r="O1674" t="e">
        <f>VLOOKUP(TableMPI[[#This Row],[Label]],TableAvg[],2,FALSE)</f>
        <v>#N/A</v>
      </c>
      <c r="P1674" t="e">
        <f>VLOOKUP(TableMPI[[#This Row],[Label]],TableAvg[],3,FALSE)</f>
        <v>#N/A</v>
      </c>
      <c r="Q1674" t="e">
        <f>TableMPI[[#This Row],[Avg]]-$U$2*TableMPI[[#This Row],[StdDev]]</f>
        <v>#N/A</v>
      </c>
      <c r="R1674" t="e">
        <f>TableMPI[[#This Row],[Avg]]+$U$2*TableMPI[[#This Row],[StdDev]]</f>
        <v>#N/A</v>
      </c>
      <c r="S1674" t="e">
        <f>IF(AND(TableMPI[[#This Row],[total_time]]&gt;=TableMPI[[#This Row],[Low]], TableMPI[[#This Row],[total_time]]&lt;=TableMPI[[#This Row],[High]]),1,0)</f>
        <v>#N/A</v>
      </c>
    </row>
    <row r="1675" spans="1:19" x14ac:dyDescent="0.25">
      <c r="A1675" t="s">
        <v>15</v>
      </c>
      <c r="B1675">
        <v>10000</v>
      </c>
      <c r="C1675">
        <v>100</v>
      </c>
      <c r="D1675">
        <v>100000</v>
      </c>
      <c r="E1675">
        <v>63</v>
      </c>
      <c r="F1675">
        <v>1</v>
      </c>
      <c r="G1675">
        <v>25.884934999999999</v>
      </c>
      <c r="H1675">
        <v>19.518882000000001</v>
      </c>
      <c r="I1675">
        <v>8.0045169999999999</v>
      </c>
      <c r="J1675">
        <v>0.129105</v>
      </c>
      <c r="K1675" t="str">
        <f t="shared" si="47"/>
        <v>7</v>
      </c>
      <c r="L1675" t="s">
        <v>79</v>
      </c>
      <c r="M1675" t="s">
        <v>80</v>
      </c>
      <c r="N167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63</v>
      </c>
      <c r="O1675">
        <f>VLOOKUP(TableMPI[[#This Row],[Label]],TableAvg[],2,FALSE)</f>
        <v>61.130554500000002</v>
      </c>
      <c r="P1675">
        <f>VLOOKUP(TableMPI[[#This Row],[Label]],TableAvg[],3,FALSE)</f>
        <v>6.9583401630308659</v>
      </c>
      <c r="Q1675">
        <f>TableMPI[[#This Row],[Avg]]-$U$2*TableMPI[[#This Row],[StdDev]]</f>
        <v>47.213874173938272</v>
      </c>
      <c r="R1675">
        <f>TableMPI[[#This Row],[Avg]]+$U$2*TableMPI[[#This Row],[StdDev]]</f>
        <v>75.047234826061739</v>
      </c>
      <c r="S1675">
        <v>1</v>
      </c>
    </row>
    <row r="1676" spans="1:19" x14ac:dyDescent="0.25">
      <c r="A1676" t="s">
        <v>15</v>
      </c>
      <c r="B1676">
        <v>10000</v>
      </c>
      <c r="C1676">
        <v>100</v>
      </c>
      <c r="D1676">
        <v>100000</v>
      </c>
      <c r="E1676">
        <v>60</v>
      </c>
      <c r="F1676">
        <v>1</v>
      </c>
      <c r="G1676">
        <v>24.674132</v>
      </c>
      <c r="H1676">
        <v>18.054749000000001</v>
      </c>
      <c r="I1676">
        <v>8.4190570000000005</v>
      </c>
      <c r="J1676">
        <v>0.14269599999999999</v>
      </c>
      <c r="K1676" t="str">
        <f t="shared" si="47"/>
        <v>7</v>
      </c>
      <c r="L1676" t="s">
        <v>79</v>
      </c>
      <c r="M1676" t="s">
        <v>80</v>
      </c>
      <c r="N167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60</v>
      </c>
      <c r="O1676">
        <f>VLOOKUP(TableMPI[[#This Row],[Label]],TableAvg[],2,FALSE)</f>
        <v>63.720000124999999</v>
      </c>
      <c r="P1676">
        <f>VLOOKUP(TableMPI[[#This Row],[Label]],TableAvg[],3,FALSE)</f>
        <v>7.0823693233677538</v>
      </c>
      <c r="Q1676">
        <f>TableMPI[[#This Row],[Avg]]-$U$2*TableMPI[[#This Row],[StdDev]]</f>
        <v>49.555261478264491</v>
      </c>
      <c r="R1676">
        <f>TableMPI[[#This Row],[Avg]]+$U$2*TableMPI[[#This Row],[StdDev]]</f>
        <v>77.884738771735499</v>
      </c>
      <c r="S1676">
        <v>1</v>
      </c>
    </row>
    <row r="1677" spans="1:19" x14ac:dyDescent="0.25">
      <c r="A1677" t="s">
        <v>15</v>
      </c>
      <c r="B1677">
        <v>10000</v>
      </c>
      <c r="C1677">
        <v>100</v>
      </c>
      <c r="D1677">
        <v>100000</v>
      </c>
      <c r="E1677">
        <v>57</v>
      </c>
      <c r="F1677">
        <v>1</v>
      </c>
      <c r="G1677">
        <v>23.162420000000001</v>
      </c>
      <c r="H1677">
        <v>15.964976999999999</v>
      </c>
      <c r="I1677">
        <v>19.144812999999999</v>
      </c>
      <c r="J1677">
        <v>0.34187200000000001</v>
      </c>
      <c r="K1677" t="str">
        <f t="shared" si="47"/>
        <v>7</v>
      </c>
      <c r="L1677" t="s">
        <v>79</v>
      </c>
      <c r="M1677" t="s">
        <v>80</v>
      </c>
      <c r="N167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57</v>
      </c>
      <c r="O1677">
        <f>VLOOKUP(TableMPI[[#This Row],[Label]],TableAvg[],2,FALSE)</f>
        <v>71.618437749999998</v>
      </c>
      <c r="P1677">
        <f>VLOOKUP(TableMPI[[#This Row],[Label]],TableAvg[],3,FALSE)</f>
        <v>2.127596075113261</v>
      </c>
      <c r="Q1677">
        <f>TableMPI[[#This Row],[Avg]]-$U$2*TableMPI[[#This Row],[StdDev]]</f>
        <v>67.363245599773478</v>
      </c>
      <c r="R1677">
        <f>TableMPI[[#This Row],[Avg]]+$U$2*TableMPI[[#This Row],[StdDev]]</f>
        <v>75.873629900226518</v>
      </c>
      <c r="S1677">
        <v>1</v>
      </c>
    </row>
    <row r="1678" spans="1:19" x14ac:dyDescent="0.25">
      <c r="A1678" t="s">
        <v>15</v>
      </c>
      <c r="B1678">
        <v>10000</v>
      </c>
      <c r="C1678">
        <v>100</v>
      </c>
      <c r="D1678">
        <v>100000</v>
      </c>
      <c r="E1678">
        <v>54</v>
      </c>
      <c r="F1678">
        <v>1</v>
      </c>
      <c r="G1678">
        <v>22.978099</v>
      </c>
      <c r="H1678">
        <v>15.497488000000001</v>
      </c>
      <c r="I1678">
        <v>8.5579190000000001</v>
      </c>
      <c r="J1678">
        <v>0.16147</v>
      </c>
      <c r="K1678" t="str">
        <f t="shared" si="47"/>
        <v>7</v>
      </c>
      <c r="L1678" t="s">
        <v>79</v>
      </c>
      <c r="M1678" t="s">
        <v>80</v>
      </c>
      <c r="N167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54</v>
      </c>
      <c r="O1678">
        <f>VLOOKUP(TableMPI[[#This Row],[Label]],TableAvg[],2,FALSE)</f>
        <v>68.487962874999994</v>
      </c>
      <c r="P1678">
        <f>VLOOKUP(TableMPI[[#This Row],[Label]],TableAvg[],3,FALSE)</f>
        <v>8.4105057132328955</v>
      </c>
      <c r="Q1678">
        <f>TableMPI[[#This Row],[Avg]]-$U$2*TableMPI[[#This Row],[StdDev]]</f>
        <v>51.666951448534206</v>
      </c>
      <c r="R1678">
        <f>TableMPI[[#This Row],[Avg]]+$U$2*TableMPI[[#This Row],[StdDev]]</f>
        <v>85.308974301465781</v>
      </c>
      <c r="S1678">
        <v>1</v>
      </c>
    </row>
    <row r="1679" spans="1:19" x14ac:dyDescent="0.25">
      <c r="A1679" t="s">
        <v>15</v>
      </c>
      <c r="B1679">
        <v>10000</v>
      </c>
      <c r="C1679">
        <v>100</v>
      </c>
      <c r="D1679">
        <v>100000</v>
      </c>
      <c r="E1679">
        <v>51</v>
      </c>
      <c r="F1679">
        <v>1</v>
      </c>
      <c r="G1679">
        <v>31.626128000000001</v>
      </c>
      <c r="H1679">
        <v>23.512184000000001</v>
      </c>
      <c r="I1679">
        <v>17.522309</v>
      </c>
      <c r="J1679">
        <v>0.35044599999999998</v>
      </c>
      <c r="K1679" t="str">
        <f t="shared" si="47"/>
        <v>7</v>
      </c>
      <c r="L1679" t="s">
        <v>79</v>
      </c>
      <c r="M1679" t="s">
        <v>80</v>
      </c>
      <c r="N167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51</v>
      </c>
      <c r="O1679">
        <f>VLOOKUP(TableMPI[[#This Row],[Label]],TableAvg[],2,FALSE)</f>
        <v>71.420936749999996</v>
      </c>
      <c r="P1679">
        <f>VLOOKUP(TableMPI[[#This Row],[Label]],TableAvg[],3,FALSE)</f>
        <v>6.7906007209647807</v>
      </c>
      <c r="Q1679">
        <f>TableMPI[[#This Row],[Avg]]-$U$2*TableMPI[[#This Row],[StdDev]]</f>
        <v>57.839735308070431</v>
      </c>
      <c r="R1679">
        <f>TableMPI[[#This Row],[Avg]]+$U$2*TableMPI[[#This Row],[StdDev]]</f>
        <v>85.002138191929561</v>
      </c>
      <c r="S1679">
        <v>1</v>
      </c>
    </row>
    <row r="1680" spans="1:19" x14ac:dyDescent="0.25">
      <c r="A1680" t="s">
        <v>15</v>
      </c>
      <c r="B1680">
        <v>10000</v>
      </c>
      <c r="C1680">
        <v>100</v>
      </c>
      <c r="D1680">
        <v>100000</v>
      </c>
      <c r="E1680">
        <v>48</v>
      </c>
      <c r="F1680">
        <v>1</v>
      </c>
      <c r="G1680">
        <v>12.225463</v>
      </c>
      <c r="H1680">
        <v>4.0876450000000002</v>
      </c>
      <c r="I1680">
        <v>18.496030000000001</v>
      </c>
      <c r="J1680">
        <v>0.39353300000000002</v>
      </c>
      <c r="K1680" t="str">
        <f t="shared" si="47"/>
        <v>7</v>
      </c>
      <c r="L1680" t="s">
        <v>79</v>
      </c>
      <c r="M1680" t="s">
        <v>80</v>
      </c>
      <c r="N168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48</v>
      </c>
      <c r="O1680">
        <f>VLOOKUP(TableMPI[[#This Row],[Label]],TableAvg[],2,FALSE)</f>
        <v>76.196652285714279</v>
      </c>
      <c r="P1680">
        <f>VLOOKUP(TableMPI[[#This Row],[Label]],TableAvg[],3,FALSE)</f>
        <v>1.7251254991956284</v>
      </c>
      <c r="Q1680">
        <f>TableMPI[[#This Row],[Avg]]-$U$2*TableMPI[[#This Row],[StdDev]]</f>
        <v>72.746401287323025</v>
      </c>
      <c r="R1680">
        <f>TableMPI[[#This Row],[Avg]]+$U$2*TableMPI[[#This Row],[StdDev]]</f>
        <v>79.646903284105534</v>
      </c>
      <c r="S1680">
        <v>1</v>
      </c>
    </row>
    <row r="1681" spans="1:19" x14ac:dyDescent="0.25">
      <c r="A1681" t="s">
        <v>15</v>
      </c>
      <c r="B1681">
        <v>10000</v>
      </c>
      <c r="C1681">
        <v>100</v>
      </c>
      <c r="D1681">
        <v>100000</v>
      </c>
      <c r="E1681">
        <v>45</v>
      </c>
      <c r="F1681">
        <v>1</v>
      </c>
      <c r="G1681">
        <v>19.060590000000001</v>
      </c>
      <c r="H1681">
        <v>10.422470000000001</v>
      </c>
      <c r="I1681">
        <v>7.6429580000000001</v>
      </c>
      <c r="J1681">
        <v>0.173704</v>
      </c>
      <c r="K1681" t="str">
        <f t="shared" si="47"/>
        <v>7</v>
      </c>
      <c r="L1681" t="s">
        <v>79</v>
      </c>
      <c r="M1681" t="s">
        <v>80</v>
      </c>
      <c r="N168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45</v>
      </c>
      <c r="O1681">
        <f>VLOOKUP(TableMPI[[#This Row],[Label]],TableAvg[],2,FALSE)</f>
        <v>77.593593428571424</v>
      </c>
      <c r="P1681">
        <f>VLOOKUP(TableMPI[[#This Row],[Label]],TableAvg[],3,FALSE)</f>
        <v>3.7363343593543732</v>
      </c>
      <c r="Q1681">
        <f>TableMPI[[#This Row],[Avg]]-$U$2*TableMPI[[#This Row],[StdDev]]</f>
        <v>70.120924709862678</v>
      </c>
      <c r="R1681">
        <f>TableMPI[[#This Row],[Avg]]+$U$2*TableMPI[[#This Row],[StdDev]]</f>
        <v>85.06626214728017</v>
      </c>
      <c r="S1681">
        <v>1</v>
      </c>
    </row>
    <row r="1682" spans="1:19" x14ac:dyDescent="0.25">
      <c r="A1682" t="s">
        <v>15</v>
      </c>
      <c r="B1682">
        <v>10000</v>
      </c>
      <c r="C1682">
        <v>100</v>
      </c>
      <c r="D1682">
        <v>100000</v>
      </c>
      <c r="E1682">
        <v>42</v>
      </c>
      <c r="F1682">
        <v>1</v>
      </c>
      <c r="G1682">
        <v>18.255357</v>
      </c>
      <c r="H1682">
        <v>9.0720159999999996</v>
      </c>
      <c r="I1682">
        <v>13.193111</v>
      </c>
      <c r="J1682">
        <v>0.32178299999999999</v>
      </c>
      <c r="K1682" t="str">
        <f t="shared" si="47"/>
        <v>7</v>
      </c>
      <c r="L1682" t="s">
        <v>79</v>
      </c>
      <c r="M1682" t="s">
        <v>80</v>
      </c>
      <c r="N168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42</v>
      </c>
      <c r="O1682">
        <f>VLOOKUP(TableMPI[[#This Row],[Label]],TableAvg[],2,FALSE)</f>
        <v>76.182989714285711</v>
      </c>
      <c r="P1682">
        <f>VLOOKUP(TableMPI[[#This Row],[Label]],TableAvg[],3,FALSE)</f>
        <v>7.7750732433957479</v>
      </c>
      <c r="Q1682">
        <f>TableMPI[[#This Row],[Avg]]-$U$2*TableMPI[[#This Row],[StdDev]]</f>
        <v>60.632843227494213</v>
      </c>
      <c r="R1682">
        <f>TableMPI[[#This Row],[Avg]]+$U$2*TableMPI[[#This Row],[StdDev]]</f>
        <v>91.733136201077201</v>
      </c>
      <c r="S1682">
        <v>1</v>
      </c>
    </row>
    <row r="1683" spans="1:19" x14ac:dyDescent="0.25">
      <c r="A1683" t="s">
        <v>15</v>
      </c>
      <c r="B1683">
        <v>10000</v>
      </c>
      <c r="C1683">
        <v>100</v>
      </c>
      <c r="D1683">
        <v>100000</v>
      </c>
      <c r="E1683">
        <v>39</v>
      </c>
      <c r="F1683">
        <v>1</v>
      </c>
      <c r="G1683">
        <v>14.575118</v>
      </c>
      <c r="H1683">
        <v>4.7156140000000004</v>
      </c>
      <c r="I1683">
        <v>5.1591120000000004</v>
      </c>
      <c r="J1683">
        <v>0.135766</v>
      </c>
      <c r="K1683" t="str">
        <f t="shared" si="47"/>
        <v>7</v>
      </c>
      <c r="L1683" t="s">
        <v>79</v>
      </c>
      <c r="M1683" t="s">
        <v>80</v>
      </c>
      <c r="N168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39</v>
      </c>
      <c r="O1683">
        <f>VLOOKUP(TableMPI[[#This Row],[Label]],TableAvg[],2,FALSE)</f>
        <v>78.4539267142857</v>
      </c>
      <c r="P1683">
        <f>VLOOKUP(TableMPI[[#This Row],[Label]],TableAvg[],3,FALSE)</f>
        <v>6.2118415520912151</v>
      </c>
      <c r="Q1683">
        <f>TableMPI[[#This Row],[Avg]]-$U$2*TableMPI[[#This Row],[StdDev]]</f>
        <v>66.03024361010327</v>
      </c>
      <c r="R1683">
        <f>TableMPI[[#This Row],[Avg]]+$U$2*TableMPI[[#This Row],[StdDev]]</f>
        <v>90.87760981846813</v>
      </c>
      <c r="S1683">
        <v>1</v>
      </c>
    </row>
    <row r="1684" spans="1:19" x14ac:dyDescent="0.25">
      <c r="A1684" t="s">
        <v>15</v>
      </c>
      <c r="B1684">
        <v>10000</v>
      </c>
      <c r="C1684">
        <v>100</v>
      </c>
      <c r="D1684">
        <v>100000</v>
      </c>
      <c r="E1684">
        <v>36</v>
      </c>
      <c r="F1684">
        <v>1</v>
      </c>
      <c r="G1684">
        <v>21.576083000000001</v>
      </c>
      <c r="H1684">
        <v>4.9961669999999998</v>
      </c>
      <c r="I1684">
        <v>8.46509</v>
      </c>
      <c r="J1684">
        <v>0.24185999999999999</v>
      </c>
      <c r="K1684" t="str">
        <f t="shared" si="47"/>
        <v>7</v>
      </c>
      <c r="L1684" t="s">
        <v>79</v>
      </c>
      <c r="M1684" t="s">
        <v>80</v>
      </c>
      <c r="N168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36</v>
      </c>
      <c r="O1684">
        <f>VLOOKUP(TableMPI[[#This Row],[Label]],TableAvg[],2,FALSE)</f>
        <v>83.086585000000014</v>
      </c>
      <c r="P1684">
        <f>VLOOKUP(TableMPI[[#This Row],[Label]],TableAvg[],3,FALSE)</f>
        <v>4.5385419223571617</v>
      </c>
      <c r="Q1684">
        <f>TableMPI[[#This Row],[Avg]]-$U$2*TableMPI[[#This Row],[StdDev]]</f>
        <v>74.00950115528569</v>
      </c>
      <c r="R1684">
        <f>TableMPI[[#This Row],[Avg]]+$U$2*TableMPI[[#This Row],[StdDev]]</f>
        <v>92.163668844714337</v>
      </c>
      <c r="S1684">
        <v>1</v>
      </c>
    </row>
    <row r="1685" spans="1:19" x14ac:dyDescent="0.25">
      <c r="A1685" t="s">
        <v>15</v>
      </c>
      <c r="B1685">
        <v>10000</v>
      </c>
      <c r="C1685">
        <v>100</v>
      </c>
      <c r="D1685">
        <v>100000</v>
      </c>
      <c r="E1685">
        <v>33</v>
      </c>
      <c r="F1685">
        <v>1</v>
      </c>
      <c r="G1685">
        <v>14.417666000000001</v>
      </c>
      <c r="H1685">
        <v>3.2468699999999999</v>
      </c>
      <c r="I1685">
        <v>3.699792</v>
      </c>
      <c r="J1685">
        <v>0.115619</v>
      </c>
      <c r="K1685" t="str">
        <f t="shared" si="47"/>
        <v>7</v>
      </c>
      <c r="L1685" t="s">
        <v>79</v>
      </c>
      <c r="M1685" t="s">
        <v>80</v>
      </c>
      <c r="N168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33</v>
      </c>
      <c r="O1685">
        <f>VLOOKUP(TableMPI[[#This Row],[Label]],TableAvg[],2,FALSE)</f>
        <v>79.299919166666669</v>
      </c>
      <c r="P1685">
        <f>VLOOKUP(TableMPI[[#This Row],[Label]],TableAvg[],3,FALSE)</f>
        <v>7.4336550828582082</v>
      </c>
      <c r="Q1685">
        <f>TableMPI[[#This Row],[Avg]]-$U$2*TableMPI[[#This Row],[StdDev]]</f>
        <v>64.432609000950251</v>
      </c>
      <c r="R1685">
        <f>TableMPI[[#This Row],[Avg]]+$U$2*TableMPI[[#This Row],[StdDev]]</f>
        <v>94.167229332383087</v>
      </c>
      <c r="S1685">
        <v>1</v>
      </c>
    </row>
    <row r="1686" spans="1:19" x14ac:dyDescent="0.25">
      <c r="A1686" t="s">
        <v>15</v>
      </c>
      <c r="B1686">
        <v>10000</v>
      </c>
      <c r="C1686">
        <v>100</v>
      </c>
      <c r="D1686">
        <v>100000</v>
      </c>
      <c r="E1686">
        <v>30</v>
      </c>
      <c r="F1686">
        <v>1</v>
      </c>
      <c r="G1686">
        <v>17.619937</v>
      </c>
      <c r="H1686">
        <v>5.1916250000000002</v>
      </c>
      <c r="I1686">
        <v>2.9526889999999999</v>
      </c>
      <c r="J1686">
        <v>0.101817</v>
      </c>
      <c r="K1686" t="str">
        <f t="shared" si="47"/>
        <v>7</v>
      </c>
      <c r="L1686" t="s">
        <v>79</v>
      </c>
      <c r="M1686" t="s">
        <v>80</v>
      </c>
      <c r="N168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30</v>
      </c>
      <c r="O1686">
        <f>VLOOKUP(TableMPI[[#This Row],[Label]],TableAvg[],2,FALSE)</f>
        <v>82.589635000000015</v>
      </c>
      <c r="P1686">
        <f>VLOOKUP(TableMPI[[#This Row],[Label]],TableAvg[],3,FALSE)</f>
        <v>2.0713395338341378</v>
      </c>
      <c r="Q1686">
        <f>TableMPI[[#This Row],[Avg]]-$U$2*TableMPI[[#This Row],[StdDev]]</f>
        <v>78.446955932331747</v>
      </c>
      <c r="R1686">
        <f>TableMPI[[#This Row],[Avg]]+$U$2*TableMPI[[#This Row],[StdDev]]</f>
        <v>86.732314067668284</v>
      </c>
      <c r="S1686">
        <v>1</v>
      </c>
    </row>
    <row r="1687" spans="1:19" x14ac:dyDescent="0.25">
      <c r="A1687" t="s">
        <v>15</v>
      </c>
      <c r="B1687">
        <v>10000</v>
      </c>
      <c r="C1687">
        <v>100</v>
      </c>
      <c r="D1687">
        <v>100000</v>
      </c>
      <c r="E1687">
        <v>27</v>
      </c>
      <c r="F1687">
        <v>1</v>
      </c>
      <c r="G1687">
        <v>15.137497</v>
      </c>
      <c r="H1687">
        <v>1.7477009999999999</v>
      </c>
      <c r="I1687">
        <v>2.2165170000000001</v>
      </c>
      <c r="J1687">
        <v>8.5250999999999993E-2</v>
      </c>
      <c r="K1687" t="str">
        <f t="shared" si="47"/>
        <v>7</v>
      </c>
      <c r="L1687" t="s">
        <v>79</v>
      </c>
      <c r="M1687" t="s">
        <v>80</v>
      </c>
      <c r="N168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27</v>
      </c>
      <c r="O1687">
        <f>VLOOKUP(TableMPI[[#This Row],[Label]],TableAvg[],2,FALSE)</f>
        <v>84.33911771428572</v>
      </c>
      <c r="P1687">
        <f>VLOOKUP(TableMPI[[#This Row],[Label]],TableAvg[],3,FALSE)</f>
        <v>0.84644929129773927</v>
      </c>
      <c r="Q1687">
        <f>TableMPI[[#This Row],[Avg]]-$U$2*TableMPI[[#This Row],[StdDev]]</f>
        <v>82.646219131690245</v>
      </c>
      <c r="R1687">
        <f>TableMPI[[#This Row],[Avg]]+$U$2*TableMPI[[#This Row],[StdDev]]</f>
        <v>86.032016296881196</v>
      </c>
      <c r="S1687">
        <v>1</v>
      </c>
    </row>
    <row r="1688" spans="1:19" x14ac:dyDescent="0.25">
      <c r="A1688" t="s">
        <v>15</v>
      </c>
      <c r="B1688">
        <v>10000</v>
      </c>
      <c r="C1688">
        <v>100</v>
      </c>
      <c r="D1688">
        <v>100000</v>
      </c>
      <c r="E1688">
        <v>24</v>
      </c>
      <c r="F1688">
        <v>1</v>
      </c>
      <c r="G1688">
        <v>20.496507000000001</v>
      </c>
      <c r="H1688">
        <v>5.6130789999999999</v>
      </c>
      <c r="I1688">
        <v>119.223113</v>
      </c>
      <c r="J1688">
        <v>5.1836140000000004</v>
      </c>
      <c r="K1688" t="str">
        <f t="shared" si="47"/>
        <v>7</v>
      </c>
      <c r="L1688" t="s">
        <v>79</v>
      </c>
      <c r="M1688" t="s">
        <v>80</v>
      </c>
      <c r="N168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24</v>
      </c>
      <c r="O1688">
        <f>VLOOKUP(TableMPI[[#This Row],[Label]],TableAvg[],2,FALSE)</f>
        <v>89.644154714285705</v>
      </c>
      <c r="P1688">
        <f>VLOOKUP(TableMPI[[#This Row],[Label]],TableAvg[],3,FALSE)</f>
        <v>9.5325372799477823E-2</v>
      </c>
      <c r="Q1688">
        <f>TableMPI[[#This Row],[Avg]]-$U$2*TableMPI[[#This Row],[StdDev]]</f>
        <v>89.453503968686746</v>
      </c>
      <c r="R1688">
        <f>TableMPI[[#This Row],[Avg]]+$U$2*TableMPI[[#This Row],[StdDev]]</f>
        <v>89.834805459884663</v>
      </c>
      <c r="S1688">
        <v>1</v>
      </c>
    </row>
    <row r="1689" spans="1:19" x14ac:dyDescent="0.25">
      <c r="A1689" t="s">
        <v>15</v>
      </c>
      <c r="B1689">
        <v>10000</v>
      </c>
      <c r="C1689">
        <v>100</v>
      </c>
      <c r="D1689">
        <v>100000</v>
      </c>
      <c r="E1689">
        <v>21</v>
      </c>
      <c r="F1689">
        <v>1</v>
      </c>
      <c r="G1689">
        <v>17.077082000000001</v>
      </c>
      <c r="H1689">
        <v>0.17502100000000001</v>
      </c>
      <c r="I1689">
        <v>0.89864500000000003</v>
      </c>
      <c r="J1689">
        <v>4.4932E-2</v>
      </c>
      <c r="K1689" t="str">
        <f t="shared" ref="K1689:K1720" si="48">MID(M1689,22,1)</f>
        <v>7</v>
      </c>
      <c r="L1689" t="s">
        <v>79</v>
      </c>
      <c r="M1689" t="s">
        <v>80</v>
      </c>
      <c r="N168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21</v>
      </c>
      <c r="O1689">
        <f>VLOOKUP(TableMPI[[#This Row],[Label]],TableAvg[],2,FALSE)</f>
        <v>101.56893128571427</v>
      </c>
      <c r="P1689">
        <f>VLOOKUP(TableMPI[[#This Row],[Label]],TableAvg[],3,FALSE)</f>
        <v>6.3490670240610642E-2</v>
      </c>
      <c r="Q1689">
        <f>TableMPI[[#This Row],[Avg]]-$U$2*TableMPI[[#This Row],[StdDev]]</f>
        <v>101.44194994523305</v>
      </c>
      <c r="R1689">
        <f>TableMPI[[#This Row],[Avg]]+$U$2*TableMPI[[#This Row],[StdDev]]</f>
        <v>101.69591262619549</v>
      </c>
      <c r="S1689">
        <v>1</v>
      </c>
    </row>
    <row r="1690" spans="1:19" x14ac:dyDescent="0.25">
      <c r="A1690" t="s">
        <v>15</v>
      </c>
      <c r="B1690">
        <v>10000</v>
      </c>
      <c r="C1690">
        <v>100</v>
      </c>
      <c r="D1690">
        <v>100000</v>
      </c>
      <c r="E1690">
        <v>18</v>
      </c>
      <c r="F1690">
        <v>1</v>
      </c>
      <c r="G1690">
        <v>19.537300999999999</v>
      </c>
      <c r="H1690">
        <v>0.17207700000000001</v>
      </c>
      <c r="I1690">
        <v>0.74611000000000005</v>
      </c>
      <c r="J1690">
        <v>4.3888999999999997E-2</v>
      </c>
      <c r="K1690" t="str">
        <f t="shared" si="48"/>
        <v>7</v>
      </c>
      <c r="L1690" t="s">
        <v>79</v>
      </c>
      <c r="M1690" t="s">
        <v>80</v>
      </c>
      <c r="N169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18</v>
      </c>
      <c r="O1690">
        <f>VLOOKUP(TableMPI[[#This Row],[Label]],TableAvg[],2,FALSE)</f>
        <v>117.96217457142858</v>
      </c>
      <c r="P1690">
        <f>VLOOKUP(TableMPI[[#This Row],[Label]],TableAvg[],3,FALSE)</f>
        <v>0.13303812177011046</v>
      </c>
      <c r="Q1690">
        <f>TableMPI[[#This Row],[Avg]]-$U$2*TableMPI[[#This Row],[StdDev]]</f>
        <v>117.69609832788835</v>
      </c>
      <c r="R1690">
        <f>TableMPI[[#This Row],[Avg]]+$U$2*TableMPI[[#This Row],[StdDev]]</f>
        <v>118.2282508149688</v>
      </c>
      <c r="S1690">
        <v>1</v>
      </c>
    </row>
    <row r="1691" spans="1:19" x14ac:dyDescent="0.25">
      <c r="A1691" t="s">
        <v>15</v>
      </c>
      <c r="B1691">
        <v>10000</v>
      </c>
      <c r="C1691">
        <v>100</v>
      </c>
      <c r="D1691">
        <v>100000</v>
      </c>
      <c r="E1691">
        <v>15</v>
      </c>
      <c r="F1691">
        <v>1</v>
      </c>
      <c r="G1691">
        <v>23.119980999999999</v>
      </c>
      <c r="H1691">
        <v>0.19275800000000001</v>
      </c>
      <c r="I1691">
        <v>0.96455400000000002</v>
      </c>
      <c r="J1691">
        <v>6.8897E-2</v>
      </c>
      <c r="K1691" t="str">
        <f t="shared" si="48"/>
        <v>7</v>
      </c>
      <c r="L1691" t="s">
        <v>79</v>
      </c>
      <c r="M1691" t="s">
        <v>80</v>
      </c>
      <c r="N169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15</v>
      </c>
      <c r="O1691">
        <f>VLOOKUP(TableMPI[[#This Row],[Label]],TableAvg[],2,FALSE)</f>
        <v>140.74933714285714</v>
      </c>
      <c r="P1691">
        <f>VLOOKUP(TableMPI[[#This Row],[Label]],TableAvg[],3,FALSE)</f>
        <v>9.7697978324972082E-2</v>
      </c>
      <c r="Q1691">
        <f>TableMPI[[#This Row],[Avg]]-$U$2*TableMPI[[#This Row],[StdDev]]</f>
        <v>140.5539411862072</v>
      </c>
      <c r="R1691">
        <f>TableMPI[[#This Row],[Avg]]+$U$2*TableMPI[[#This Row],[StdDev]]</f>
        <v>140.94473309950709</v>
      </c>
      <c r="S1691">
        <v>1</v>
      </c>
    </row>
    <row r="1692" spans="1:19" x14ac:dyDescent="0.25">
      <c r="A1692" t="s">
        <v>15</v>
      </c>
      <c r="B1692">
        <v>10000</v>
      </c>
      <c r="C1692">
        <v>100</v>
      </c>
      <c r="D1692">
        <v>100000</v>
      </c>
      <c r="E1692">
        <v>72</v>
      </c>
      <c r="F1692">
        <v>1</v>
      </c>
      <c r="G1692">
        <v>14.501355999999999</v>
      </c>
      <c r="H1692">
        <v>8.61327</v>
      </c>
      <c r="I1692">
        <v>28.780519000000002</v>
      </c>
      <c r="J1692">
        <v>0.40535900000000002</v>
      </c>
      <c r="K1692" t="str">
        <f t="shared" si="48"/>
        <v>7</v>
      </c>
      <c r="L1692" t="s">
        <v>79</v>
      </c>
      <c r="M1692" t="s">
        <v>80</v>
      </c>
      <c r="N169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72</v>
      </c>
      <c r="O1692" t="e">
        <f>VLOOKUP(TableMPI[[#This Row],[Label]],TableAvg[],2,FALSE)</f>
        <v>#N/A</v>
      </c>
      <c r="P1692" t="e">
        <f>VLOOKUP(TableMPI[[#This Row],[Label]],TableAvg[],3,FALSE)</f>
        <v>#N/A</v>
      </c>
      <c r="Q1692" t="e">
        <f>TableMPI[[#This Row],[Avg]]-$U$2*TableMPI[[#This Row],[StdDev]]</f>
        <v>#N/A</v>
      </c>
      <c r="R1692" t="e">
        <f>TableMPI[[#This Row],[Avg]]+$U$2*TableMPI[[#This Row],[StdDev]]</f>
        <v>#N/A</v>
      </c>
      <c r="S1692" t="e">
        <f>IF(AND(TableMPI[[#This Row],[total_time]]&gt;=TableMPI[[#This Row],[Low]], TableMPI[[#This Row],[total_time]]&lt;=TableMPI[[#This Row],[High]]),1,0)</f>
        <v>#N/A</v>
      </c>
    </row>
    <row r="1693" spans="1:19" x14ac:dyDescent="0.25">
      <c r="A1693" t="s">
        <v>15</v>
      </c>
      <c r="B1693">
        <v>10000</v>
      </c>
      <c r="C1693">
        <v>100</v>
      </c>
      <c r="D1693">
        <v>100000</v>
      </c>
      <c r="E1693">
        <v>69</v>
      </c>
      <c r="F1693">
        <v>1</v>
      </c>
      <c r="G1693">
        <v>37.550600000000003</v>
      </c>
      <c r="H1693">
        <v>31.642192000000001</v>
      </c>
      <c r="I1693">
        <v>11.889236</v>
      </c>
      <c r="J1693">
        <v>0.174842</v>
      </c>
      <c r="K1693" t="str">
        <f t="shared" si="48"/>
        <v>7</v>
      </c>
      <c r="L1693" t="s">
        <v>79</v>
      </c>
      <c r="M1693" t="s">
        <v>80</v>
      </c>
      <c r="N169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69</v>
      </c>
      <c r="O1693" t="e">
        <f>VLOOKUP(TableMPI[[#This Row],[Label]],TableAvg[],2,FALSE)</f>
        <v>#N/A</v>
      </c>
      <c r="P1693" t="e">
        <f>VLOOKUP(TableMPI[[#This Row],[Label]],TableAvg[],3,FALSE)</f>
        <v>#N/A</v>
      </c>
      <c r="Q1693" t="e">
        <f>TableMPI[[#This Row],[Avg]]-$U$2*TableMPI[[#This Row],[StdDev]]</f>
        <v>#N/A</v>
      </c>
      <c r="R1693" t="e">
        <f>TableMPI[[#This Row],[Avg]]+$U$2*TableMPI[[#This Row],[StdDev]]</f>
        <v>#N/A</v>
      </c>
      <c r="S1693" t="e">
        <f>IF(AND(TableMPI[[#This Row],[total_time]]&gt;=TableMPI[[#This Row],[Low]], TableMPI[[#This Row],[total_time]]&lt;=TableMPI[[#This Row],[High]]),1,0)</f>
        <v>#N/A</v>
      </c>
    </row>
    <row r="1694" spans="1:19" x14ac:dyDescent="0.25">
      <c r="A1694" t="s">
        <v>15</v>
      </c>
      <c r="B1694">
        <v>10000</v>
      </c>
      <c r="C1694">
        <v>100</v>
      </c>
      <c r="D1694">
        <v>100000</v>
      </c>
      <c r="E1694">
        <v>66</v>
      </c>
      <c r="F1694">
        <v>1</v>
      </c>
      <c r="G1694">
        <v>27.588908</v>
      </c>
      <c r="H1694">
        <v>21.446881000000001</v>
      </c>
      <c r="I1694">
        <v>24.748457999999999</v>
      </c>
      <c r="J1694">
        <v>0.38074599999999997</v>
      </c>
      <c r="K1694" t="str">
        <f t="shared" si="48"/>
        <v>7</v>
      </c>
      <c r="L1694" t="s">
        <v>79</v>
      </c>
      <c r="M1694" t="s">
        <v>80</v>
      </c>
      <c r="N169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66</v>
      </c>
      <c r="O1694" t="e">
        <f>VLOOKUP(TableMPI[[#This Row],[Label]],TableAvg[],2,FALSE)</f>
        <v>#N/A</v>
      </c>
      <c r="P1694" t="e">
        <f>VLOOKUP(TableMPI[[#This Row],[Label]],TableAvg[],3,FALSE)</f>
        <v>#N/A</v>
      </c>
      <c r="Q1694" t="e">
        <f>TableMPI[[#This Row],[Avg]]-$U$2*TableMPI[[#This Row],[StdDev]]</f>
        <v>#N/A</v>
      </c>
      <c r="R1694" t="e">
        <f>TableMPI[[#This Row],[Avg]]+$U$2*TableMPI[[#This Row],[StdDev]]</f>
        <v>#N/A</v>
      </c>
      <c r="S1694" t="e">
        <f>IF(AND(TableMPI[[#This Row],[total_time]]&gt;=TableMPI[[#This Row],[Low]], TableMPI[[#This Row],[total_time]]&lt;=TableMPI[[#This Row],[High]]),1,0)</f>
        <v>#N/A</v>
      </c>
    </row>
    <row r="1695" spans="1:19" x14ac:dyDescent="0.25">
      <c r="A1695" t="s">
        <v>15</v>
      </c>
      <c r="B1695">
        <v>10000</v>
      </c>
      <c r="C1695">
        <v>100</v>
      </c>
      <c r="D1695">
        <v>100000</v>
      </c>
      <c r="E1695">
        <v>63</v>
      </c>
      <c r="F1695">
        <v>1</v>
      </c>
      <c r="G1695">
        <v>18.337526</v>
      </c>
      <c r="H1695">
        <v>11.973457</v>
      </c>
      <c r="I1695">
        <v>7.8185089999999997</v>
      </c>
      <c r="J1695">
        <v>0.12610499999999999</v>
      </c>
      <c r="K1695" t="str">
        <f t="shared" si="48"/>
        <v>7</v>
      </c>
      <c r="L1695" t="s">
        <v>79</v>
      </c>
      <c r="M1695" t="s">
        <v>80</v>
      </c>
      <c r="N169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63</v>
      </c>
      <c r="O1695">
        <f>VLOOKUP(TableMPI[[#This Row],[Label]],TableAvg[],2,FALSE)</f>
        <v>61.130554500000002</v>
      </c>
      <c r="P1695">
        <f>VLOOKUP(TableMPI[[#This Row],[Label]],TableAvg[],3,FALSE)</f>
        <v>6.9583401630308659</v>
      </c>
      <c r="Q1695">
        <f>TableMPI[[#This Row],[Avg]]-$U$2*TableMPI[[#This Row],[StdDev]]</f>
        <v>47.213874173938272</v>
      </c>
      <c r="R1695">
        <f>TableMPI[[#This Row],[Avg]]+$U$2*TableMPI[[#This Row],[StdDev]]</f>
        <v>75.047234826061739</v>
      </c>
      <c r="S1695">
        <v>1</v>
      </c>
    </row>
    <row r="1696" spans="1:19" x14ac:dyDescent="0.25">
      <c r="A1696" t="s">
        <v>15</v>
      </c>
      <c r="B1696">
        <v>10000</v>
      </c>
      <c r="C1696">
        <v>100</v>
      </c>
      <c r="D1696">
        <v>100000</v>
      </c>
      <c r="E1696">
        <v>60</v>
      </c>
      <c r="F1696">
        <v>1</v>
      </c>
      <c r="G1696">
        <v>18.828334999999999</v>
      </c>
      <c r="H1696">
        <v>12.108169</v>
      </c>
      <c r="I1696">
        <v>5.8396379999999999</v>
      </c>
      <c r="J1696">
        <v>9.8976999999999996E-2</v>
      </c>
      <c r="K1696" t="str">
        <f t="shared" si="48"/>
        <v>7</v>
      </c>
      <c r="L1696" t="s">
        <v>79</v>
      </c>
      <c r="M1696" t="s">
        <v>80</v>
      </c>
      <c r="N169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60</v>
      </c>
      <c r="O1696">
        <f>VLOOKUP(TableMPI[[#This Row],[Label]],TableAvg[],2,FALSE)</f>
        <v>63.720000124999999</v>
      </c>
      <c r="P1696">
        <f>VLOOKUP(TableMPI[[#This Row],[Label]],TableAvg[],3,FALSE)</f>
        <v>7.0823693233677538</v>
      </c>
      <c r="Q1696">
        <f>TableMPI[[#This Row],[Avg]]-$U$2*TableMPI[[#This Row],[StdDev]]</f>
        <v>49.555261478264491</v>
      </c>
      <c r="R1696">
        <f>TableMPI[[#This Row],[Avg]]+$U$2*TableMPI[[#This Row],[StdDev]]</f>
        <v>77.884738771735499</v>
      </c>
      <c r="S1696">
        <v>1</v>
      </c>
    </row>
    <row r="1697" spans="1:19" x14ac:dyDescent="0.25">
      <c r="A1697" t="s">
        <v>15</v>
      </c>
      <c r="B1697">
        <v>10000</v>
      </c>
      <c r="C1697">
        <v>100</v>
      </c>
      <c r="D1697">
        <v>100000</v>
      </c>
      <c r="E1697">
        <v>57</v>
      </c>
      <c r="F1697">
        <v>1</v>
      </c>
      <c r="G1697">
        <v>18.586862</v>
      </c>
      <c r="H1697">
        <v>11.470571</v>
      </c>
      <c r="I1697">
        <v>7.9836980000000004</v>
      </c>
      <c r="J1697">
        <v>0.142566</v>
      </c>
      <c r="K1697" t="str">
        <f t="shared" si="48"/>
        <v>7</v>
      </c>
      <c r="L1697" t="s">
        <v>79</v>
      </c>
      <c r="M1697" t="s">
        <v>80</v>
      </c>
      <c r="N169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57</v>
      </c>
      <c r="O1697">
        <f>VLOOKUP(TableMPI[[#This Row],[Label]],TableAvg[],2,FALSE)</f>
        <v>71.618437749999998</v>
      </c>
      <c r="P1697">
        <f>VLOOKUP(TableMPI[[#This Row],[Label]],TableAvg[],3,FALSE)</f>
        <v>2.127596075113261</v>
      </c>
      <c r="Q1697">
        <f>TableMPI[[#This Row],[Avg]]-$U$2*TableMPI[[#This Row],[StdDev]]</f>
        <v>67.363245599773478</v>
      </c>
      <c r="R1697">
        <f>TableMPI[[#This Row],[Avg]]+$U$2*TableMPI[[#This Row],[StdDev]]</f>
        <v>75.873629900226518</v>
      </c>
      <c r="S1697">
        <v>1</v>
      </c>
    </row>
    <row r="1698" spans="1:19" x14ac:dyDescent="0.25">
      <c r="A1698" t="s">
        <v>15</v>
      </c>
      <c r="B1698">
        <v>10000</v>
      </c>
      <c r="C1698">
        <v>100</v>
      </c>
      <c r="D1698">
        <v>100000</v>
      </c>
      <c r="E1698">
        <v>54</v>
      </c>
      <c r="F1698">
        <v>1</v>
      </c>
      <c r="G1698">
        <v>12.888481000000001</v>
      </c>
      <c r="H1698">
        <v>5.4284850000000002</v>
      </c>
      <c r="I1698">
        <v>21.309307</v>
      </c>
      <c r="J1698">
        <v>0.40206199999999997</v>
      </c>
      <c r="K1698" t="str">
        <f t="shared" si="48"/>
        <v>7</v>
      </c>
      <c r="L1698" t="s">
        <v>79</v>
      </c>
      <c r="M1698" t="s">
        <v>80</v>
      </c>
      <c r="N169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54</v>
      </c>
      <c r="O1698">
        <f>VLOOKUP(TableMPI[[#This Row],[Label]],TableAvg[],2,FALSE)</f>
        <v>68.487962874999994</v>
      </c>
      <c r="P1698">
        <f>VLOOKUP(TableMPI[[#This Row],[Label]],TableAvg[],3,FALSE)</f>
        <v>8.4105057132328955</v>
      </c>
      <c r="Q1698">
        <f>TableMPI[[#This Row],[Avg]]-$U$2*TableMPI[[#This Row],[StdDev]]</f>
        <v>51.666951448534206</v>
      </c>
      <c r="R1698">
        <f>TableMPI[[#This Row],[Avg]]+$U$2*TableMPI[[#This Row],[StdDev]]</f>
        <v>85.308974301465781</v>
      </c>
      <c r="S1698">
        <v>1</v>
      </c>
    </row>
    <row r="1699" spans="1:19" x14ac:dyDescent="0.25">
      <c r="A1699" t="s">
        <v>15</v>
      </c>
      <c r="B1699">
        <v>10000</v>
      </c>
      <c r="C1699">
        <v>100</v>
      </c>
      <c r="D1699">
        <v>100000</v>
      </c>
      <c r="E1699">
        <v>51</v>
      </c>
      <c r="F1699">
        <v>1</v>
      </c>
      <c r="G1699">
        <v>13.163071</v>
      </c>
      <c r="H1699">
        <v>5.2615530000000001</v>
      </c>
      <c r="I1699">
        <v>10.059555</v>
      </c>
      <c r="J1699">
        <v>0.20119100000000001</v>
      </c>
      <c r="K1699" t="str">
        <f t="shared" si="48"/>
        <v>7</v>
      </c>
      <c r="L1699" t="s">
        <v>79</v>
      </c>
      <c r="M1699" t="s">
        <v>80</v>
      </c>
      <c r="N169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51</v>
      </c>
      <c r="O1699">
        <f>VLOOKUP(TableMPI[[#This Row],[Label]],TableAvg[],2,FALSE)</f>
        <v>71.420936749999996</v>
      </c>
      <c r="P1699">
        <f>VLOOKUP(TableMPI[[#This Row],[Label]],TableAvg[],3,FALSE)</f>
        <v>6.7906007209647807</v>
      </c>
      <c r="Q1699">
        <f>TableMPI[[#This Row],[Avg]]-$U$2*TableMPI[[#This Row],[StdDev]]</f>
        <v>57.839735308070431</v>
      </c>
      <c r="R1699">
        <f>TableMPI[[#This Row],[Avg]]+$U$2*TableMPI[[#This Row],[StdDev]]</f>
        <v>85.002138191929561</v>
      </c>
      <c r="S1699">
        <v>1</v>
      </c>
    </row>
    <row r="1700" spans="1:19" x14ac:dyDescent="0.25">
      <c r="A1700" t="s">
        <v>15</v>
      </c>
      <c r="B1700">
        <v>10000</v>
      </c>
      <c r="C1700">
        <v>100</v>
      </c>
      <c r="D1700">
        <v>100000</v>
      </c>
      <c r="E1700">
        <v>48</v>
      </c>
      <c r="F1700">
        <v>1</v>
      </c>
      <c r="G1700">
        <v>18.372551000000001</v>
      </c>
      <c r="H1700">
        <v>10.164002999999999</v>
      </c>
      <c r="I1700">
        <v>8.1435069999999996</v>
      </c>
      <c r="J1700">
        <v>0.173266</v>
      </c>
      <c r="K1700" t="str">
        <f t="shared" si="48"/>
        <v>7</v>
      </c>
      <c r="L1700" t="s">
        <v>79</v>
      </c>
      <c r="M1700" t="s">
        <v>80</v>
      </c>
      <c r="N170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48</v>
      </c>
      <c r="O1700">
        <f>VLOOKUP(TableMPI[[#This Row],[Label]],TableAvg[],2,FALSE)</f>
        <v>76.196652285714279</v>
      </c>
      <c r="P1700">
        <f>VLOOKUP(TableMPI[[#This Row],[Label]],TableAvg[],3,FALSE)</f>
        <v>1.7251254991956284</v>
      </c>
      <c r="Q1700">
        <f>TableMPI[[#This Row],[Avg]]-$U$2*TableMPI[[#This Row],[StdDev]]</f>
        <v>72.746401287323025</v>
      </c>
      <c r="R1700">
        <f>TableMPI[[#This Row],[Avg]]+$U$2*TableMPI[[#This Row],[StdDev]]</f>
        <v>79.646903284105534</v>
      </c>
      <c r="S1700">
        <v>1</v>
      </c>
    </row>
    <row r="1701" spans="1:19" x14ac:dyDescent="0.25">
      <c r="A1701" t="s">
        <v>15</v>
      </c>
      <c r="B1701">
        <v>10000</v>
      </c>
      <c r="C1701">
        <v>100</v>
      </c>
      <c r="D1701">
        <v>100000</v>
      </c>
      <c r="E1701">
        <v>45</v>
      </c>
      <c r="F1701">
        <v>1</v>
      </c>
      <c r="G1701">
        <v>26.947217999999999</v>
      </c>
      <c r="H1701">
        <v>18.325040000000001</v>
      </c>
      <c r="I1701">
        <v>179.406398</v>
      </c>
      <c r="J1701">
        <v>4.0774179999999998</v>
      </c>
      <c r="K1701" t="str">
        <f t="shared" si="48"/>
        <v>7</v>
      </c>
      <c r="L1701" t="s">
        <v>79</v>
      </c>
      <c r="M1701" t="s">
        <v>80</v>
      </c>
      <c r="N170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45</v>
      </c>
      <c r="O1701">
        <f>VLOOKUP(TableMPI[[#This Row],[Label]],TableAvg[],2,FALSE)</f>
        <v>77.593593428571424</v>
      </c>
      <c r="P1701">
        <f>VLOOKUP(TableMPI[[#This Row],[Label]],TableAvg[],3,FALSE)</f>
        <v>3.7363343593543732</v>
      </c>
      <c r="Q1701">
        <f>TableMPI[[#This Row],[Avg]]-$U$2*TableMPI[[#This Row],[StdDev]]</f>
        <v>70.120924709862678</v>
      </c>
      <c r="R1701">
        <f>TableMPI[[#This Row],[Avg]]+$U$2*TableMPI[[#This Row],[StdDev]]</f>
        <v>85.06626214728017</v>
      </c>
      <c r="S1701">
        <v>1</v>
      </c>
    </row>
    <row r="1702" spans="1:19" x14ac:dyDescent="0.25">
      <c r="A1702" t="s">
        <v>15</v>
      </c>
      <c r="B1702">
        <v>10000</v>
      </c>
      <c r="C1702">
        <v>100</v>
      </c>
      <c r="D1702">
        <v>100000</v>
      </c>
      <c r="E1702">
        <v>42</v>
      </c>
      <c r="F1702">
        <v>1</v>
      </c>
      <c r="G1702">
        <v>27.861424</v>
      </c>
      <c r="H1702">
        <v>18.690823000000002</v>
      </c>
      <c r="I1702">
        <v>5.678871</v>
      </c>
      <c r="J1702">
        <v>0.13850899999999999</v>
      </c>
      <c r="K1702" t="str">
        <f t="shared" si="48"/>
        <v>7</v>
      </c>
      <c r="L1702" t="s">
        <v>79</v>
      </c>
      <c r="M1702" t="s">
        <v>80</v>
      </c>
      <c r="N170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42</v>
      </c>
      <c r="O1702">
        <f>VLOOKUP(TableMPI[[#This Row],[Label]],TableAvg[],2,FALSE)</f>
        <v>76.182989714285711</v>
      </c>
      <c r="P1702">
        <f>VLOOKUP(TableMPI[[#This Row],[Label]],TableAvg[],3,FALSE)</f>
        <v>7.7750732433957479</v>
      </c>
      <c r="Q1702">
        <f>TableMPI[[#This Row],[Avg]]-$U$2*TableMPI[[#This Row],[StdDev]]</f>
        <v>60.632843227494213</v>
      </c>
      <c r="R1702">
        <f>TableMPI[[#This Row],[Avg]]+$U$2*TableMPI[[#This Row],[StdDev]]</f>
        <v>91.733136201077201</v>
      </c>
      <c r="S1702">
        <v>1</v>
      </c>
    </row>
    <row r="1703" spans="1:19" x14ac:dyDescent="0.25">
      <c r="A1703" t="s">
        <v>15</v>
      </c>
      <c r="B1703">
        <v>10000</v>
      </c>
      <c r="C1703">
        <v>100</v>
      </c>
      <c r="D1703">
        <v>100000</v>
      </c>
      <c r="E1703">
        <v>39</v>
      </c>
      <c r="F1703">
        <v>1</v>
      </c>
      <c r="G1703">
        <v>13.376531999999999</v>
      </c>
      <c r="H1703">
        <v>3.6214270000000002</v>
      </c>
      <c r="I1703">
        <v>9.9820810000000009</v>
      </c>
      <c r="J1703">
        <v>0.26268599999999998</v>
      </c>
      <c r="K1703" t="str">
        <f t="shared" si="48"/>
        <v>7</v>
      </c>
      <c r="L1703" t="s">
        <v>79</v>
      </c>
      <c r="M1703" t="s">
        <v>80</v>
      </c>
      <c r="N170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39</v>
      </c>
      <c r="O1703">
        <f>VLOOKUP(TableMPI[[#This Row],[Label]],TableAvg[],2,FALSE)</f>
        <v>78.4539267142857</v>
      </c>
      <c r="P1703">
        <f>VLOOKUP(TableMPI[[#This Row],[Label]],TableAvg[],3,FALSE)</f>
        <v>6.2118415520912151</v>
      </c>
      <c r="Q1703">
        <f>TableMPI[[#This Row],[Avg]]-$U$2*TableMPI[[#This Row],[StdDev]]</f>
        <v>66.03024361010327</v>
      </c>
      <c r="R1703">
        <f>TableMPI[[#This Row],[Avg]]+$U$2*TableMPI[[#This Row],[StdDev]]</f>
        <v>90.87760981846813</v>
      </c>
      <c r="S1703">
        <v>1</v>
      </c>
    </row>
    <row r="1704" spans="1:19" x14ac:dyDescent="0.25">
      <c r="A1704" t="s">
        <v>15</v>
      </c>
      <c r="B1704">
        <v>10000</v>
      </c>
      <c r="C1704">
        <v>100</v>
      </c>
      <c r="D1704">
        <v>100000</v>
      </c>
      <c r="E1704">
        <v>36</v>
      </c>
      <c r="F1704">
        <v>1</v>
      </c>
      <c r="G1704">
        <v>17.504023</v>
      </c>
      <c r="H1704">
        <v>3.972623</v>
      </c>
      <c r="I1704">
        <v>7.11883</v>
      </c>
      <c r="J1704">
        <v>0.20339499999999999</v>
      </c>
      <c r="K1704" t="str">
        <f t="shared" si="48"/>
        <v>7</v>
      </c>
      <c r="L1704" t="s">
        <v>79</v>
      </c>
      <c r="M1704" t="s">
        <v>80</v>
      </c>
      <c r="N170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36</v>
      </c>
      <c r="O1704">
        <f>VLOOKUP(TableMPI[[#This Row],[Label]],TableAvg[],2,FALSE)</f>
        <v>83.086585000000014</v>
      </c>
      <c r="P1704">
        <f>VLOOKUP(TableMPI[[#This Row],[Label]],TableAvg[],3,FALSE)</f>
        <v>4.5385419223571617</v>
      </c>
      <c r="Q1704">
        <f>TableMPI[[#This Row],[Avg]]-$U$2*TableMPI[[#This Row],[StdDev]]</f>
        <v>74.00950115528569</v>
      </c>
      <c r="R1704">
        <f>TableMPI[[#This Row],[Avg]]+$U$2*TableMPI[[#This Row],[StdDev]]</f>
        <v>92.163668844714337</v>
      </c>
      <c r="S1704">
        <v>1</v>
      </c>
    </row>
    <row r="1705" spans="1:19" x14ac:dyDescent="0.25">
      <c r="A1705" t="s">
        <v>15</v>
      </c>
      <c r="B1705">
        <v>10000</v>
      </c>
      <c r="C1705">
        <v>100</v>
      </c>
      <c r="D1705">
        <v>100000</v>
      </c>
      <c r="E1705">
        <v>33</v>
      </c>
      <c r="F1705">
        <v>1</v>
      </c>
      <c r="G1705">
        <v>15.933158000000001</v>
      </c>
      <c r="H1705">
        <v>4.246092</v>
      </c>
      <c r="I1705">
        <v>7.7895890000000003</v>
      </c>
      <c r="J1705">
        <v>0.243425</v>
      </c>
      <c r="K1705" t="str">
        <f t="shared" si="48"/>
        <v>7</v>
      </c>
      <c r="L1705" t="s">
        <v>79</v>
      </c>
      <c r="M1705" t="s">
        <v>80</v>
      </c>
      <c r="N170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33</v>
      </c>
      <c r="O1705">
        <f>VLOOKUP(TableMPI[[#This Row],[Label]],TableAvg[],2,FALSE)</f>
        <v>79.299919166666669</v>
      </c>
      <c r="P1705">
        <f>VLOOKUP(TableMPI[[#This Row],[Label]],TableAvg[],3,FALSE)</f>
        <v>7.4336550828582082</v>
      </c>
      <c r="Q1705">
        <f>TableMPI[[#This Row],[Avg]]-$U$2*TableMPI[[#This Row],[StdDev]]</f>
        <v>64.432609000950251</v>
      </c>
      <c r="R1705">
        <f>TableMPI[[#This Row],[Avg]]+$U$2*TableMPI[[#This Row],[StdDev]]</f>
        <v>94.167229332383087</v>
      </c>
      <c r="S1705">
        <v>1</v>
      </c>
    </row>
    <row r="1706" spans="1:19" x14ac:dyDescent="0.25">
      <c r="A1706" t="s">
        <v>15</v>
      </c>
      <c r="B1706">
        <v>10000</v>
      </c>
      <c r="C1706">
        <v>100</v>
      </c>
      <c r="D1706">
        <v>100000</v>
      </c>
      <c r="E1706">
        <v>30</v>
      </c>
      <c r="F1706">
        <v>1</v>
      </c>
      <c r="G1706">
        <v>15.083385</v>
      </c>
      <c r="H1706">
        <v>2.8115510000000001</v>
      </c>
      <c r="I1706">
        <v>4.719144</v>
      </c>
      <c r="J1706">
        <v>0.16272900000000001</v>
      </c>
      <c r="K1706" t="str">
        <f t="shared" si="48"/>
        <v>7</v>
      </c>
      <c r="L1706" t="s">
        <v>79</v>
      </c>
      <c r="M1706" t="s">
        <v>80</v>
      </c>
      <c r="N170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30</v>
      </c>
      <c r="O1706">
        <f>VLOOKUP(TableMPI[[#This Row],[Label]],TableAvg[],2,FALSE)</f>
        <v>82.589635000000015</v>
      </c>
      <c r="P1706">
        <f>VLOOKUP(TableMPI[[#This Row],[Label]],TableAvg[],3,FALSE)</f>
        <v>2.0713395338341378</v>
      </c>
      <c r="Q1706">
        <f>TableMPI[[#This Row],[Avg]]-$U$2*TableMPI[[#This Row],[StdDev]]</f>
        <v>78.446955932331747</v>
      </c>
      <c r="R1706">
        <f>TableMPI[[#This Row],[Avg]]+$U$2*TableMPI[[#This Row],[StdDev]]</f>
        <v>86.732314067668284</v>
      </c>
      <c r="S1706">
        <v>1</v>
      </c>
    </row>
    <row r="1707" spans="1:19" x14ac:dyDescent="0.25">
      <c r="A1707" t="s">
        <v>15</v>
      </c>
      <c r="B1707">
        <v>10000</v>
      </c>
      <c r="C1707">
        <v>100</v>
      </c>
      <c r="D1707">
        <v>100000</v>
      </c>
      <c r="E1707">
        <v>27</v>
      </c>
      <c r="F1707">
        <v>1</v>
      </c>
      <c r="G1707">
        <v>15.435274</v>
      </c>
      <c r="H1707">
        <v>1.7308429999999999</v>
      </c>
      <c r="I1707">
        <v>2.2585009999999999</v>
      </c>
      <c r="J1707">
        <v>8.6864999999999998E-2</v>
      </c>
      <c r="K1707" t="str">
        <f t="shared" si="48"/>
        <v>7</v>
      </c>
      <c r="L1707" t="s">
        <v>79</v>
      </c>
      <c r="M1707" t="s">
        <v>80</v>
      </c>
      <c r="N170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27</v>
      </c>
      <c r="O1707">
        <f>VLOOKUP(TableMPI[[#This Row],[Label]],TableAvg[],2,FALSE)</f>
        <v>84.33911771428572</v>
      </c>
      <c r="P1707">
        <f>VLOOKUP(TableMPI[[#This Row],[Label]],TableAvg[],3,FALSE)</f>
        <v>0.84644929129773927</v>
      </c>
      <c r="Q1707">
        <f>TableMPI[[#This Row],[Avg]]-$U$2*TableMPI[[#This Row],[StdDev]]</f>
        <v>82.646219131690245</v>
      </c>
      <c r="R1707">
        <f>TableMPI[[#This Row],[Avg]]+$U$2*TableMPI[[#This Row],[StdDev]]</f>
        <v>86.032016296881196</v>
      </c>
      <c r="S1707">
        <v>1</v>
      </c>
    </row>
    <row r="1708" spans="1:19" x14ac:dyDescent="0.25">
      <c r="A1708" t="s">
        <v>15</v>
      </c>
      <c r="B1708">
        <v>10000</v>
      </c>
      <c r="C1708">
        <v>100</v>
      </c>
      <c r="D1708">
        <v>100000</v>
      </c>
      <c r="E1708">
        <v>24</v>
      </c>
      <c r="F1708">
        <v>1</v>
      </c>
      <c r="G1708">
        <v>15.299427</v>
      </c>
      <c r="H1708">
        <v>0.237155</v>
      </c>
      <c r="I1708">
        <v>1.9365840000000001</v>
      </c>
      <c r="J1708">
        <v>8.4198999999999996E-2</v>
      </c>
      <c r="K1708" t="str">
        <f t="shared" si="48"/>
        <v>7</v>
      </c>
      <c r="L1708" t="s">
        <v>79</v>
      </c>
      <c r="M1708" t="s">
        <v>80</v>
      </c>
      <c r="N170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24</v>
      </c>
      <c r="O1708">
        <f>VLOOKUP(TableMPI[[#This Row],[Label]],TableAvg[],2,FALSE)</f>
        <v>89.644154714285705</v>
      </c>
      <c r="P1708">
        <f>VLOOKUP(TableMPI[[#This Row],[Label]],TableAvg[],3,FALSE)</f>
        <v>9.5325372799477823E-2</v>
      </c>
      <c r="Q1708">
        <f>TableMPI[[#This Row],[Avg]]-$U$2*TableMPI[[#This Row],[StdDev]]</f>
        <v>89.453503968686746</v>
      </c>
      <c r="R1708">
        <f>TableMPI[[#This Row],[Avg]]+$U$2*TableMPI[[#This Row],[StdDev]]</f>
        <v>89.834805459884663</v>
      </c>
      <c r="S1708">
        <v>1</v>
      </c>
    </row>
    <row r="1709" spans="1:19" x14ac:dyDescent="0.25">
      <c r="A1709" t="s">
        <v>15</v>
      </c>
      <c r="B1709">
        <v>10000</v>
      </c>
      <c r="C1709">
        <v>100</v>
      </c>
      <c r="D1709">
        <v>100000</v>
      </c>
      <c r="E1709">
        <v>21</v>
      </c>
      <c r="F1709">
        <v>1</v>
      </c>
      <c r="G1709">
        <v>17.102716999999998</v>
      </c>
      <c r="H1709">
        <v>0.21812000000000001</v>
      </c>
      <c r="I1709">
        <v>1.1387769999999999</v>
      </c>
      <c r="J1709">
        <v>5.6938999999999997E-2</v>
      </c>
      <c r="K1709" t="str">
        <f t="shared" si="48"/>
        <v>7</v>
      </c>
      <c r="L1709" t="s">
        <v>79</v>
      </c>
      <c r="M1709" t="s">
        <v>80</v>
      </c>
      <c r="N170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21</v>
      </c>
      <c r="O1709">
        <f>VLOOKUP(TableMPI[[#This Row],[Label]],TableAvg[],2,FALSE)</f>
        <v>101.56893128571427</v>
      </c>
      <c r="P1709">
        <f>VLOOKUP(TableMPI[[#This Row],[Label]],TableAvg[],3,FALSE)</f>
        <v>6.3490670240610642E-2</v>
      </c>
      <c r="Q1709">
        <f>TableMPI[[#This Row],[Avg]]-$U$2*TableMPI[[#This Row],[StdDev]]</f>
        <v>101.44194994523305</v>
      </c>
      <c r="R1709">
        <f>TableMPI[[#This Row],[Avg]]+$U$2*TableMPI[[#This Row],[StdDev]]</f>
        <v>101.69591262619549</v>
      </c>
      <c r="S1709">
        <v>1</v>
      </c>
    </row>
    <row r="1710" spans="1:19" x14ac:dyDescent="0.25">
      <c r="A1710" t="s">
        <v>15</v>
      </c>
      <c r="B1710">
        <v>10000</v>
      </c>
      <c r="C1710">
        <v>100</v>
      </c>
      <c r="D1710">
        <v>100000</v>
      </c>
      <c r="E1710">
        <v>18</v>
      </c>
      <c r="F1710">
        <v>1</v>
      </c>
      <c r="G1710">
        <v>19.512104000000001</v>
      </c>
      <c r="H1710">
        <v>0.17725099999999999</v>
      </c>
      <c r="I1710">
        <v>0.84914900000000004</v>
      </c>
      <c r="J1710">
        <v>4.9950000000000001E-2</v>
      </c>
      <c r="K1710" t="str">
        <f t="shared" si="48"/>
        <v>7</v>
      </c>
      <c r="L1710" t="s">
        <v>79</v>
      </c>
      <c r="M1710" t="s">
        <v>80</v>
      </c>
      <c r="N171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18</v>
      </c>
      <c r="O1710">
        <f>VLOOKUP(TableMPI[[#This Row],[Label]],TableAvg[],2,FALSE)</f>
        <v>117.96217457142858</v>
      </c>
      <c r="P1710">
        <f>VLOOKUP(TableMPI[[#This Row],[Label]],TableAvg[],3,FALSE)</f>
        <v>0.13303812177011046</v>
      </c>
      <c r="Q1710">
        <f>TableMPI[[#This Row],[Avg]]-$U$2*TableMPI[[#This Row],[StdDev]]</f>
        <v>117.69609832788835</v>
      </c>
      <c r="R1710">
        <f>TableMPI[[#This Row],[Avg]]+$U$2*TableMPI[[#This Row],[StdDev]]</f>
        <v>118.2282508149688</v>
      </c>
      <c r="S1710">
        <v>1</v>
      </c>
    </row>
    <row r="1711" spans="1:19" x14ac:dyDescent="0.25">
      <c r="A1711" t="s">
        <v>15</v>
      </c>
      <c r="B1711">
        <v>10000</v>
      </c>
      <c r="C1711">
        <v>100</v>
      </c>
      <c r="D1711">
        <v>100000</v>
      </c>
      <c r="E1711">
        <v>15</v>
      </c>
      <c r="F1711">
        <v>1</v>
      </c>
      <c r="G1711">
        <v>23.152151</v>
      </c>
      <c r="H1711">
        <v>0.17108200000000001</v>
      </c>
      <c r="I1711">
        <v>0.67026699999999995</v>
      </c>
      <c r="J1711">
        <v>4.7876000000000002E-2</v>
      </c>
      <c r="K1711" t="str">
        <f t="shared" si="48"/>
        <v>7</v>
      </c>
      <c r="L1711" t="s">
        <v>79</v>
      </c>
      <c r="M1711" t="s">
        <v>80</v>
      </c>
      <c r="N171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15</v>
      </c>
      <c r="O1711">
        <f>VLOOKUP(TableMPI[[#This Row],[Label]],TableAvg[],2,FALSE)</f>
        <v>140.74933714285714</v>
      </c>
      <c r="P1711">
        <f>VLOOKUP(TableMPI[[#This Row],[Label]],TableAvg[],3,FALSE)</f>
        <v>9.7697978324972082E-2</v>
      </c>
      <c r="Q1711">
        <f>TableMPI[[#This Row],[Avg]]-$U$2*TableMPI[[#This Row],[StdDev]]</f>
        <v>140.5539411862072</v>
      </c>
      <c r="R1711">
        <f>TableMPI[[#This Row],[Avg]]+$U$2*TableMPI[[#This Row],[StdDev]]</f>
        <v>140.94473309950709</v>
      </c>
      <c r="S1711">
        <v>1</v>
      </c>
    </row>
    <row r="1712" spans="1:19" x14ac:dyDescent="0.25">
      <c r="A1712" t="s">
        <v>15</v>
      </c>
      <c r="B1712">
        <v>10000</v>
      </c>
      <c r="C1712">
        <v>100</v>
      </c>
      <c r="D1712">
        <v>100000</v>
      </c>
      <c r="E1712">
        <v>72</v>
      </c>
      <c r="F1712">
        <v>1</v>
      </c>
      <c r="G1712">
        <v>15.181089999999999</v>
      </c>
      <c r="H1712">
        <v>9.3374780000000008</v>
      </c>
      <c r="I1712">
        <v>29.216163999999999</v>
      </c>
      <c r="J1712">
        <v>0.411495</v>
      </c>
      <c r="K1712" t="str">
        <f t="shared" si="48"/>
        <v>7</v>
      </c>
      <c r="L1712" t="s">
        <v>79</v>
      </c>
      <c r="M1712" t="s">
        <v>80</v>
      </c>
      <c r="N171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72</v>
      </c>
      <c r="O1712" t="e">
        <f>VLOOKUP(TableMPI[[#This Row],[Label]],TableAvg[],2,FALSE)</f>
        <v>#N/A</v>
      </c>
      <c r="P1712" t="e">
        <f>VLOOKUP(TableMPI[[#This Row],[Label]],TableAvg[],3,FALSE)</f>
        <v>#N/A</v>
      </c>
      <c r="Q1712" t="e">
        <f>TableMPI[[#This Row],[Avg]]-$U$2*TableMPI[[#This Row],[StdDev]]</f>
        <v>#N/A</v>
      </c>
      <c r="R1712" t="e">
        <f>TableMPI[[#This Row],[Avg]]+$U$2*TableMPI[[#This Row],[StdDev]]</f>
        <v>#N/A</v>
      </c>
      <c r="S1712" t="e">
        <f>IF(AND(TableMPI[[#This Row],[total_time]]&gt;=TableMPI[[#This Row],[Low]], TableMPI[[#This Row],[total_time]]&lt;=TableMPI[[#This Row],[High]]),1,0)</f>
        <v>#N/A</v>
      </c>
    </row>
    <row r="1713" spans="1:19" x14ac:dyDescent="0.25">
      <c r="A1713" t="s">
        <v>15</v>
      </c>
      <c r="B1713">
        <v>10000</v>
      </c>
      <c r="C1713">
        <v>100</v>
      </c>
      <c r="D1713">
        <v>100000</v>
      </c>
      <c r="E1713">
        <v>69</v>
      </c>
      <c r="F1713">
        <v>1</v>
      </c>
      <c r="G1713">
        <v>34.737698000000002</v>
      </c>
      <c r="H1713">
        <v>28.815168</v>
      </c>
      <c r="I1713">
        <v>9.9187100000000008</v>
      </c>
      <c r="J1713">
        <v>0.14586299999999999</v>
      </c>
      <c r="K1713" t="str">
        <f t="shared" si="48"/>
        <v>7</v>
      </c>
      <c r="L1713" t="s">
        <v>79</v>
      </c>
      <c r="M1713" t="s">
        <v>80</v>
      </c>
      <c r="N17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69</v>
      </c>
      <c r="O1713" t="e">
        <f>VLOOKUP(TableMPI[[#This Row],[Label]],TableAvg[],2,FALSE)</f>
        <v>#N/A</v>
      </c>
      <c r="P1713" t="e">
        <f>VLOOKUP(TableMPI[[#This Row],[Label]],TableAvg[],3,FALSE)</f>
        <v>#N/A</v>
      </c>
      <c r="Q1713" t="e">
        <f>TableMPI[[#This Row],[Avg]]-$U$2*TableMPI[[#This Row],[StdDev]]</f>
        <v>#N/A</v>
      </c>
      <c r="R1713" t="e">
        <f>TableMPI[[#This Row],[Avg]]+$U$2*TableMPI[[#This Row],[StdDev]]</f>
        <v>#N/A</v>
      </c>
      <c r="S1713" t="e">
        <f>IF(AND(TableMPI[[#This Row],[total_time]]&gt;=TableMPI[[#This Row],[Low]], TableMPI[[#This Row],[total_time]]&lt;=TableMPI[[#This Row],[High]]),1,0)</f>
        <v>#N/A</v>
      </c>
    </row>
    <row r="1714" spans="1:19" x14ac:dyDescent="0.25">
      <c r="A1714" t="s">
        <v>15</v>
      </c>
      <c r="B1714">
        <v>10000</v>
      </c>
      <c r="C1714">
        <v>100</v>
      </c>
      <c r="D1714">
        <v>100000</v>
      </c>
      <c r="E1714">
        <v>66</v>
      </c>
      <c r="F1714">
        <v>1</v>
      </c>
      <c r="G1714">
        <v>18.243891000000001</v>
      </c>
      <c r="H1714">
        <v>12.109095999999999</v>
      </c>
      <c r="I1714">
        <v>27.152550999999999</v>
      </c>
      <c r="J1714">
        <v>0.41773199999999999</v>
      </c>
      <c r="K1714" t="str">
        <f t="shared" si="48"/>
        <v>7</v>
      </c>
      <c r="L1714" t="s">
        <v>79</v>
      </c>
      <c r="M1714" t="s">
        <v>80</v>
      </c>
      <c r="N171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66</v>
      </c>
      <c r="O1714" t="e">
        <f>VLOOKUP(TableMPI[[#This Row],[Label]],TableAvg[],2,FALSE)</f>
        <v>#N/A</v>
      </c>
      <c r="P1714" t="e">
        <f>VLOOKUP(TableMPI[[#This Row],[Label]],TableAvg[],3,FALSE)</f>
        <v>#N/A</v>
      </c>
      <c r="Q1714" t="e">
        <f>TableMPI[[#This Row],[Avg]]-$U$2*TableMPI[[#This Row],[StdDev]]</f>
        <v>#N/A</v>
      </c>
      <c r="R1714" t="e">
        <f>TableMPI[[#This Row],[Avg]]+$U$2*TableMPI[[#This Row],[StdDev]]</f>
        <v>#N/A</v>
      </c>
      <c r="S1714" t="e">
        <f>IF(AND(TableMPI[[#This Row],[total_time]]&gt;=TableMPI[[#This Row],[Low]], TableMPI[[#This Row],[total_time]]&lt;=TableMPI[[#This Row],[High]]),1,0)</f>
        <v>#N/A</v>
      </c>
    </row>
    <row r="1715" spans="1:19" x14ac:dyDescent="0.25">
      <c r="A1715" t="s">
        <v>15</v>
      </c>
      <c r="B1715">
        <v>10000</v>
      </c>
      <c r="C1715">
        <v>100</v>
      </c>
      <c r="D1715">
        <v>100000</v>
      </c>
      <c r="E1715">
        <v>63</v>
      </c>
      <c r="F1715">
        <v>1</v>
      </c>
      <c r="G1715">
        <v>27.475456000000001</v>
      </c>
      <c r="H1715">
        <v>21.096575999999999</v>
      </c>
      <c r="I1715">
        <v>7.6572230000000001</v>
      </c>
      <c r="J1715">
        <v>0.123504</v>
      </c>
      <c r="K1715" t="str">
        <f t="shared" si="48"/>
        <v>7</v>
      </c>
      <c r="L1715" t="s">
        <v>79</v>
      </c>
      <c r="M1715" t="s">
        <v>80</v>
      </c>
      <c r="N171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63</v>
      </c>
      <c r="O1715">
        <f>VLOOKUP(TableMPI[[#This Row],[Label]],TableAvg[],2,FALSE)</f>
        <v>61.130554500000002</v>
      </c>
      <c r="P1715">
        <f>VLOOKUP(TableMPI[[#This Row],[Label]],TableAvg[],3,FALSE)</f>
        <v>6.9583401630308659</v>
      </c>
      <c r="Q1715">
        <f>TableMPI[[#This Row],[Avg]]-$U$2*TableMPI[[#This Row],[StdDev]]</f>
        <v>47.213874173938272</v>
      </c>
      <c r="R1715">
        <f>TableMPI[[#This Row],[Avg]]+$U$2*TableMPI[[#This Row],[StdDev]]</f>
        <v>75.047234826061739</v>
      </c>
      <c r="S1715">
        <v>1</v>
      </c>
    </row>
    <row r="1716" spans="1:19" x14ac:dyDescent="0.25">
      <c r="A1716" t="s">
        <v>15</v>
      </c>
      <c r="B1716">
        <v>10000</v>
      </c>
      <c r="C1716">
        <v>100</v>
      </c>
      <c r="D1716">
        <v>100000</v>
      </c>
      <c r="E1716">
        <v>60</v>
      </c>
      <c r="F1716">
        <v>1</v>
      </c>
      <c r="G1716">
        <v>13.102117</v>
      </c>
      <c r="H1716">
        <v>6.4757280000000002</v>
      </c>
      <c r="I1716">
        <v>13.239763999999999</v>
      </c>
      <c r="J1716">
        <v>0.22440299999999999</v>
      </c>
      <c r="K1716" t="str">
        <f t="shared" si="48"/>
        <v>7</v>
      </c>
      <c r="L1716" t="s">
        <v>79</v>
      </c>
      <c r="M1716" t="s">
        <v>80</v>
      </c>
      <c r="N171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60</v>
      </c>
      <c r="O1716">
        <f>VLOOKUP(TableMPI[[#This Row],[Label]],TableAvg[],2,FALSE)</f>
        <v>63.720000124999999</v>
      </c>
      <c r="P1716">
        <f>VLOOKUP(TableMPI[[#This Row],[Label]],TableAvg[],3,FALSE)</f>
        <v>7.0823693233677538</v>
      </c>
      <c r="Q1716">
        <f>TableMPI[[#This Row],[Avg]]-$U$2*TableMPI[[#This Row],[StdDev]]</f>
        <v>49.555261478264491</v>
      </c>
      <c r="R1716">
        <f>TableMPI[[#This Row],[Avg]]+$U$2*TableMPI[[#This Row],[StdDev]]</f>
        <v>77.884738771735499</v>
      </c>
      <c r="S1716">
        <v>1</v>
      </c>
    </row>
    <row r="1717" spans="1:19" x14ac:dyDescent="0.25">
      <c r="A1717" t="s">
        <v>15</v>
      </c>
      <c r="B1717">
        <v>10000</v>
      </c>
      <c r="C1717">
        <v>100</v>
      </c>
      <c r="D1717">
        <v>100000</v>
      </c>
      <c r="E1717">
        <v>57</v>
      </c>
      <c r="F1717">
        <v>1</v>
      </c>
      <c r="G1717">
        <v>16.04016</v>
      </c>
      <c r="H1717">
        <v>8.8945629999999998</v>
      </c>
      <c r="I1717">
        <v>20.911750000000001</v>
      </c>
      <c r="J1717">
        <v>0.37342399999999998</v>
      </c>
      <c r="K1717" t="str">
        <f t="shared" si="48"/>
        <v>7</v>
      </c>
      <c r="L1717" t="s">
        <v>79</v>
      </c>
      <c r="M1717" t="s">
        <v>80</v>
      </c>
      <c r="N171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57</v>
      </c>
      <c r="O1717">
        <f>VLOOKUP(TableMPI[[#This Row],[Label]],TableAvg[],2,FALSE)</f>
        <v>71.618437749999998</v>
      </c>
      <c r="P1717">
        <f>VLOOKUP(TableMPI[[#This Row],[Label]],TableAvg[],3,FALSE)</f>
        <v>2.127596075113261</v>
      </c>
      <c r="Q1717">
        <f>TableMPI[[#This Row],[Avg]]-$U$2*TableMPI[[#This Row],[StdDev]]</f>
        <v>67.363245599773478</v>
      </c>
      <c r="R1717">
        <f>TableMPI[[#This Row],[Avg]]+$U$2*TableMPI[[#This Row],[StdDev]]</f>
        <v>75.873629900226518</v>
      </c>
      <c r="S1717">
        <v>1</v>
      </c>
    </row>
    <row r="1718" spans="1:19" x14ac:dyDescent="0.25">
      <c r="A1718" t="s">
        <v>15</v>
      </c>
      <c r="B1718">
        <v>10000</v>
      </c>
      <c r="C1718">
        <v>100</v>
      </c>
      <c r="D1718">
        <v>100000</v>
      </c>
      <c r="E1718">
        <v>54</v>
      </c>
      <c r="F1718">
        <v>1</v>
      </c>
      <c r="G1718">
        <v>14.248711</v>
      </c>
      <c r="H1718">
        <v>6.8166599999999997</v>
      </c>
      <c r="I1718">
        <v>8.7113999999999994</v>
      </c>
      <c r="J1718">
        <v>0.16436600000000001</v>
      </c>
      <c r="K1718" t="str">
        <f t="shared" si="48"/>
        <v>7</v>
      </c>
      <c r="L1718" t="s">
        <v>79</v>
      </c>
      <c r="M1718" t="s">
        <v>80</v>
      </c>
      <c r="N171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54</v>
      </c>
      <c r="O1718">
        <f>VLOOKUP(TableMPI[[#This Row],[Label]],TableAvg[],2,FALSE)</f>
        <v>68.487962874999994</v>
      </c>
      <c r="P1718">
        <f>VLOOKUP(TableMPI[[#This Row],[Label]],TableAvg[],3,FALSE)</f>
        <v>8.4105057132328955</v>
      </c>
      <c r="Q1718">
        <f>TableMPI[[#This Row],[Avg]]-$U$2*TableMPI[[#This Row],[StdDev]]</f>
        <v>51.666951448534206</v>
      </c>
      <c r="R1718">
        <f>TableMPI[[#This Row],[Avg]]+$U$2*TableMPI[[#This Row],[StdDev]]</f>
        <v>85.308974301465781</v>
      </c>
      <c r="S1718">
        <v>1</v>
      </c>
    </row>
    <row r="1719" spans="1:19" x14ac:dyDescent="0.25">
      <c r="A1719" t="s">
        <v>15</v>
      </c>
      <c r="B1719">
        <v>10000</v>
      </c>
      <c r="C1719">
        <v>100</v>
      </c>
      <c r="D1719">
        <v>100000</v>
      </c>
      <c r="E1719">
        <v>51</v>
      </c>
      <c r="F1719">
        <v>1</v>
      </c>
      <c r="G1719">
        <v>12.626008000000001</v>
      </c>
      <c r="H1719">
        <v>4.8410919999999997</v>
      </c>
      <c r="I1719">
        <v>14.018504999999999</v>
      </c>
      <c r="J1719">
        <v>0.28037000000000001</v>
      </c>
      <c r="K1719" t="str">
        <f t="shared" si="48"/>
        <v>7</v>
      </c>
      <c r="L1719" t="s">
        <v>79</v>
      </c>
      <c r="M1719" t="s">
        <v>80</v>
      </c>
      <c r="N171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51</v>
      </c>
      <c r="O1719">
        <f>VLOOKUP(TableMPI[[#This Row],[Label]],TableAvg[],2,FALSE)</f>
        <v>71.420936749999996</v>
      </c>
      <c r="P1719">
        <f>VLOOKUP(TableMPI[[#This Row],[Label]],TableAvg[],3,FALSE)</f>
        <v>6.7906007209647807</v>
      </c>
      <c r="Q1719">
        <f>TableMPI[[#This Row],[Avg]]-$U$2*TableMPI[[#This Row],[StdDev]]</f>
        <v>57.839735308070431</v>
      </c>
      <c r="R1719">
        <f>TableMPI[[#This Row],[Avg]]+$U$2*TableMPI[[#This Row],[StdDev]]</f>
        <v>85.002138191929561</v>
      </c>
      <c r="S1719">
        <v>1</v>
      </c>
    </row>
    <row r="1720" spans="1:19" x14ac:dyDescent="0.25">
      <c r="A1720" t="s">
        <v>15</v>
      </c>
      <c r="B1720">
        <v>10000</v>
      </c>
      <c r="C1720">
        <v>100</v>
      </c>
      <c r="D1720">
        <v>100000</v>
      </c>
      <c r="E1720">
        <v>48</v>
      </c>
      <c r="F1720">
        <v>1</v>
      </c>
      <c r="G1720">
        <v>16.060300999999999</v>
      </c>
      <c r="H1720">
        <v>7.8926059999999998</v>
      </c>
      <c r="I1720">
        <v>9.9562150000000003</v>
      </c>
      <c r="J1720">
        <v>0.21183399999999999</v>
      </c>
      <c r="K1720" t="str">
        <f t="shared" si="48"/>
        <v>7</v>
      </c>
      <c r="L1720" t="s">
        <v>79</v>
      </c>
      <c r="M1720" t="s">
        <v>80</v>
      </c>
      <c r="N172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48</v>
      </c>
      <c r="O1720">
        <f>VLOOKUP(TableMPI[[#This Row],[Label]],TableAvg[],2,FALSE)</f>
        <v>76.196652285714279</v>
      </c>
      <c r="P1720">
        <f>VLOOKUP(TableMPI[[#This Row],[Label]],TableAvg[],3,FALSE)</f>
        <v>1.7251254991956284</v>
      </c>
      <c r="Q1720">
        <f>TableMPI[[#This Row],[Avg]]-$U$2*TableMPI[[#This Row],[StdDev]]</f>
        <v>72.746401287323025</v>
      </c>
      <c r="R1720">
        <f>TableMPI[[#This Row],[Avg]]+$U$2*TableMPI[[#This Row],[StdDev]]</f>
        <v>79.646903284105534</v>
      </c>
      <c r="S1720">
        <v>1</v>
      </c>
    </row>
    <row r="1721" spans="1:19" x14ac:dyDescent="0.25">
      <c r="A1721" t="s">
        <v>15</v>
      </c>
      <c r="B1721">
        <v>10000</v>
      </c>
      <c r="C1721">
        <v>100</v>
      </c>
      <c r="D1721">
        <v>100000</v>
      </c>
      <c r="E1721">
        <v>45</v>
      </c>
      <c r="F1721">
        <v>1</v>
      </c>
      <c r="G1721">
        <v>15.514224</v>
      </c>
      <c r="H1721">
        <v>6.9057009999999996</v>
      </c>
      <c r="I1721">
        <v>7.6302510000000003</v>
      </c>
      <c r="J1721">
        <v>0.17341500000000001</v>
      </c>
      <c r="K1721" t="str">
        <f t="shared" ref="K1721:K1752" si="49">MID(M1721,22,1)</f>
        <v>7</v>
      </c>
      <c r="L1721" t="s">
        <v>79</v>
      </c>
      <c r="M1721" t="s">
        <v>80</v>
      </c>
      <c r="N172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45</v>
      </c>
      <c r="O1721">
        <f>VLOOKUP(TableMPI[[#This Row],[Label]],TableAvg[],2,FALSE)</f>
        <v>77.593593428571424</v>
      </c>
      <c r="P1721">
        <f>VLOOKUP(TableMPI[[#This Row],[Label]],TableAvg[],3,FALSE)</f>
        <v>3.7363343593543732</v>
      </c>
      <c r="Q1721">
        <f>TableMPI[[#This Row],[Avg]]-$U$2*TableMPI[[#This Row],[StdDev]]</f>
        <v>70.120924709862678</v>
      </c>
      <c r="R1721">
        <f>TableMPI[[#This Row],[Avg]]+$U$2*TableMPI[[#This Row],[StdDev]]</f>
        <v>85.06626214728017</v>
      </c>
      <c r="S1721">
        <v>1</v>
      </c>
    </row>
    <row r="1722" spans="1:19" x14ac:dyDescent="0.25">
      <c r="A1722" t="s">
        <v>15</v>
      </c>
      <c r="B1722">
        <v>10000</v>
      </c>
      <c r="C1722">
        <v>100</v>
      </c>
      <c r="D1722">
        <v>100000</v>
      </c>
      <c r="E1722">
        <v>42</v>
      </c>
      <c r="F1722">
        <v>1</v>
      </c>
      <c r="G1722">
        <v>21.079384999999998</v>
      </c>
      <c r="H1722">
        <v>11.783167000000001</v>
      </c>
      <c r="I1722">
        <v>5.7033449999999997</v>
      </c>
      <c r="J1722">
        <v>0.13910600000000001</v>
      </c>
      <c r="K1722" t="str">
        <f t="shared" si="49"/>
        <v>7</v>
      </c>
      <c r="L1722" t="s">
        <v>79</v>
      </c>
      <c r="M1722" t="s">
        <v>80</v>
      </c>
      <c r="N172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42</v>
      </c>
      <c r="O1722">
        <f>VLOOKUP(TableMPI[[#This Row],[Label]],TableAvg[],2,FALSE)</f>
        <v>76.182989714285711</v>
      </c>
      <c r="P1722">
        <f>VLOOKUP(TableMPI[[#This Row],[Label]],TableAvg[],3,FALSE)</f>
        <v>7.7750732433957479</v>
      </c>
      <c r="Q1722">
        <f>TableMPI[[#This Row],[Avg]]-$U$2*TableMPI[[#This Row],[StdDev]]</f>
        <v>60.632843227494213</v>
      </c>
      <c r="R1722">
        <f>TableMPI[[#This Row],[Avg]]+$U$2*TableMPI[[#This Row],[StdDev]]</f>
        <v>91.733136201077201</v>
      </c>
      <c r="S1722">
        <v>1</v>
      </c>
    </row>
    <row r="1723" spans="1:19" x14ac:dyDescent="0.25">
      <c r="A1723" t="s">
        <v>15</v>
      </c>
      <c r="B1723">
        <v>10000</v>
      </c>
      <c r="C1723">
        <v>100</v>
      </c>
      <c r="D1723">
        <v>100000</v>
      </c>
      <c r="E1723">
        <v>39</v>
      </c>
      <c r="F1723">
        <v>1</v>
      </c>
      <c r="G1723">
        <v>13.7677</v>
      </c>
      <c r="H1723">
        <v>4.109121</v>
      </c>
      <c r="I1723">
        <v>5.823963</v>
      </c>
      <c r="J1723">
        <v>0.15326200000000001</v>
      </c>
      <c r="K1723" t="str">
        <f t="shared" si="49"/>
        <v>7</v>
      </c>
      <c r="L1723" t="s">
        <v>79</v>
      </c>
      <c r="M1723" t="s">
        <v>80</v>
      </c>
      <c r="N172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39</v>
      </c>
      <c r="O1723">
        <f>VLOOKUP(TableMPI[[#This Row],[Label]],TableAvg[],2,FALSE)</f>
        <v>78.4539267142857</v>
      </c>
      <c r="P1723">
        <f>VLOOKUP(TableMPI[[#This Row],[Label]],TableAvg[],3,FALSE)</f>
        <v>6.2118415520912151</v>
      </c>
      <c r="Q1723">
        <f>TableMPI[[#This Row],[Avg]]-$U$2*TableMPI[[#This Row],[StdDev]]</f>
        <v>66.03024361010327</v>
      </c>
      <c r="R1723">
        <f>TableMPI[[#This Row],[Avg]]+$U$2*TableMPI[[#This Row],[StdDev]]</f>
        <v>90.87760981846813</v>
      </c>
      <c r="S1723">
        <v>1</v>
      </c>
    </row>
    <row r="1724" spans="1:19" x14ac:dyDescent="0.25">
      <c r="A1724" t="s">
        <v>15</v>
      </c>
      <c r="B1724">
        <v>10000</v>
      </c>
      <c r="C1724">
        <v>100</v>
      </c>
      <c r="D1724">
        <v>100000</v>
      </c>
      <c r="E1724">
        <v>36</v>
      </c>
      <c r="F1724">
        <v>1</v>
      </c>
      <c r="G1724">
        <v>14.011671</v>
      </c>
      <c r="H1724">
        <v>3.6648619999999998</v>
      </c>
      <c r="I1724">
        <v>6.8631000000000002</v>
      </c>
      <c r="J1724">
        <v>0.19608900000000001</v>
      </c>
      <c r="K1724" t="str">
        <f t="shared" si="49"/>
        <v>7</v>
      </c>
      <c r="L1724" t="s">
        <v>79</v>
      </c>
      <c r="M1724" t="s">
        <v>80</v>
      </c>
      <c r="N172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36</v>
      </c>
      <c r="O1724">
        <f>VLOOKUP(TableMPI[[#This Row],[Label]],TableAvg[],2,FALSE)</f>
        <v>83.086585000000014</v>
      </c>
      <c r="P1724">
        <f>VLOOKUP(TableMPI[[#This Row],[Label]],TableAvg[],3,FALSE)</f>
        <v>4.5385419223571617</v>
      </c>
      <c r="Q1724">
        <f>TableMPI[[#This Row],[Avg]]-$U$2*TableMPI[[#This Row],[StdDev]]</f>
        <v>74.00950115528569</v>
      </c>
      <c r="R1724">
        <f>TableMPI[[#This Row],[Avg]]+$U$2*TableMPI[[#This Row],[StdDev]]</f>
        <v>92.163668844714337</v>
      </c>
      <c r="S1724">
        <v>1</v>
      </c>
    </row>
    <row r="1725" spans="1:19" x14ac:dyDescent="0.25">
      <c r="A1725" t="s">
        <v>15</v>
      </c>
      <c r="B1725">
        <v>10000</v>
      </c>
      <c r="C1725">
        <v>100</v>
      </c>
      <c r="D1725">
        <v>100000</v>
      </c>
      <c r="E1725">
        <v>33</v>
      </c>
      <c r="F1725">
        <v>1</v>
      </c>
      <c r="G1725">
        <v>14.309141</v>
      </c>
      <c r="H1725">
        <v>3.181962</v>
      </c>
      <c r="I1725">
        <v>4.8720879999999998</v>
      </c>
      <c r="J1725">
        <v>0.152253</v>
      </c>
      <c r="K1725" t="str">
        <f t="shared" si="49"/>
        <v>7</v>
      </c>
      <c r="L1725" t="s">
        <v>79</v>
      </c>
      <c r="M1725" t="s">
        <v>80</v>
      </c>
      <c r="N172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33</v>
      </c>
      <c r="O1725">
        <f>VLOOKUP(TableMPI[[#This Row],[Label]],TableAvg[],2,FALSE)</f>
        <v>79.299919166666669</v>
      </c>
      <c r="P1725">
        <f>VLOOKUP(TableMPI[[#This Row],[Label]],TableAvg[],3,FALSE)</f>
        <v>7.4336550828582082</v>
      </c>
      <c r="Q1725">
        <f>TableMPI[[#This Row],[Avg]]-$U$2*TableMPI[[#This Row],[StdDev]]</f>
        <v>64.432609000950251</v>
      </c>
      <c r="R1725">
        <f>TableMPI[[#This Row],[Avg]]+$U$2*TableMPI[[#This Row],[StdDev]]</f>
        <v>94.167229332383087</v>
      </c>
      <c r="S1725">
        <v>1</v>
      </c>
    </row>
    <row r="1726" spans="1:19" x14ac:dyDescent="0.25">
      <c r="A1726" t="s">
        <v>15</v>
      </c>
      <c r="B1726">
        <v>10000</v>
      </c>
      <c r="C1726">
        <v>100</v>
      </c>
      <c r="D1726">
        <v>100000</v>
      </c>
      <c r="E1726">
        <v>30</v>
      </c>
      <c r="F1726">
        <v>1</v>
      </c>
      <c r="G1726">
        <v>14.284364999999999</v>
      </c>
      <c r="H1726">
        <v>2.0251229999999998</v>
      </c>
      <c r="I1726">
        <v>5.5611980000000001</v>
      </c>
      <c r="J1726">
        <v>0.19176499999999999</v>
      </c>
      <c r="K1726" t="str">
        <f t="shared" si="49"/>
        <v>7</v>
      </c>
      <c r="L1726" t="s">
        <v>79</v>
      </c>
      <c r="M1726" t="s">
        <v>80</v>
      </c>
      <c r="N172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30</v>
      </c>
      <c r="O1726">
        <f>VLOOKUP(TableMPI[[#This Row],[Label]],TableAvg[],2,FALSE)</f>
        <v>82.589635000000015</v>
      </c>
      <c r="P1726">
        <f>VLOOKUP(TableMPI[[#This Row],[Label]],TableAvg[],3,FALSE)</f>
        <v>2.0713395338341378</v>
      </c>
      <c r="Q1726">
        <f>TableMPI[[#This Row],[Avg]]-$U$2*TableMPI[[#This Row],[StdDev]]</f>
        <v>78.446955932331747</v>
      </c>
      <c r="R1726">
        <f>TableMPI[[#This Row],[Avg]]+$U$2*TableMPI[[#This Row],[StdDev]]</f>
        <v>86.732314067668284</v>
      </c>
      <c r="S1726">
        <v>1</v>
      </c>
    </row>
    <row r="1727" spans="1:19" x14ac:dyDescent="0.25">
      <c r="A1727" t="s">
        <v>15</v>
      </c>
      <c r="B1727">
        <v>10000</v>
      </c>
      <c r="C1727">
        <v>100</v>
      </c>
      <c r="D1727">
        <v>100000</v>
      </c>
      <c r="E1727">
        <v>27</v>
      </c>
      <c r="F1727">
        <v>1</v>
      </c>
      <c r="G1727">
        <v>14.977176999999999</v>
      </c>
      <c r="H1727">
        <v>1.4160759999999999</v>
      </c>
      <c r="I1727">
        <v>7.7924049999999996</v>
      </c>
      <c r="J1727">
        <v>0.29970799999999997</v>
      </c>
      <c r="K1727" t="str">
        <f t="shared" si="49"/>
        <v>7</v>
      </c>
      <c r="L1727" t="s">
        <v>79</v>
      </c>
      <c r="M1727" t="s">
        <v>80</v>
      </c>
      <c r="N172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27</v>
      </c>
      <c r="O1727">
        <f>VLOOKUP(TableMPI[[#This Row],[Label]],TableAvg[],2,FALSE)</f>
        <v>84.33911771428572</v>
      </c>
      <c r="P1727">
        <f>VLOOKUP(TableMPI[[#This Row],[Label]],TableAvg[],3,FALSE)</f>
        <v>0.84644929129773927</v>
      </c>
      <c r="Q1727">
        <f>TableMPI[[#This Row],[Avg]]-$U$2*TableMPI[[#This Row],[StdDev]]</f>
        <v>82.646219131690245</v>
      </c>
      <c r="R1727">
        <f>TableMPI[[#This Row],[Avg]]+$U$2*TableMPI[[#This Row],[StdDev]]</f>
        <v>86.032016296881196</v>
      </c>
      <c r="S1727">
        <v>1</v>
      </c>
    </row>
    <row r="1728" spans="1:19" x14ac:dyDescent="0.25">
      <c r="A1728" t="s">
        <v>15</v>
      </c>
      <c r="B1728">
        <v>10000</v>
      </c>
      <c r="C1728">
        <v>100</v>
      </c>
      <c r="D1728">
        <v>100000</v>
      </c>
      <c r="E1728">
        <v>24</v>
      </c>
      <c r="F1728">
        <v>1</v>
      </c>
      <c r="G1728">
        <v>15.159442</v>
      </c>
      <c r="H1728">
        <v>0.25454300000000002</v>
      </c>
      <c r="I1728">
        <v>2.6075149999999998</v>
      </c>
      <c r="J1728">
        <v>0.11337</v>
      </c>
      <c r="K1728" t="str">
        <f t="shared" si="49"/>
        <v>7</v>
      </c>
      <c r="L1728" t="s">
        <v>79</v>
      </c>
      <c r="M1728" t="s">
        <v>80</v>
      </c>
      <c r="N172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24</v>
      </c>
      <c r="O1728">
        <f>VLOOKUP(TableMPI[[#This Row],[Label]],TableAvg[],2,FALSE)</f>
        <v>89.644154714285705</v>
      </c>
      <c r="P1728">
        <f>VLOOKUP(TableMPI[[#This Row],[Label]],TableAvg[],3,FALSE)</f>
        <v>9.5325372799477823E-2</v>
      </c>
      <c r="Q1728">
        <f>TableMPI[[#This Row],[Avg]]-$U$2*TableMPI[[#This Row],[StdDev]]</f>
        <v>89.453503968686746</v>
      </c>
      <c r="R1728">
        <f>TableMPI[[#This Row],[Avg]]+$U$2*TableMPI[[#This Row],[StdDev]]</f>
        <v>89.834805459884663</v>
      </c>
      <c r="S1728">
        <v>1</v>
      </c>
    </row>
    <row r="1729" spans="1:19" x14ac:dyDescent="0.25">
      <c r="A1729" t="s">
        <v>15</v>
      </c>
      <c r="B1729">
        <v>10000</v>
      </c>
      <c r="C1729">
        <v>100</v>
      </c>
      <c r="D1729">
        <v>100000</v>
      </c>
      <c r="E1729">
        <v>21</v>
      </c>
      <c r="F1729">
        <v>1</v>
      </c>
      <c r="G1729">
        <v>17.112137000000001</v>
      </c>
      <c r="H1729">
        <v>0.209011</v>
      </c>
      <c r="I1729">
        <v>1.620296</v>
      </c>
      <c r="J1729">
        <v>8.1015000000000004E-2</v>
      </c>
      <c r="K1729" t="str">
        <f t="shared" si="49"/>
        <v>7</v>
      </c>
      <c r="L1729" t="s">
        <v>79</v>
      </c>
      <c r="M1729" t="s">
        <v>80</v>
      </c>
      <c r="N172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21</v>
      </c>
      <c r="O1729">
        <f>VLOOKUP(TableMPI[[#This Row],[Label]],TableAvg[],2,FALSE)</f>
        <v>101.56893128571427</v>
      </c>
      <c r="P1729">
        <f>VLOOKUP(TableMPI[[#This Row],[Label]],TableAvg[],3,FALSE)</f>
        <v>6.3490670240610642E-2</v>
      </c>
      <c r="Q1729">
        <f>TableMPI[[#This Row],[Avg]]-$U$2*TableMPI[[#This Row],[StdDev]]</f>
        <v>101.44194994523305</v>
      </c>
      <c r="R1729">
        <f>TableMPI[[#This Row],[Avg]]+$U$2*TableMPI[[#This Row],[StdDev]]</f>
        <v>101.69591262619549</v>
      </c>
      <c r="S1729">
        <v>1</v>
      </c>
    </row>
    <row r="1730" spans="1:19" x14ac:dyDescent="0.25">
      <c r="A1730" t="s">
        <v>15</v>
      </c>
      <c r="B1730">
        <v>10000</v>
      </c>
      <c r="C1730">
        <v>100</v>
      </c>
      <c r="D1730">
        <v>100000</v>
      </c>
      <c r="E1730">
        <v>18</v>
      </c>
      <c r="F1730">
        <v>1</v>
      </c>
      <c r="G1730">
        <v>19.614065</v>
      </c>
      <c r="H1730">
        <v>0.18387500000000001</v>
      </c>
      <c r="I1730">
        <v>0.91312300000000002</v>
      </c>
      <c r="J1730">
        <v>5.3712999999999997E-2</v>
      </c>
      <c r="K1730" t="str">
        <f t="shared" si="49"/>
        <v>7</v>
      </c>
      <c r="L1730" t="s">
        <v>79</v>
      </c>
      <c r="M1730" t="s">
        <v>80</v>
      </c>
      <c r="N173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18</v>
      </c>
      <c r="O1730">
        <f>VLOOKUP(TableMPI[[#This Row],[Label]],TableAvg[],2,FALSE)</f>
        <v>117.96217457142858</v>
      </c>
      <c r="P1730">
        <f>VLOOKUP(TableMPI[[#This Row],[Label]],TableAvg[],3,FALSE)</f>
        <v>0.13303812177011046</v>
      </c>
      <c r="Q1730">
        <f>TableMPI[[#This Row],[Avg]]-$U$2*TableMPI[[#This Row],[StdDev]]</f>
        <v>117.69609832788835</v>
      </c>
      <c r="R1730">
        <f>TableMPI[[#This Row],[Avg]]+$U$2*TableMPI[[#This Row],[StdDev]]</f>
        <v>118.2282508149688</v>
      </c>
      <c r="S1730">
        <v>1</v>
      </c>
    </row>
    <row r="1731" spans="1:19" x14ac:dyDescent="0.25">
      <c r="A1731" t="s">
        <v>15</v>
      </c>
      <c r="B1731">
        <v>10000</v>
      </c>
      <c r="C1731">
        <v>100</v>
      </c>
      <c r="D1731">
        <v>100000</v>
      </c>
      <c r="E1731">
        <v>15</v>
      </c>
      <c r="F1731">
        <v>1</v>
      </c>
      <c r="G1731">
        <v>23.289926000000001</v>
      </c>
      <c r="H1731">
        <v>0.21948200000000001</v>
      </c>
      <c r="I1731">
        <v>1.23268</v>
      </c>
      <c r="J1731">
        <v>8.8049000000000002E-2</v>
      </c>
      <c r="K1731" t="str">
        <f t="shared" si="49"/>
        <v>7</v>
      </c>
      <c r="L1731" t="s">
        <v>79</v>
      </c>
      <c r="M1731" t="s">
        <v>80</v>
      </c>
      <c r="N173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15</v>
      </c>
      <c r="O1731">
        <f>VLOOKUP(TableMPI[[#This Row],[Label]],TableAvg[],2,FALSE)</f>
        <v>140.74933714285714</v>
      </c>
      <c r="P1731">
        <f>VLOOKUP(TableMPI[[#This Row],[Label]],TableAvg[],3,FALSE)</f>
        <v>9.7697978324972082E-2</v>
      </c>
      <c r="Q1731">
        <f>TableMPI[[#This Row],[Avg]]-$U$2*TableMPI[[#This Row],[StdDev]]</f>
        <v>140.5539411862072</v>
      </c>
      <c r="R1731">
        <f>TableMPI[[#This Row],[Avg]]+$U$2*TableMPI[[#This Row],[StdDev]]</f>
        <v>140.94473309950709</v>
      </c>
      <c r="S1731">
        <v>1</v>
      </c>
    </row>
    <row r="1732" spans="1:19" x14ac:dyDescent="0.25">
      <c r="A1732" t="s">
        <v>15</v>
      </c>
      <c r="B1732">
        <v>10000</v>
      </c>
      <c r="C1732">
        <v>100</v>
      </c>
      <c r="D1732">
        <v>100000</v>
      </c>
      <c r="E1732">
        <v>72</v>
      </c>
      <c r="F1732">
        <v>1</v>
      </c>
      <c r="G1732">
        <v>38.121166000000002</v>
      </c>
      <c r="H1732">
        <v>32.374290000000002</v>
      </c>
      <c r="I1732">
        <v>30.243058999999999</v>
      </c>
      <c r="J1732">
        <v>0.42595899999999998</v>
      </c>
      <c r="K1732" t="str">
        <f t="shared" si="49"/>
        <v>7</v>
      </c>
      <c r="L1732" t="s">
        <v>79</v>
      </c>
      <c r="M1732" t="s">
        <v>80</v>
      </c>
      <c r="N173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72</v>
      </c>
      <c r="O1732" t="e">
        <f>VLOOKUP(TableMPI[[#This Row],[Label]],TableAvg[],2,FALSE)</f>
        <v>#N/A</v>
      </c>
      <c r="P1732" t="e">
        <f>VLOOKUP(TableMPI[[#This Row],[Label]],TableAvg[],3,FALSE)</f>
        <v>#N/A</v>
      </c>
      <c r="Q1732" t="e">
        <f>TableMPI[[#This Row],[Avg]]-$U$2*TableMPI[[#This Row],[StdDev]]</f>
        <v>#N/A</v>
      </c>
      <c r="R1732" t="e">
        <f>TableMPI[[#This Row],[Avg]]+$U$2*TableMPI[[#This Row],[StdDev]]</f>
        <v>#N/A</v>
      </c>
      <c r="S1732" t="e">
        <f>IF(AND(TableMPI[[#This Row],[total_time]]&gt;=TableMPI[[#This Row],[Low]], TableMPI[[#This Row],[total_time]]&lt;=TableMPI[[#This Row],[High]]),1,0)</f>
        <v>#N/A</v>
      </c>
    </row>
    <row r="1733" spans="1:19" x14ac:dyDescent="0.25">
      <c r="A1733" t="s">
        <v>15</v>
      </c>
      <c r="B1733">
        <v>10000</v>
      </c>
      <c r="C1733">
        <v>100</v>
      </c>
      <c r="D1733">
        <v>100000</v>
      </c>
      <c r="E1733">
        <v>69</v>
      </c>
      <c r="F1733">
        <v>1</v>
      </c>
      <c r="G1733">
        <v>32.966900000000003</v>
      </c>
      <c r="H1733">
        <v>27.053222000000002</v>
      </c>
      <c r="I1733">
        <v>20.762786999999999</v>
      </c>
      <c r="J1733">
        <v>0.30533500000000002</v>
      </c>
      <c r="K1733" t="str">
        <f t="shared" si="49"/>
        <v>7</v>
      </c>
      <c r="L1733" t="s">
        <v>79</v>
      </c>
      <c r="M1733" t="s">
        <v>80</v>
      </c>
      <c r="N173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69</v>
      </c>
      <c r="O1733" t="e">
        <f>VLOOKUP(TableMPI[[#This Row],[Label]],TableAvg[],2,FALSE)</f>
        <v>#N/A</v>
      </c>
      <c r="P1733" t="e">
        <f>VLOOKUP(TableMPI[[#This Row],[Label]],TableAvg[],3,FALSE)</f>
        <v>#N/A</v>
      </c>
      <c r="Q1733" t="e">
        <f>TableMPI[[#This Row],[Avg]]-$U$2*TableMPI[[#This Row],[StdDev]]</f>
        <v>#N/A</v>
      </c>
      <c r="R1733" t="e">
        <f>TableMPI[[#This Row],[Avg]]+$U$2*TableMPI[[#This Row],[StdDev]]</f>
        <v>#N/A</v>
      </c>
      <c r="S1733" t="e">
        <f>IF(AND(TableMPI[[#This Row],[total_time]]&gt;=TableMPI[[#This Row],[Low]], TableMPI[[#This Row],[total_time]]&lt;=TableMPI[[#This Row],[High]]),1,0)</f>
        <v>#N/A</v>
      </c>
    </row>
    <row r="1734" spans="1:19" x14ac:dyDescent="0.25">
      <c r="A1734" t="s">
        <v>15</v>
      </c>
      <c r="B1734">
        <v>10000</v>
      </c>
      <c r="C1734">
        <v>100</v>
      </c>
      <c r="D1734">
        <v>100000</v>
      </c>
      <c r="E1734">
        <v>66</v>
      </c>
      <c r="F1734">
        <v>1</v>
      </c>
      <c r="G1734">
        <v>21.033266999999999</v>
      </c>
      <c r="H1734">
        <v>14.91234</v>
      </c>
      <c r="I1734">
        <v>26.133358999999999</v>
      </c>
      <c r="J1734">
        <v>0.40205200000000002</v>
      </c>
      <c r="K1734" t="str">
        <f t="shared" si="49"/>
        <v>7</v>
      </c>
      <c r="L1734" t="s">
        <v>79</v>
      </c>
      <c r="M1734" t="s">
        <v>80</v>
      </c>
      <c r="N173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66</v>
      </c>
      <c r="O1734" t="e">
        <f>VLOOKUP(TableMPI[[#This Row],[Label]],TableAvg[],2,FALSE)</f>
        <v>#N/A</v>
      </c>
      <c r="P1734" t="e">
        <f>VLOOKUP(TableMPI[[#This Row],[Label]],TableAvg[],3,FALSE)</f>
        <v>#N/A</v>
      </c>
      <c r="Q1734" t="e">
        <f>TableMPI[[#This Row],[Avg]]-$U$2*TableMPI[[#This Row],[StdDev]]</f>
        <v>#N/A</v>
      </c>
      <c r="R1734" t="e">
        <f>TableMPI[[#This Row],[Avg]]+$U$2*TableMPI[[#This Row],[StdDev]]</f>
        <v>#N/A</v>
      </c>
      <c r="S1734" t="e">
        <f>IF(AND(TableMPI[[#This Row],[total_time]]&gt;=TableMPI[[#This Row],[Low]], TableMPI[[#This Row],[total_time]]&lt;=TableMPI[[#This Row],[High]]),1,0)</f>
        <v>#N/A</v>
      </c>
    </row>
    <row r="1735" spans="1:19" x14ac:dyDescent="0.25">
      <c r="A1735" t="s">
        <v>15</v>
      </c>
      <c r="B1735">
        <v>10000</v>
      </c>
      <c r="C1735">
        <v>100</v>
      </c>
      <c r="D1735">
        <v>100000</v>
      </c>
      <c r="E1735">
        <v>63</v>
      </c>
      <c r="F1735">
        <v>1</v>
      </c>
      <c r="G1735">
        <v>27.760401999999999</v>
      </c>
      <c r="H1735">
        <v>21.365434</v>
      </c>
      <c r="I1735">
        <v>26.099329999999998</v>
      </c>
      <c r="J1735">
        <v>0.42095700000000003</v>
      </c>
      <c r="K1735" t="str">
        <f t="shared" si="49"/>
        <v>7</v>
      </c>
      <c r="L1735" t="s">
        <v>79</v>
      </c>
      <c r="M1735" t="s">
        <v>80</v>
      </c>
      <c r="N173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63</v>
      </c>
      <c r="O1735">
        <f>VLOOKUP(TableMPI[[#This Row],[Label]],TableAvg[],2,FALSE)</f>
        <v>61.130554500000002</v>
      </c>
      <c r="P1735">
        <f>VLOOKUP(TableMPI[[#This Row],[Label]],TableAvg[],3,FALSE)</f>
        <v>6.9583401630308659</v>
      </c>
      <c r="Q1735">
        <f>TableMPI[[#This Row],[Avg]]-$U$2*TableMPI[[#This Row],[StdDev]]</f>
        <v>47.213874173938272</v>
      </c>
      <c r="R1735">
        <f>TableMPI[[#This Row],[Avg]]+$U$2*TableMPI[[#This Row],[StdDev]]</f>
        <v>75.047234826061739</v>
      </c>
      <c r="S1735">
        <v>1</v>
      </c>
    </row>
    <row r="1736" spans="1:19" x14ac:dyDescent="0.25">
      <c r="A1736" t="s">
        <v>15</v>
      </c>
      <c r="B1736">
        <v>10000</v>
      </c>
      <c r="C1736">
        <v>100</v>
      </c>
      <c r="D1736">
        <v>100000</v>
      </c>
      <c r="E1736">
        <v>60</v>
      </c>
      <c r="F1736">
        <v>1</v>
      </c>
      <c r="G1736">
        <v>14.66169</v>
      </c>
      <c r="H1736">
        <v>8.0305800000000005</v>
      </c>
      <c r="I1736">
        <v>12.618216</v>
      </c>
      <c r="J1736">
        <v>0.213868</v>
      </c>
      <c r="K1736" t="str">
        <f t="shared" si="49"/>
        <v>7</v>
      </c>
      <c r="L1736" t="s">
        <v>79</v>
      </c>
      <c r="M1736" t="s">
        <v>80</v>
      </c>
      <c r="N173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60</v>
      </c>
      <c r="O1736">
        <f>VLOOKUP(TableMPI[[#This Row],[Label]],TableAvg[],2,FALSE)</f>
        <v>63.720000124999999</v>
      </c>
      <c r="P1736">
        <f>VLOOKUP(TableMPI[[#This Row],[Label]],TableAvg[],3,FALSE)</f>
        <v>7.0823693233677538</v>
      </c>
      <c r="Q1736">
        <f>TableMPI[[#This Row],[Avg]]-$U$2*TableMPI[[#This Row],[StdDev]]</f>
        <v>49.555261478264491</v>
      </c>
      <c r="R1736">
        <f>TableMPI[[#This Row],[Avg]]+$U$2*TableMPI[[#This Row],[StdDev]]</f>
        <v>77.884738771735499</v>
      </c>
      <c r="S1736">
        <v>1</v>
      </c>
    </row>
    <row r="1737" spans="1:19" x14ac:dyDescent="0.25">
      <c r="A1737" t="s">
        <v>15</v>
      </c>
      <c r="B1737">
        <v>10000</v>
      </c>
      <c r="C1737">
        <v>100</v>
      </c>
      <c r="D1737">
        <v>100000</v>
      </c>
      <c r="E1737">
        <v>57</v>
      </c>
      <c r="F1737">
        <v>1</v>
      </c>
      <c r="G1737">
        <v>17.776036000000001</v>
      </c>
      <c r="H1737">
        <v>10.642447000000001</v>
      </c>
      <c r="I1737">
        <v>11.985118999999999</v>
      </c>
      <c r="J1737">
        <v>0.21401999999999999</v>
      </c>
      <c r="K1737" t="str">
        <f t="shared" si="49"/>
        <v>7</v>
      </c>
      <c r="L1737" t="s">
        <v>79</v>
      </c>
      <c r="M1737" t="s">
        <v>80</v>
      </c>
      <c r="N173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57</v>
      </c>
      <c r="O1737">
        <f>VLOOKUP(TableMPI[[#This Row],[Label]],TableAvg[],2,FALSE)</f>
        <v>71.618437749999998</v>
      </c>
      <c r="P1737">
        <f>VLOOKUP(TableMPI[[#This Row],[Label]],TableAvg[],3,FALSE)</f>
        <v>2.127596075113261</v>
      </c>
      <c r="Q1737">
        <f>TableMPI[[#This Row],[Avg]]-$U$2*TableMPI[[#This Row],[StdDev]]</f>
        <v>67.363245599773478</v>
      </c>
      <c r="R1737">
        <f>TableMPI[[#This Row],[Avg]]+$U$2*TableMPI[[#This Row],[StdDev]]</f>
        <v>75.873629900226518</v>
      </c>
      <c r="S1737">
        <v>1</v>
      </c>
    </row>
    <row r="1738" spans="1:19" x14ac:dyDescent="0.25">
      <c r="A1738" t="s">
        <v>15</v>
      </c>
      <c r="B1738">
        <v>10000</v>
      </c>
      <c r="C1738">
        <v>100</v>
      </c>
      <c r="D1738">
        <v>100000</v>
      </c>
      <c r="E1738">
        <v>54</v>
      </c>
      <c r="F1738">
        <v>1</v>
      </c>
      <c r="G1738">
        <v>14.096299</v>
      </c>
      <c r="H1738">
        <v>6.6527700000000003</v>
      </c>
      <c r="I1738">
        <v>10.895764</v>
      </c>
      <c r="J1738">
        <v>0.20558000000000001</v>
      </c>
      <c r="K1738" t="str">
        <f t="shared" si="49"/>
        <v>7</v>
      </c>
      <c r="L1738" t="s">
        <v>79</v>
      </c>
      <c r="M1738" t="s">
        <v>80</v>
      </c>
      <c r="N173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54</v>
      </c>
      <c r="O1738">
        <f>VLOOKUP(TableMPI[[#This Row],[Label]],TableAvg[],2,FALSE)</f>
        <v>68.487962874999994</v>
      </c>
      <c r="P1738">
        <f>VLOOKUP(TableMPI[[#This Row],[Label]],TableAvg[],3,FALSE)</f>
        <v>8.4105057132328955</v>
      </c>
      <c r="Q1738">
        <f>TableMPI[[#This Row],[Avg]]-$U$2*TableMPI[[#This Row],[StdDev]]</f>
        <v>51.666951448534206</v>
      </c>
      <c r="R1738">
        <f>TableMPI[[#This Row],[Avg]]+$U$2*TableMPI[[#This Row],[StdDev]]</f>
        <v>85.308974301465781</v>
      </c>
      <c r="S1738">
        <v>1</v>
      </c>
    </row>
    <row r="1739" spans="1:19" x14ac:dyDescent="0.25">
      <c r="A1739" t="s">
        <v>15</v>
      </c>
      <c r="B1739">
        <v>10000</v>
      </c>
      <c r="C1739">
        <v>100</v>
      </c>
      <c r="D1739">
        <v>100000</v>
      </c>
      <c r="E1739">
        <v>51</v>
      </c>
      <c r="F1739">
        <v>1</v>
      </c>
      <c r="G1739">
        <v>12.819381999999999</v>
      </c>
      <c r="H1739">
        <v>4.9636449999999996</v>
      </c>
      <c r="I1739">
        <v>9.7200710000000008</v>
      </c>
      <c r="J1739">
        <v>0.19440099999999999</v>
      </c>
      <c r="K1739" t="str">
        <f t="shared" si="49"/>
        <v>7</v>
      </c>
      <c r="L1739" t="s">
        <v>79</v>
      </c>
      <c r="M1739" t="s">
        <v>80</v>
      </c>
      <c r="N173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51</v>
      </c>
      <c r="O1739">
        <f>VLOOKUP(TableMPI[[#This Row],[Label]],TableAvg[],2,FALSE)</f>
        <v>71.420936749999996</v>
      </c>
      <c r="P1739">
        <f>VLOOKUP(TableMPI[[#This Row],[Label]],TableAvg[],3,FALSE)</f>
        <v>6.7906007209647807</v>
      </c>
      <c r="Q1739">
        <f>TableMPI[[#This Row],[Avg]]-$U$2*TableMPI[[#This Row],[StdDev]]</f>
        <v>57.839735308070431</v>
      </c>
      <c r="R1739">
        <f>TableMPI[[#This Row],[Avg]]+$U$2*TableMPI[[#This Row],[StdDev]]</f>
        <v>85.002138191929561</v>
      </c>
      <c r="S1739">
        <v>1</v>
      </c>
    </row>
    <row r="1740" spans="1:19" x14ac:dyDescent="0.25">
      <c r="A1740" t="s">
        <v>15</v>
      </c>
      <c r="B1740">
        <v>10000</v>
      </c>
      <c r="C1740">
        <v>100</v>
      </c>
      <c r="D1740">
        <v>100000</v>
      </c>
      <c r="E1740">
        <v>48</v>
      </c>
      <c r="F1740">
        <v>1</v>
      </c>
      <c r="G1740">
        <v>16.224816000000001</v>
      </c>
      <c r="H1740">
        <v>8.0391130000000004</v>
      </c>
      <c r="I1740">
        <v>12.115596999999999</v>
      </c>
      <c r="J1740">
        <v>0.25777899999999998</v>
      </c>
      <c r="K1740" t="str">
        <f t="shared" si="49"/>
        <v>7</v>
      </c>
      <c r="L1740" t="s">
        <v>79</v>
      </c>
      <c r="M1740" t="s">
        <v>80</v>
      </c>
      <c r="N174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48</v>
      </c>
      <c r="O1740">
        <f>VLOOKUP(TableMPI[[#This Row],[Label]],TableAvg[],2,FALSE)</f>
        <v>76.196652285714279</v>
      </c>
      <c r="P1740">
        <f>VLOOKUP(TableMPI[[#This Row],[Label]],TableAvg[],3,FALSE)</f>
        <v>1.7251254991956284</v>
      </c>
      <c r="Q1740">
        <f>TableMPI[[#This Row],[Avg]]-$U$2*TableMPI[[#This Row],[StdDev]]</f>
        <v>72.746401287323025</v>
      </c>
      <c r="R1740">
        <f>TableMPI[[#This Row],[Avg]]+$U$2*TableMPI[[#This Row],[StdDev]]</f>
        <v>79.646903284105534</v>
      </c>
      <c r="S1740">
        <v>1</v>
      </c>
    </row>
    <row r="1741" spans="1:19" x14ac:dyDescent="0.25">
      <c r="A1741" t="s">
        <v>15</v>
      </c>
      <c r="B1741">
        <v>10000</v>
      </c>
      <c r="C1741">
        <v>100</v>
      </c>
      <c r="D1741">
        <v>100000</v>
      </c>
      <c r="E1741">
        <v>45</v>
      </c>
      <c r="F1741">
        <v>1</v>
      </c>
      <c r="G1741">
        <v>13.795163000000001</v>
      </c>
      <c r="H1741">
        <v>5.1952590000000001</v>
      </c>
      <c r="I1741">
        <v>16.914764000000002</v>
      </c>
      <c r="J1741">
        <v>0.38442599999999999</v>
      </c>
      <c r="K1741" t="str">
        <f t="shared" si="49"/>
        <v>7</v>
      </c>
      <c r="L1741" t="s">
        <v>79</v>
      </c>
      <c r="M1741" t="s">
        <v>80</v>
      </c>
      <c r="N174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45</v>
      </c>
      <c r="O1741">
        <f>VLOOKUP(TableMPI[[#This Row],[Label]],TableAvg[],2,FALSE)</f>
        <v>77.593593428571424</v>
      </c>
      <c r="P1741">
        <f>VLOOKUP(TableMPI[[#This Row],[Label]],TableAvg[],3,FALSE)</f>
        <v>3.7363343593543732</v>
      </c>
      <c r="Q1741">
        <f>TableMPI[[#This Row],[Avg]]-$U$2*TableMPI[[#This Row],[StdDev]]</f>
        <v>70.120924709862678</v>
      </c>
      <c r="R1741">
        <f>TableMPI[[#This Row],[Avg]]+$U$2*TableMPI[[#This Row],[StdDev]]</f>
        <v>85.06626214728017</v>
      </c>
      <c r="S1741">
        <v>1</v>
      </c>
    </row>
    <row r="1742" spans="1:19" x14ac:dyDescent="0.25">
      <c r="A1742" t="s">
        <v>15</v>
      </c>
      <c r="B1742">
        <v>10000</v>
      </c>
      <c r="C1742">
        <v>100</v>
      </c>
      <c r="D1742">
        <v>100000</v>
      </c>
      <c r="E1742">
        <v>42</v>
      </c>
      <c r="F1742">
        <v>1</v>
      </c>
      <c r="G1742">
        <v>28.312514</v>
      </c>
      <c r="H1742">
        <v>19.057016000000001</v>
      </c>
      <c r="I1742">
        <v>8.9764160000000004</v>
      </c>
      <c r="J1742">
        <v>0.21893699999999999</v>
      </c>
      <c r="K1742" t="str">
        <f t="shared" si="49"/>
        <v>7</v>
      </c>
      <c r="L1742" t="s">
        <v>79</v>
      </c>
      <c r="M1742" t="s">
        <v>80</v>
      </c>
      <c r="N174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42</v>
      </c>
      <c r="O1742">
        <f>VLOOKUP(TableMPI[[#This Row],[Label]],TableAvg[],2,FALSE)</f>
        <v>76.182989714285711</v>
      </c>
      <c r="P1742">
        <f>VLOOKUP(TableMPI[[#This Row],[Label]],TableAvg[],3,FALSE)</f>
        <v>7.7750732433957479</v>
      </c>
      <c r="Q1742">
        <f>TableMPI[[#This Row],[Avg]]-$U$2*TableMPI[[#This Row],[StdDev]]</f>
        <v>60.632843227494213</v>
      </c>
      <c r="R1742">
        <f>TableMPI[[#This Row],[Avg]]+$U$2*TableMPI[[#This Row],[StdDev]]</f>
        <v>91.733136201077201</v>
      </c>
      <c r="S1742">
        <v>1</v>
      </c>
    </row>
    <row r="1743" spans="1:19" x14ac:dyDescent="0.25">
      <c r="A1743" t="s">
        <v>15</v>
      </c>
      <c r="B1743">
        <v>10000</v>
      </c>
      <c r="C1743">
        <v>100</v>
      </c>
      <c r="D1743">
        <v>100000</v>
      </c>
      <c r="E1743">
        <v>39</v>
      </c>
      <c r="F1743">
        <v>1</v>
      </c>
      <c r="G1743">
        <v>20.640955000000002</v>
      </c>
      <c r="H1743">
        <v>10.879683</v>
      </c>
      <c r="I1743">
        <v>6.2854380000000001</v>
      </c>
      <c r="J1743">
        <v>0.165406</v>
      </c>
      <c r="K1743" t="str">
        <f t="shared" si="49"/>
        <v>7</v>
      </c>
      <c r="L1743" t="s">
        <v>79</v>
      </c>
      <c r="M1743" t="s">
        <v>80</v>
      </c>
      <c r="N174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39</v>
      </c>
      <c r="O1743">
        <f>VLOOKUP(TableMPI[[#This Row],[Label]],TableAvg[],2,FALSE)</f>
        <v>78.4539267142857</v>
      </c>
      <c r="P1743">
        <f>VLOOKUP(TableMPI[[#This Row],[Label]],TableAvg[],3,FALSE)</f>
        <v>6.2118415520912151</v>
      </c>
      <c r="Q1743">
        <f>TableMPI[[#This Row],[Avg]]-$U$2*TableMPI[[#This Row],[StdDev]]</f>
        <v>66.03024361010327</v>
      </c>
      <c r="R1743">
        <f>TableMPI[[#This Row],[Avg]]+$U$2*TableMPI[[#This Row],[StdDev]]</f>
        <v>90.87760981846813</v>
      </c>
      <c r="S1743">
        <v>1</v>
      </c>
    </row>
    <row r="1744" spans="1:19" x14ac:dyDescent="0.25">
      <c r="A1744" t="s">
        <v>15</v>
      </c>
      <c r="B1744">
        <v>10000</v>
      </c>
      <c r="C1744">
        <v>100</v>
      </c>
      <c r="D1744">
        <v>100000</v>
      </c>
      <c r="E1744">
        <v>36</v>
      </c>
      <c r="F1744">
        <v>1</v>
      </c>
      <c r="G1744">
        <v>14.214714000000001</v>
      </c>
      <c r="H1744">
        <v>3.76111</v>
      </c>
      <c r="I1744">
        <v>4.8786110000000003</v>
      </c>
      <c r="J1744">
        <v>0.13938900000000001</v>
      </c>
      <c r="K1744" t="str">
        <f t="shared" si="49"/>
        <v>7</v>
      </c>
      <c r="L1744" t="s">
        <v>79</v>
      </c>
      <c r="M1744" t="s">
        <v>80</v>
      </c>
      <c r="N174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36</v>
      </c>
      <c r="O1744">
        <f>VLOOKUP(TableMPI[[#This Row],[Label]],TableAvg[],2,FALSE)</f>
        <v>83.086585000000014</v>
      </c>
      <c r="P1744">
        <f>VLOOKUP(TableMPI[[#This Row],[Label]],TableAvg[],3,FALSE)</f>
        <v>4.5385419223571617</v>
      </c>
      <c r="Q1744">
        <f>TableMPI[[#This Row],[Avg]]-$U$2*TableMPI[[#This Row],[StdDev]]</f>
        <v>74.00950115528569</v>
      </c>
      <c r="R1744">
        <f>TableMPI[[#This Row],[Avg]]+$U$2*TableMPI[[#This Row],[StdDev]]</f>
        <v>92.163668844714337</v>
      </c>
      <c r="S1744">
        <v>1</v>
      </c>
    </row>
    <row r="1745" spans="1:19" x14ac:dyDescent="0.25">
      <c r="A1745" t="s">
        <v>15</v>
      </c>
      <c r="B1745">
        <v>10000</v>
      </c>
      <c r="C1745">
        <v>100</v>
      </c>
      <c r="D1745">
        <v>100000</v>
      </c>
      <c r="E1745">
        <v>33</v>
      </c>
      <c r="F1745">
        <v>1</v>
      </c>
      <c r="G1745">
        <v>15.201696999999999</v>
      </c>
      <c r="H1745">
        <v>4.0736169999999996</v>
      </c>
      <c r="I1745">
        <v>6.928731</v>
      </c>
      <c r="J1745">
        <v>0.21652299999999999</v>
      </c>
      <c r="K1745" t="str">
        <f t="shared" si="49"/>
        <v>7</v>
      </c>
      <c r="L1745" t="s">
        <v>79</v>
      </c>
      <c r="M1745" t="s">
        <v>80</v>
      </c>
      <c r="N174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33</v>
      </c>
      <c r="O1745">
        <f>VLOOKUP(TableMPI[[#This Row],[Label]],TableAvg[],2,FALSE)</f>
        <v>79.299919166666669</v>
      </c>
      <c r="P1745">
        <f>VLOOKUP(TableMPI[[#This Row],[Label]],TableAvg[],3,FALSE)</f>
        <v>7.4336550828582082</v>
      </c>
      <c r="Q1745">
        <f>TableMPI[[#This Row],[Avg]]-$U$2*TableMPI[[#This Row],[StdDev]]</f>
        <v>64.432609000950251</v>
      </c>
      <c r="R1745">
        <f>TableMPI[[#This Row],[Avg]]+$U$2*TableMPI[[#This Row],[StdDev]]</f>
        <v>94.167229332383087</v>
      </c>
      <c r="S1745">
        <v>1</v>
      </c>
    </row>
    <row r="1746" spans="1:19" x14ac:dyDescent="0.25">
      <c r="A1746" t="s">
        <v>15</v>
      </c>
      <c r="B1746">
        <v>10000</v>
      </c>
      <c r="C1746">
        <v>100</v>
      </c>
      <c r="D1746">
        <v>100000</v>
      </c>
      <c r="E1746">
        <v>30</v>
      </c>
      <c r="F1746">
        <v>1</v>
      </c>
      <c r="G1746">
        <v>15.286462</v>
      </c>
      <c r="H1746">
        <v>2.8665210000000001</v>
      </c>
      <c r="I1746">
        <v>5.1110150000000001</v>
      </c>
      <c r="J1746">
        <v>0.17624200000000001</v>
      </c>
      <c r="K1746" t="str">
        <f t="shared" si="49"/>
        <v>7</v>
      </c>
      <c r="L1746" t="s">
        <v>79</v>
      </c>
      <c r="M1746" t="s">
        <v>80</v>
      </c>
      <c r="N174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30</v>
      </c>
      <c r="O1746">
        <f>VLOOKUP(TableMPI[[#This Row],[Label]],TableAvg[],2,FALSE)</f>
        <v>82.589635000000015</v>
      </c>
      <c r="P1746">
        <f>VLOOKUP(TableMPI[[#This Row],[Label]],TableAvg[],3,FALSE)</f>
        <v>2.0713395338341378</v>
      </c>
      <c r="Q1746">
        <f>TableMPI[[#This Row],[Avg]]-$U$2*TableMPI[[#This Row],[StdDev]]</f>
        <v>78.446955932331747</v>
      </c>
      <c r="R1746">
        <f>TableMPI[[#This Row],[Avg]]+$U$2*TableMPI[[#This Row],[StdDev]]</f>
        <v>86.732314067668284</v>
      </c>
      <c r="S1746">
        <v>1</v>
      </c>
    </row>
    <row r="1747" spans="1:19" x14ac:dyDescent="0.25">
      <c r="A1747" t="s">
        <v>15</v>
      </c>
      <c r="B1747">
        <v>10000</v>
      </c>
      <c r="C1747">
        <v>100</v>
      </c>
      <c r="D1747">
        <v>100000</v>
      </c>
      <c r="E1747">
        <v>27</v>
      </c>
      <c r="F1747">
        <v>1</v>
      </c>
      <c r="G1747">
        <v>15.029562</v>
      </c>
      <c r="H1747">
        <v>1.680056</v>
      </c>
      <c r="I1747">
        <v>5.8474219999999999</v>
      </c>
      <c r="J1747">
        <v>0.22490099999999999</v>
      </c>
      <c r="K1747" t="str">
        <f t="shared" si="49"/>
        <v>7</v>
      </c>
      <c r="L1747" t="s">
        <v>79</v>
      </c>
      <c r="M1747" t="s">
        <v>80</v>
      </c>
      <c r="N174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27</v>
      </c>
      <c r="O1747">
        <f>VLOOKUP(TableMPI[[#This Row],[Label]],TableAvg[],2,FALSE)</f>
        <v>84.33911771428572</v>
      </c>
      <c r="P1747">
        <f>VLOOKUP(TableMPI[[#This Row],[Label]],TableAvg[],3,FALSE)</f>
        <v>0.84644929129773927</v>
      </c>
      <c r="Q1747">
        <f>TableMPI[[#This Row],[Avg]]-$U$2*TableMPI[[#This Row],[StdDev]]</f>
        <v>82.646219131690245</v>
      </c>
      <c r="R1747">
        <f>TableMPI[[#This Row],[Avg]]+$U$2*TableMPI[[#This Row],[StdDev]]</f>
        <v>86.032016296881196</v>
      </c>
      <c r="S1747">
        <v>1</v>
      </c>
    </row>
    <row r="1748" spans="1:19" x14ac:dyDescent="0.25">
      <c r="A1748" t="s">
        <v>15</v>
      </c>
      <c r="B1748">
        <v>10000</v>
      </c>
      <c r="C1748">
        <v>100</v>
      </c>
      <c r="D1748">
        <v>100000</v>
      </c>
      <c r="E1748">
        <v>24</v>
      </c>
      <c r="F1748">
        <v>1</v>
      </c>
      <c r="G1748">
        <v>15.216359000000001</v>
      </c>
      <c r="H1748">
        <v>0.26794499999999999</v>
      </c>
      <c r="I1748">
        <v>2.9944310000000001</v>
      </c>
      <c r="J1748">
        <v>0.130193</v>
      </c>
      <c r="K1748" t="str">
        <f t="shared" si="49"/>
        <v>7</v>
      </c>
      <c r="L1748" t="s">
        <v>79</v>
      </c>
      <c r="M1748" t="s">
        <v>80</v>
      </c>
      <c r="N174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24</v>
      </c>
      <c r="O1748">
        <f>VLOOKUP(TableMPI[[#This Row],[Label]],TableAvg[],2,FALSE)</f>
        <v>89.644154714285705</v>
      </c>
      <c r="P1748">
        <f>VLOOKUP(TableMPI[[#This Row],[Label]],TableAvg[],3,FALSE)</f>
        <v>9.5325372799477823E-2</v>
      </c>
      <c r="Q1748">
        <f>TableMPI[[#This Row],[Avg]]-$U$2*TableMPI[[#This Row],[StdDev]]</f>
        <v>89.453503968686746</v>
      </c>
      <c r="R1748">
        <f>TableMPI[[#This Row],[Avg]]+$U$2*TableMPI[[#This Row],[StdDev]]</f>
        <v>89.834805459884663</v>
      </c>
      <c r="S1748">
        <v>1</v>
      </c>
    </row>
    <row r="1749" spans="1:19" x14ac:dyDescent="0.25">
      <c r="A1749" t="s">
        <v>15</v>
      </c>
      <c r="B1749">
        <v>10000</v>
      </c>
      <c r="C1749">
        <v>100</v>
      </c>
      <c r="D1749">
        <v>100000</v>
      </c>
      <c r="E1749">
        <v>21</v>
      </c>
      <c r="F1749">
        <v>1</v>
      </c>
      <c r="G1749">
        <v>17.013144</v>
      </c>
      <c r="H1749">
        <v>0.18670800000000001</v>
      </c>
      <c r="I1749">
        <v>1.2075670000000001</v>
      </c>
      <c r="J1749">
        <v>6.0378000000000001E-2</v>
      </c>
      <c r="K1749" t="str">
        <f t="shared" si="49"/>
        <v>7</v>
      </c>
      <c r="L1749" t="s">
        <v>79</v>
      </c>
      <c r="M1749" t="s">
        <v>80</v>
      </c>
      <c r="N174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21</v>
      </c>
      <c r="O1749">
        <f>VLOOKUP(TableMPI[[#This Row],[Label]],TableAvg[],2,FALSE)</f>
        <v>101.56893128571427</v>
      </c>
      <c r="P1749">
        <f>VLOOKUP(TableMPI[[#This Row],[Label]],TableAvg[],3,FALSE)</f>
        <v>6.3490670240610642E-2</v>
      </c>
      <c r="Q1749">
        <f>TableMPI[[#This Row],[Avg]]-$U$2*TableMPI[[#This Row],[StdDev]]</f>
        <v>101.44194994523305</v>
      </c>
      <c r="R1749">
        <f>TableMPI[[#This Row],[Avg]]+$U$2*TableMPI[[#This Row],[StdDev]]</f>
        <v>101.69591262619549</v>
      </c>
      <c r="S1749">
        <v>1</v>
      </c>
    </row>
    <row r="1750" spans="1:19" x14ac:dyDescent="0.25">
      <c r="A1750" t="s">
        <v>15</v>
      </c>
      <c r="B1750">
        <v>10000</v>
      </c>
      <c r="C1750">
        <v>100</v>
      </c>
      <c r="D1750">
        <v>100000</v>
      </c>
      <c r="E1750">
        <v>18</v>
      </c>
      <c r="F1750">
        <v>1</v>
      </c>
      <c r="G1750">
        <v>19.595109999999998</v>
      </c>
      <c r="H1750">
        <v>0.21071899999999999</v>
      </c>
      <c r="I1750">
        <v>1.4703740000000001</v>
      </c>
      <c r="J1750">
        <v>8.6493E-2</v>
      </c>
      <c r="K1750" t="str">
        <f t="shared" si="49"/>
        <v>7</v>
      </c>
      <c r="L1750" t="s">
        <v>79</v>
      </c>
      <c r="M1750" t="s">
        <v>80</v>
      </c>
      <c r="N175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18</v>
      </c>
      <c r="O1750">
        <f>VLOOKUP(TableMPI[[#This Row],[Label]],TableAvg[],2,FALSE)</f>
        <v>117.96217457142858</v>
      </c>
      <c r="P1750">
        <f>VLOOKUP(TableMPI[[#This Row],[Label]],TableAvg[],3,FALSE)</f>
        <v>0.13303812177011046</v>
      </c>
      <c r="Q1750">
        <f>TableMPI[[#This Row],[Avg]]-$U$2*TableMPI[[#This Row],[StdDev]]</f>
        <v>117.69609832788835</v>
      </c>
      <c r="R1750">
        <f>TableMPI[[#This Row],[Avg]]+$U$2*TableMPI[[#This Row],[StdDev]]</f>
        <v>118.2282508149688</v>
      </c>
      <c r="S1750">
        <v>1</v>
      </c>
    </row>
    <row r="1751" spans="1:19" x14ac:dyDescent="0.25">
      <c r="A1751" t="s">
        <v>15</v>
      </c>
      <c r="B1751">
        <v>10000</v>
      </c>
      <c r="C1751">
        <v>100</v>
      </c>
      <c r="D1751">
        <v>100000</v>
      </c>
      <c r="E1751">
        <v>15</v>
      </c>
      <c r="F1751">
        <v>1</v>
      </c>
      <c r="G1751">
        <v>23.239733999999999</v>
      </c>
      <c r="H1751">
        <v>0.179009</v>
      </c>
      <c r="I1751">
        <v>0.75444900000000004</v>
      </c>
      <c r="J1751">
        <v>5.3888999999999999E-2</v>
      </c>
      <c r="K1751" t="str">
        <f t="shared" si="49"/>
        <v>7</v>
      </c>
      <c r="L1751" t="s">
        <v>79</v>
      </c>
      <c r="M1751" t="s">
        <v>80</v>
      </c>
      <c r="N175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15</v>
      </c>
      <c r="O1751">
        <f>VLOOKUP(TableMPI[[#This Row],[Label]],TableAvg[],2,FALSE)</f>
        <v>140.74933714285714</v>
      </c>
      <c r="P1751">
        <f>VLOOKUP(TableMPI[[#This Row],[Label]],TableAvg[],3,FALSE)</f>
        <v>9.7697978324972082E-2</v>
      </c>
      <c r="Q1751">
        <f>TableMPI[[#This Row],[Avg]]-$U$2*TableMPI[[#This Row],[StdDev]]</f>
        <v>140.5539411862072</v>
      </c>
      <c r="R1751">
        <f>TableMPI[[#This Row],[Avg]]+$U$2*TableMPI[[#This Row],[StdDev]]</f>
        <v>140.94473309950709</v>
      </c>
      <c r="S1751">
        <v>1</v>
      </c>
    </row>
    <row r="1752" spans="1:19" x14ac:dyDescent="0.25">
      <c r="A1752" t="s">
        <v>15</v>
      </c>
      <c r="B1752">
        <v>10000</v>
      </c>
      <c r="C1752">
        <v>100</v>
      </c>
      <c r="D1752">
        <v>100000</v>
      </c>
      <c r="E1752">
        <v>72</v>
      </c>
      <c r="F1752">
        <v>1</v>
      </c>
      <c r="G1752">
        <v>17.598661</v>
      </c>
      <c r="H1752">
        <v>11.753468</v>
      </c>
      <c r="I1752">
        <v>30.287739999999999</v>
      </c>
      <c r="J1752">
        <v>0.42658800000000002</v>
      </c>
      <c r="K1752" t="str">
        <f t="shared" si="49"/>
        <v>7</v>
      </c>
      <c r="L1752" t="s">
        <v>79</v>
      </c>
      <c r="M1752" t="s">
        <v>80</v>
      </c>
      <c r="N175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72</v>
      </c>
      <c r="O1752" t="e">
        <f>VLOOKUP(TableMPI[[#This Row],[Label]],TableAvg[],2,FALSE)</f>
        <v>#N/A</v>
      </c>
      <c r="P1752" t="e">
        <f>VLOOKUP(TableMPI[[#This Row],[Label]],TableAvg[],3,FALSE)</f>
        <v>#N/A</v>
      </c>
      <c r="Q1752" t="e">
        <f>TableMPI[[#This Row],[Avg]]-$U$2*TableMPI[[#This Row],[StdDev]]</f>
        <v>#N/A</v>
      </c>
      <c r="R1752" t="e">
        <f>TableMPI[[#This Row],[Avg]]+$U$2*TableMPI[[#This Row],[StdDev]]</f>
        <v>#N/A</v>
      </c>
      <c r="S1752" t="e">
        <f>IF(AND(TableMPI[[#This Row],[total_time]]&gt;=TableMPI[[#This Row],[Low]], TableMPI[[#This Row],[total_time]]&lt;=TableMPI[[#This Row],[High]]),1,0)</f>
        <v>#N/A</v>
      </c>
    </row>
    <row r="1753" spans="1:19" x14ac:dyDescent="0.25">
      <c r="A1753" t="s">
        <v>15</v>
      </c>
      <c r="B1753">
        <v>10000</v>
      </c>
      <c r="C1753">
        <v>100</v>
      </c>
      <c r="D1753">
        <v>100000</v>
      </c>
      <c r="E1753">
        <v>69</v>
      </c>
      <c r="F1753">
        <v>1</v>
      </c>
      <c r="G1753">
        <v>16.101557</v>
      </c>
      <c r="H1753">
        <v>10.204661</v>
      </c>
      <c r="I1753">
        <v>10.040789999999999</v>
      </c>
      <c r="J1753">
        <v>0.14765900000000001</v>
      </c>
      <c r="K1753" t="str">
        <f t="shared" ref="K1753:K1784" si="50">MID(M1753,22,1)</f>
        <v>7</v>
      </c>
      <c r="L1753" t="s">
        <v>79</v>
      </c>
      <c r="M1753" t="s">
        <v>80</v>
      </c>
      <c r="N175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69</v>
      </c>
      <c r="O1753" t="e">
        <f>VLOOKUP(TableMPI[[#This Row],[Label]],TableAvg[],2,FALSE)</f>
        <v>#N/A</v>
      </c>
      <c r="P1753" t="e">
        <f>VLOOKUP(TableMPI[[#This Row],[Label]],TableAvg[],3,FALSE)</f>
        <v>#N/A</v>
      </c>
      <c r="Q1753" t="e">
        <f>TableMPI[[#This Row],[Avg]]-$U$2*TableMPI[[#This Row],[StdDev]]</f>
        <v>#N/A</v>
      </c>
      <c r="R1753" t="e">
        <f>TableMPI[[#This Row],[Avg]]+$U$2*TableMPI[[#This Row],[StdDev]]</f>
        <v>#N/A</v>
      </c>
      <c r="S1753" t="e">
        <f>IF(AND(TableMPI[[#This Row],[total_time]]&gt;=TableMPI[[#This Row],[Low]], TableMPI[[#This Row],[total_time]]&lt;=TableMPI[[#This Row],[High]]),1,0)</f>
        <v>#N/A</v>
      </c>
    </row>
    <row r="1754" spans="1:19" x14ac:dyDescent="0.25">
      <c r="A1754" t="s">
        <v>15</v>
      </c>
      <c r="B1754">
        <v>10000</v>
      </c>
      <c r="C1754">
        <v>100</v>
      </c>
      <c r="D1754">
        <v>100000</v>
      </c>
      <c r="E1754">
        <v>66</v>
      </c>
      <c r="F1754">
        <v>1</v>
      </c>
      <c r="G1754">
        <v>16.781890000000001</v>
      </c>
      <c r="H1754">
        <v>10.645820000000001</v>
      </c>
      <c r="I1754">
        <v>8.7588469999999994</v>
      </c>
      <c r="J1754">
        <v>0.13475100000000001</v>
      </c>
      <c r="K1754" t="str">
        <f t="shared" si="50"/>
        <v>7</v>
      </c>
      <c r="L1754" t="s">
        <v>79</v>
      </c>
      <c r="M1754" t="s">
        <v>80</v>
      </c>
      <c r="N175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66</v>
      </c>
      <c r="O1754" t="e">
        <f>VLOOKUP(TableMPI[[#This Row],[Label]],TableAvg[],2,FALSE)</f>
        <v>#N/A</v>
      </c>
      <c r="P1754" t="e">
        <f>VLOOKUP(TableMPI[[#This Row],[Label]],TableAvg[],3,FALSE)</f>
        <v>#N/A</v>
      </c>
      <c r="Q1754" t="e">
        <f>TableMPI[[#This Row],[Avg]]-$U$2*TableMPI[[#This Row],[StdDev]]</f>
        <v>#N/A</v>
      </c>
      <c r="R1754" t="e">
        <f>TableMPI[[#This Row],[Avg]]+$U$2*TableMPI[[#This Row],[StdDev]]</f>
        <v>#N/A</v>
      </c>
      <c r="S1754" t="e">
        <f>IF(AND(TableMPI[[#This Row],[total_time]]&gt;=TableMPI[[#This Row],[Low]], TableMPI[[#This Row],[total_time]]&lt;=TableMPI[[#This Row],[High]]),1,0)</f>
        <v>#N/A</v>
      </c>
    </row>
    <row r="1755" spans="1:19" x14ac:dyDescent="0.25">
      <c r="A1755" t="s">
        <v>15</v>
      </c>
      <c r="B1755">
        <v>10000</v>
      </c>
      <c r="C1755">
        <v>100</v>
      </c>
      <c r="D1755">
        <v>100000</v>
      </c>
      <c r="E1755">
        <v>63</v>
      </c>
      <c r="F1755">
        <v>1</v>
      </c>
      <c r="G1755">
        <v>17.554984000000001</v>
      </c>
      <c r="H1755">
        <v>11.124610000000001</v>
      </c>
      <c r="I1755">
        <v>8.4374540000000007</v>
      </c>
      <c r="J1755">
        <v>0.13608799999999999</v>
      </c>
      <c r="K1755" t="str">
        <f t="shared" si="50"/>
        <v>7</v>
      </c>
      <c r="L1755" t="s">
        <v>79</v>
      </c>
      <c r="M1755" t="s">
        <v>80</v>
      </c>
      <c r="N175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63</v>
      </c>
      <c r="O1755">
        <f>VLOOKUP(TableMPI[[#This Row],[Label]],TableAvg[],2,FALSE)</f>
        <v>61.130554500000002</v>
      </c>
      <c r="P1755">
        <f>VLOOKUP(TableMPI[[#This Row],[Label]],TableAvg[],3,FALSE)</f>
        <v>6.9583401630308659</v>
      </c>
      <c r="Q1755">
        <f>TableMPI[[#This Row],[Avg]]-$U$2*TableMPI[[#This Row],[StdDev]]</f>
        <v>47.213874173938272</v>
      </c>
      <c r="R1755">
        <f>TableMPI[[#This Row],[Avg]]+$U$2*TableMPI[[#This Row],[StdDev]]</f>
        <v>75.047234826061739</v>
      </c>
      <c r="S1755">
        <v>1</v>
      </c>
    </row>
    <row r="1756" spans="1:19" x14ac:dyDescent="0.25">
      <c r="A1756" t="s">
        <v>15</v>
      </c>
      <c r="B1756">
        <v>10000</v>
      </c>
      <c r="C1756">
        <v>100</v>
      </c>
      <c r="D1756">
        <v>100000</v>
      </c>
      <c r="E1756">
        <v>60</v>
      </c>
      <c r="F1756">
        <v>1</v>
      </c>
      <c r="G1756">
        <v>16.256692999999999</v>
      </c>
      <c r="H1756">
        <v>9.6421460000000003</v>
      </c>
      <c r="I1756">
        <v>11.556582000000001</v>
      </c>
      <c r="J1756">
        <v>0.19587399999999999</v>
      </c>
      <c r="K1756" t="str">
        <f t="shared" si="50"/>
        <v>7</v>
      </c>
      <c r="L1756" t="s">
        <v>79</v>
      </c>
      <c r="M1756" t="s">
        <v>80</v>
      </c>
      <c r="N175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60</v>
      </c>
      <c r="O1756">
        <f>VLOOKUP(TableMPI[[#This Row],[Label]],TableAvg[],2,FALSE)</f>
        <v>63.720000124999999</v>
      </c>
      <c r="P1756">
        <f>VLOOKUP(TableMPI[[#This Row],[Label]],TableAvg[],3,FALSE)</f>
        <v>7.0823693233677538</v>
      </c>
      <c r="Q1756">
        <f>TableMPI[[#This Row],[Avg]]-$U$2*TableMPI[[#This Row],[StdDev]]</f>
        <v>49.555261478264491</v>
      </c>
      <c r="R1756">
        <f>TableMPI[[#This Row],[Avg]]+$U$2*TableMPI[[#This Row],[StdDev]]</f>
        <v>77.884738771735499</v>
      </c>
      <c r="S1756">
        <v>1</v>
      </c>
    </row>
    <row r="1757" spans="1:19" x14ac:dyDescent="0.25">
      <c r="A1757" t="s">
        <v>15</v>
      </c>
      <c r="B1757">
        <v>10000</v>
      </c>
      <c r="C1757">
        <v>100</v>
      </c>
      <c r="D1757">
        <v>100000</v>
      </c>
      <c r="E1757">
        <v>57</v>
      </c>
      <c r="F1757">
        <v>1</v>
      </c>
      <c r="G1757">
        <v>19.209001000000001</v>
      </c>
      <c r="H1757">
        <v>12.046766999999999</v>
      </c>
      <c r="I1757">
        <v>23.442025999999998</v>
      </c>
      <c r="J1757">
        <v>0.41860799999999998</v>
      </c>
      <c r="K1757" t="str">
        <f t="shared" si="50"/>
        <v>7</v>
      </c>
      <c r="L1757" t="s">
        <v>79</v>
      </c>
      <c r="M1757" t="s">
        <v>80</v>
      </c>
      <c r="N175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57</v>
      </c>
      <c r="O1757">
        <f>VLOOKUP(TableMPI[[#This Row],[Label]],TableAvg[],2,FALSE)</f>
        <v>71.618437749999998</v>
      </c>
      <c r="P1757">
        <f>VLOOKUP(TableMPI[[#This Row],[Label]],TableAvg[],3,FALSE)</f>
        <v>2.127596075113261</v>
      </c>
      <c r="Q1757">
        <f>TableMPI[[#This Row],[Avg]]-$U$2*TableMPI[[#This Row],[StdDev]]</f>
        <v>67.363245599773478</v>
      </c>
      <c r="R1757">
        <f>TableMPI[[#This Row],[Avg]]+$U$2*TableMPI[[#This Row],[StdDev]]</f>
        <v>75.873629900226518</v>
      </c>
      <c r="S1757">
        <v>1</v>
      </c>
    </row>
    <row r="1758" spans="1:19" x14ac:dyDescent="0.25">
      <c r="A1758" t="s">
        <v>15</v>
      </c>
      <c r="B1758">
        <v>10000</v>
      </c>
      <c r="C1758">
        <v>100</v>
      </c>
      <c r="D1758">
        <v>100000</v>
      </c>
      <c r="E1758">
        <v>54</v>
      </c>
      <c r="F1758">
        <v>1</v>
      </c>
      <c r="G1758">
        <v>13.608523</v>
      </c>
      <c r="H1758">
        <v>6.1355930000000001</v>
      </c>
      <c r="I1758">
        <v>12.237244</v>
      </c>
      <c r="J1758">
        <v>0.23089100000000001</v>
      </c>
      <c r="K1758" t="str">
        <f t="shared" si="50"/>
        <v>7</v>
      </c>
      <c r="L1758" t="s">
        <v>79</v>
      </c>
      <c r="M1758" t="s">
        <v>80</v>
      </c>
      <c r="N175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54</v>
      </c>
      <c r="O1758">
        <f>VLOOKUP(TableMPI[[#This Row],[Label]],TableAvg[],2,FALSE)</f>
        <v>68.487962874999994</v>
      </c>
      <c r="P1758">
        <f>VLOOKUP(TableMPI[[#This Row],[Label]],TableAvg[],3,FALSE)</f>
        <v>8.4105057132328955</v>
      </c>
      <c r="Q1758">
        <f>TableMPI[[#This Row],[Avg]]-$U$2*TableMPI[[#This Row],[StdDev]]</f>
        <v>51.666951448534206</v>
      </c>
      <c r="R1758">
        <f>TableMPI[[#This Row],[Avg]]+$U$2*TableMPI[[#This Row],[StdDev]]</f>
        <v>85.308974301465781</v>
      </c>
      <c r="S1758">
        <v>1</v>
      </c>
    </row>
    <row r="1759" spans="1:19" x14ac:dyDescent="0.25">
      <c r="A1759" t="s">
        <v>15</v>
      </c>
      <c r="B1759">
        <v>10000</v>
      </c>
      <c r="C1759">
        <v>100</v>
      </c>
      <c r="D1759">
        <v>100000</v>
      </c>
      <c r="E1759">
        <v>51</v>
      </c>
      <c r="F1759">
        <v>1</v>
      </c>
      <c r="G1759">
        <v>19.299716</v>
      </c>
      <c r="H1759">
        <v>11.472498</v>
      </c>
      <c r="I1759">
        <v>6.8999610000000002</v>
      </c>
      <c r="J1759">
        <v>0.13799900000000001</v>
      </c>
      <c r="K1759" t="str">
        <f t="shared" si="50"/>
        <v>7</v>
      </c>
      <c r="L1759" t="s">
        <v>79</v>
      </c>
      <c r="M1759" t="s">
        <v>80</v>
      </c>
      <c r="N175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51</v>
      </c>
      <c r="O1759">
        <f>VLOOKUP(TableMPI[[#This Row],[Label]],TableAvg[],2,FALSE)</f>
        <v>71.420936749999996</v>
      </c>
      <c r="P1759">
        <f>VLOOKUP(TableMPI[[#This Row],[Label]],TableAvg[],3,FALSE)</f>
        <v>6.7906007209647807</v>
      </c>
      <c r="Q1759">
        <f>TableMPI[[#This Row],[Avg]]-$U$2*TableMPI[[#This Row],[StdDev]]</f>
        <v>57.839735308070431</v>
      </c>
      <c r="R1759">
        <f>TableMPI[[#This Row],[Avg]]+$U$2*TableMPI[[#This Row],[StdDev]]</f>
        <v>85.002138191929561</v>
      </c>
      <c r="S1759">
        <v>1</v>
      </c>
    </row>
    <row r="1760" spans="1:19" x14ac:dyDescent="0.25">
      <c r="A1760" t="s">
        <v>15</v>
      </c>
      <c r="B1760">
        <v>10000</v>
      </c>
      <c r="C1760">
        <v>100</v>
      </c>
      <c r="D1760">
        <v>100000</v>
      </c>
      <c r="E1760">
        <v>48</v>
      </c>
      <c r="F1760">
        <v>1</v>
      </c>
      <c r="G1760">
        <v>14.148322</v>
      </c>
      <c r="H1760">
        <v>5.8252769999999998</v>
      </c>
      <c r="I1760">
        <v>8.1216749999999998</v>
      </c>
      <c r="J1760">
        <v>0.17280200000000001</v>
      </c>
      <c r="K1760" t="str">
        <f t="shared" si="50"/>
        <v>7</v>
      </c>
      <c r="L1760" t="s">
        <v>79</v>
      </c>
      <c r="M1760" t="s">
        <v>80</v>
      </c>
      <c r="N176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48</v>
      </c>
      <c r="O1760">
        <f>VLOOKUP(TableMPI[[#This Row],[Label]],TableAvg[],2,FALSE)</f>
        <v>76.196652285714279</v>
      </c>
      <c r="P1760">
        <f>VLOOKUP(TableMPI[[#This Row],[Label]],TableAvg[],3,FALSE)</f>
        <v>1.7251254991956284</v>
      </c>
      <c r="Q1760">
        <f>TableMPI[[#This Row],[Avg]]-$U$2*TableMPI[[#This Row],[StdDev]]</f>
        <v>72.746401287323025</v>
      </c>
      <c r="R1760">
        <f>TableMPI[[#This Row],[Avg]]+$U$2*TableMPI[[#This Row],[StdDev]]</f>
        <v>79.646903284105534</v>
      </c>
      <c r="S1760">
        <v>1</v>
      </c>
    </row>
    <row r="1761" spans="1:19" x14ac:dyDescent="0.25">
      <c r="A1761" t="s">
        <v>15</v>
      </c>
      <c r="B1761">
        <v>10000</v>
      </c>
      <c r="C1761">
        <v>100</v>
      </c>
      <c r="D1761">
        <v>100000</v>
      </c>
      <c r="E1761">
        <v>45</v>
      </c>
      <c r="F1761">
        <v>1</v>
      </c>
      <c r="G1761">
        <v>34.843381000000001</v>
      </c>
      <c r="H1761">
        <v>26.235678</v>
      </c>
      <c r="I1761">
        <v>5.62582</v>
      </c>
      <c r="J1761">
        <v>0.12786</v>
      </c>
      <c r="K1761" t="str">
        <f t="shared" si="50"/>
        <v>7</v>
      </c>
      <c r="L1761" t="s">
        <v>79</v>
      </c>
      <c r="M1761" t="s">
        <v>80</v>
      </c>
      <c r="N176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45</v>
      </c>
      <c r="O1761">
        <f>VLOOKUP(TableMPI[[#This Row],[Label]],TableAvg[],2,FALSE)</f>
        <v>77.593593428571424</v>
      </c>
      <c r="P1761">
        <f>VLOOKUP(TableMPI[[#This Row],[Label]],TableAvg[],3,FALSE)</f>
        <v>3.7363343593543732</v>
      </c>
      <c r="Q1761">
        <f>TableMPI[[#This Row],[Avg]]-$U$2*TableMPI[[#This Row],[StdDev]]</f>
        <v>70.120924709862678</v>
      </c>
      <c r="R1761">
        <f>TableMPI[[#This Row],[Avg]]+$U$2*TableMPI[[#This Row],[StdDev]]</f>
        <v>85.06626214728017</v>
      </c>
      <c r="S1761">
        <v>1</v>
      </c>
    </row>
    <row r="1762" spans="1:19" x14ac:dyDescent="0.25">
      <c r="A1762" t="s">
        <v>15</v>
      </c>
      <c r="B1762">
        <v>10000</v>
      </c>
      <c r="C1762">
        <v>100</v>
      </c>
      <c r="D1762">
        <v>100000</v>
      </c>
      <c r="E1762">
        <v>42</v>
      </c>
      <c r="F1762">
        <v>1</v>
      </c>
      <c r="G1762">
        <v>13.896661999999999</v>
      </c>
      <c r="H1762">
        <v>4.7479449999999996</v>
      </c>
      <c r="I1762">
        <v>40.287126000000001</v>
      </c>
      <c r="J1762">
        <v>0.98261299999999996</v>
      </c>
      <c r="K1762" t="str">
        <f t="shared" si="50"/>
        <v>7</v>
      </c>
      <c r="L1762" t="s">
        <v>79</v>
      </c>
      <c r="M1762" t="s">
        <v>80</v>
      </c>
      <c r="N176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42</v>
      </c>
      <c r="O1762">
        <f>VLOOKUP(TableMPI[[#This Row],[Label]],TableAvg[],2,FALSE)</f>
        <v>76.182989714285711</v>
      </c>
      <c r="P1762">
        <f>VLOOKUP(TableMPI[[#This Row],[Label]],TableAvg[],3,FALSE)</f>
        <v>7.7750732433957479</v>
      </c>
      <c r="Q1762">
        <f>TableMPI[[#This Row],[Avg]]-$U$2*TableMPI[[#This Row],[StdDev]]</f>
        <v>60.632843227494213</v>
      </c>
      <c r="R1762">
        <f>TableMPI[[#This Row],[Avg]]+$U$2*TableMPI[[#This Row],[StdDev]]</f>
        <v>91.733136201077201</v>
      </c>
      <c r="S1762">
        <v>1</v>
      </c>
    </row>
    <row r="1763" spans="1:19" x14ac:dyDescent="0.25">
      <c r="A1763" t="s">
        <v>15</v>
      </c>
      <c r="B1763">
        <v>10000</v>
      </c>
      <c r="C1763">
        <v>100</v>
      </c>
      <c r="D1763">
        <v>100000</v>
      </c>
      <c r="E1763">
        <v>39</v>
      </c>
      <c r="F1763">
        <v>1</v>
      </c>
      <c r="G1763">
        <v>13.748081000000001</v>
      </c>
      <c r="H1763">
        <v>4.0113490000000001</v>
      </c>
      <c r="I1763">
        <v>21.172070999999999</v>
      </c>
      <c r="J1763">
        <v>0.55715999999999999</v>
      </c>
      <c r="K1763" t="str">
        <f t="shared" si="50"/>
        <v>7</v>
      </c>
      <c r="L1763" t="s">
        <v>79</v>
      </c>
      <c r="M1763" t="s">
        <v>80</v>
      </c>
      <c r="N176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39</v>
      </c>
      <c r="O1763">
        <f>VLOOKUP(TableMPI[[#This Row],[Label]],TableAvg[],2,FALSE)</f>
        <v>78.4539267142857</v>
      </c>
      <c r="P1763">
        <f>VLOOKUP(TableMPI[[#This Row],[Label]],TableAvg[],3,FALSE)</f>
        <v>6.2118415520912151</v>
      </c>
      <c r="Q1763">
        <f>TableMPI[[#This Row],[Avg]]-$U$2*TableMPI[[#This Row],[StdDev]]</f>
        <v>66.03024361010327</v>
      </c>
      <c r="R1763">
        <f>TableMPI[[#This Row],[Avg]]+$U$2*TableMPI[[#This Row],[StdDev]]</f>
        <v>90.87760981846813</v>
      </c>
      <c r="S1763">
        <v>1</v>
      </c>
    </row>
    <row r="1764" spans="1:19" x14ac:dyDescent="0.25">
      <c r="A1764" t="s">
        <v>15</v>
      </c>
      <c r="B1764">
        <v>10000</v>
      </c>
      <c r="C1764">
        <v>100</v>
      </c>
      <c r="D1764">
        <v>100000</v>
      </c>
      <c r="E1764">
        <v>36</v>
      </c>
      <c r="F1764">
        <v>1</v>
      </c>
      <c r="G1764">
        <v>12.996465000000001</v>
      </c>
      <c r="H1764">
        <v>2.5851829999999998</v>
      </c>
      <c r="I1764">
        <v>7.0180670000000003</v>
      </c>
      <c r="J1764">
        <v>0.200516</v>
      </c>
      <c r="K1764" t="str">
        <f t="shared" si="50"/>
        <v>7</v>
      </c>
      <c r="L1764" t="s">
        <v>79</v>
      </c>
      <c r="M1764" t="s">
        <v>80</v>
      </c>
      <c r="N176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36</v>
      </c>
      <c r="O1764">
        <f>VLOOKUP(TableMPI[[#This Row],[Label]],TableAvg[],2,FALSE)</f>
        <v>83.086585000000014</v>
      </c>
      <c r="P1764">
        <f>VLOOKUP(TableMPI[[#This Row],[Label]],TableAvg[],3,FALSE)</f>
        <v>4.5385419223571617</v>
      </c>
      <c r="Q1764">
        <f>TableMPI[[#This Row],[Avg]]-$U$2*TableMPI[[#This Row],[StdDev]]</f>
        <v>74.00950115528569</v>
      </c>
      <c r="R1764">
        <f>TableMPI[[#This Row],[Avg]]+$U$2*TableMPI[[#This Row],[StdDev]]</f>
        <v>92.163668844714337</v>
      </c>
      <c r="S1764">
        <v>1</v>
      </c>
    </row>
    <row r="1765" spans="1:19" x14ac:dyDescent="0.25">
      <c r="A1765" t="s">
        <v>15</v>
      </c>
      <c r="B1765">
        <v>10000</v>
      </c>
      <c r="C1765">
        <v>100</v>
      </c>
      <c r="D1765">
        <v>100000</v>
      </c>
      <c r="E1765">
        <v>33</v>
      </c>
      <c r="F1765">
        <v>1</v>
      </c>
      <c r="G1765">
        <v>15.790955</v>
      </c>
      <c r="H1765">
        <v>4.6195120000000003</v>
      </c>
      <c r="I1765">
        <v>12.815287</v>
      </c>
      <c r="J1765">
        <v>0.400478</v>
      </c>
      <c r="K1765" t="str">
        <f t="shared" si="50"/>
        <v>7</v>
      </c>
      <c r="L1765" t="s">
        <v>79</v>
      </c>
      <c r="M1765" t="s">
        <v>80</v>
      </c>
      <c r="N176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33</v>
      </c>
      <c r="O1765">
        <f>VLOOKUP(TableMPI[[#This Row],[Label]],TableAvg[],2,FALSE)</f>
        <v>79.299919166666669</v>
      </c>
      <c r="P1765">
        <f>VLOOKUP(TableMPI[[#This Row],[Label]],TableAvg[],3,FALSE)</f>
        <v>7.4336550828582082</v>
      </c>
      <c r="Q1765">
        <f>TableMPI[[#This Row],[Avg]]-$U$2*TableMPI[[#This Row],[StdDev]]</f>
        <v>64.432609000950251</v>
      </c>
      <c r="R1765">
        <f>TableMPI[[#This Row],[Avg]]+$U$2*TableMPI[[#This Row],[StdDev]]</f>
        <v>94.167229332383087</v>
      </c>
      <c r="S1765">
        <v>1</v>
      </c>
    </row>
    <row r="1766" spans="1:19" x14ac:dyDescent="0.25">
      <c r="A1766" t="s">
        <v>15</v>
      </c>
      <c r="B1766">
        <v>10000</v>
      </c>
      <c r="C1766">
        <v>100</v>
      </c>
      <c r="D1766">
        <v>100000</v>
      </c>
      <c r="E1766">
        <v>30</v>
      </c>
      <c r="F1766">
        <v>1</v>
      </c>
      <c r="G1766">
        <v>14.716234</v>
      </c>
      <c r="H1766">
        <v>2.3947400000000001</v>
      </c>
      <c r="I1766">
        <v>6.9827320000000004</v>
      </c>
      <c r="J1766">
        <v>0.240784</v>
      </c>
      <c r="K1766" t="str">
        <f t="shared" si="50"/>
        <v>7</v>
      </c>
      <c r="L1766" t="s">
        <v>79</v>
      </c>
      <c r="M1766" t="s">
        <v>80</v>
      </c>
      <c r="N176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30</v>
      </c>
      <c r="O1766">
        <f>VLOOKUP(TableMPI[[#This Row],[Label]],TableAvg[],2,FALSE)</f>
        <v>82.589635000000015</v>
      </c>
      <c r="P1766">
        <f>VLOOKUP(TableMPI[[#This Row],[Label]],TableAvg[],3,FALSE)</f>
        <v>2.0713395338341378</v>
      </c>
      <c r="Q1766">
        <f>TableMPI[[#This Row],[Avg]]-$U$2*TableMPI[[#This Row],[StdDev]]</f>
        <v>78.446955932331747</v>
      </c>
      <c r="R1766">
        <f>TableMPI[[#This Row],[Avg]]+$U$2*TableMPI[[#This Row],[StdDev]]</f>
        <v>86.732314067668284</v>
      </c>
      <c r="S1766">
        <v>1</v>
      </c>
    </row>
    <row r="1767" spans="1:19" x14ac:dyDescent="0.25">
      <c r="A1767" t="s">
        <v>15</v>
      </c>
      <c r="B1767">
        <v>10000</v>
      </c>
      <c r="C1767">
        <v>100</v>
      </c>
      <c r="D1767">
        <v>100000</v>
      </c>
      <c r="E1767">
        <v>27</v>
      </c>
      <c r="F1767">
        <v>1</v>
      </c>
      <c r="G1767">
        <v>14.749159000000001</v>
      </c>
      <c r="H1767">
        <v>1.2059550000000001</v>
      </c>
      <c r="I1767">
        <v>4.3615729999999999</v>
      </c>
      <c r="J1767">
        <v>0.16775300000000001</v>
      </c>
      <c r="K1767" t="str">
        <f t="shared" si="50"/>
        <v>7</v>
      </c>
      <c r="L1767" t="s">
        <v>79</v>
      </c>
      <c r="M1767" t="s">
        <v>80</v>
      </c>
      <c r="N176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27</v>
      </c>
      <c r="O1767">
        <f>VLOOKUP(TableMPI[[#This Row],[Label]],TableAvg[],2,FALSE)</f>
        <v>84.33911771428572</v>
      </c>
      <c r="P1767">
        <f>VLOOKUP(TableMPI[[#This Row],[Label]],TableAvg[],3,FALSE)</f>
        <v>0.84644929129773927</v>
      </c>
      <c r="Q1767">
        <f>TableMPI[[#This Row],[Avg]]-$U$2*TableMPI[[#This Row],[StdDev]]</f>
        <v>82.646219131690245</v>
      </c>
      <c r="R1767">
        <f>TableMPI[[#This Row],[Avg]]+$U$2*TableMPI[[#This Row],[StdDev]]</f>
        <v>86.032016296881196</v>
      </c>
      <c r="S1767">
        <v>1</v>
      </c>
    </row>
    <row r="1768" spans="1:19" x14ac:dyDescent="0.25">
      <c r="A1768" t="s">
        <v>15</v>
      </c>
      <c r="B1768">
        <v>10000</v>
      </c>
      <c r="C1768">
        <v>100</v>
      </c>
      <c r="D1768">
        <v>100000</v>
      </c>
      <c r="E1768">
        <v>24</v>
      </c>
      <c r="F1768">
        <v>1</v>
      </c>
      <c r="G1768">
        <v>15.300537</v>
      </c>
      <c r="H1768">
        <v>0.34184900000000001</v>
      </c>
      <c r="I1768">
        <v>4.7680530000000001</v>
      </c>
      <c r="J1768">
        <v>0.20730699999999999</v>
      </c>
      <c r="K1768" t="str">
        <f t="shared" si="50"/>
        <v>7</v>
      </c>
      <c r="L1768" t="s">
        <v>79</v>
      </c>
      <c r="M1768" t="s">
        <v>80</v>
      </c>
      <c r="N176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24</v>
      </c>
      <c r="O1768">
        <f>VLOOKUP(TableMPI[[#This Row],[Label]],TableAvg[],2,FALSE)</f>
        <v>89.644154714285705</v>
      </c>
      <c r="P1768">
        <f>VLOOKUP(TableMPI[[#This Row],[Label]],TableAvg[],3,FALSE)</f>
        <v>9.5325372799477823E-2</v>
      </c>
      <c r="Q1768">
        <f>TableMPI[[#This Row],[Avg]]-$U$2*TableMPI[[#This Row],[StdDev]]</f>
        <v>89.453503968686746</v>
      </c>
      <c r="R1768">
        <f>TableMPI[[#This Row],[Avg]]+$U$2*TableMPI[[#This Row],[StdDev]]</f>
        <v>89.834805459884663</v>
      </c>
      <c r="S1768">
        <v>1</v>
      </c>
    </row>
    <row r="1769" spans="1:19" x14ac:dyDescent="0.25">
      <c r="A1769" t="s">
        <v>15</v>
      </c>
      <c r="B1769">
        <v>10000</v>
      </c>
      <c r="C1769">
        <v>100</v>
      </c>
      <c r="D1769">
        <v>100000</v>
      </c>
      <c r="E1769">
        <v>21</v>
      </c>
      <c r="F1769">
        <v>1</v>
      </c>
      <c r="G1769">
        <v>16.932002000000001</v>
      </c>
      <c r="H1769">
        <v>0.189719</v>
      </c>
      <c r="I1769">
        <v>1.30348</v>
      </c>
      <c r="J1769">
        <v>6.5173999999999996E-2</v>
      </c>
      <c r="K1769" t="str">
        <f t="shared" si="50"/>
        <v>7</v>
      </c>
      <c r="L1769" t="s">
        <v>79</v>
      </c>
      <c r="M1769" t="s">
        <v>80</v>
      </c>
      <c r="N176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21</v>
      </c>
      <c r="O1769">
        <f>VLOOKUP(TableMPI[[#This Row],[Label]],TableAvg[],2,FALSE)</f>
        <v>101.56893128571427</v>
      </c>
      <c r="P1769">
        <f>VLOOKUP(TableMPI[[#This Row],[Label]],TableAvg[],3,FALSE)</f>
        <v>6.3490670240610642E-2</v>
      </c>
      <c r="Q1769">
        <f>TableMPI[[#This Row],[Avg]]-$U$2*TableMPI[[#This Row],[StdDev]]</f>
        <v>101.44194994523305</v>
      </c>
      <c r="R1769">
        <f>TableMPI[[#This Row],[Avg]]+$U$2*TableMPI[[#This Row],[StdDev]]</f>
        <v>101.69591262619549</v>
      </c>
      <c r="S1769">
        <v>1</v>
      </c>
    </row>
    <row r="1770" spans="1:19" x14ac:dyDescent="0.25">
      <c r="A1770" t="s">
        <v>15</v>
      </c>
      <c r="B1770">
        <v>10000</v>
      </c>
      <c r="C1770">
        <v>100</v>
      </c>
      <c r="D1770">
        <v>100000</v>
      </c>
      <c r="E1770">
        <v>18</v>
      </c>
      <c r="F1770">
        <v>1</v>
      </c>
      <c r="G1770">
        <v>19.489922</v>
      </c>
      <c r="H1770">
        <v>0.161222</v>
      </c>
      <c r="I1770">
        <v>0.64035200000000003</v>
      </c>
      <c r="J1770">
        <v>3.7668E-2</v>
      </c>
      <c r="K1770" t="str">
        <f t="shared" si="50"/>
        <v>7</v>
      </c>
      <c r="L1770" t="s">
        <v>79</v>
      </c>
      <c r="M1770" t="s">
        <v>80</v>
      </c>
      <c r="N177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18</v>
      </c>
      <c r="O1770">
        <f>VLOOKUP(TableMPI[[#This Row],[Label]],TableAvg[],2,FALSE)</f>
        <v>117.96217457142858</v>
      </c>
      <c r="P1770">
        <f>VLOOKUP(TableMPI[[#This Row],[Label]],TableAvg[],3,FALSE)</f>
        <v>0.13303812177011046</v>
      </c>
      <c r="Q1770">
        <f>TableMPI[[#This Row],[Avg]]-$U$2*TableMPI[[#This Row],[StdDev]]</f>
        <v>117.69609832788835</v>
      </c>
      <c r="R1770">
        <f>TableMPI[[#This Row],[Avg]]+$U$2*TableMPI[[#This Row],[StdDev]]</f>
        <v>118.2282508149688</v>
      </c>
      <c r="S1770">
        <v>1</v>
      </c>
    </row>
    <row r="1771" spans="1:19" x14ac:dyDescent="0.25">
      <c r="A1771" t="s">
        <v>15</v>
      </c>
      <c r="B1771">
        <v>10000</v>
      </c>
      <c r="C1771">
        <v>100</v>
      </c>
      <c r="D1771">
        <v>100000</v>
      </c>
      <c r="E1771">
        <v>15</v>
      </c>
      <c r="F1771">
        <v>1</v>
      </c>
      <c r="G1771">
        <v>23.270519</v>
      </c>
      <c r="H1771">
        <v>0.192055</v>
      </c>
      <c r="I1771">
        <v>0.73016099999999995</v>
      </c>
      <c r="J1771">
        <v>5.2153999999999999E-2</v>
      </c>
      <c r="K1771" t="str">
        <f t="shared" si="50"/>
        <v>7</v>
      </c>
      <c r="L1771" t="s">
        <v>79</v>
      </c>
      <c r="M1771" t="s">
        <v>80</v>
      </c>
      <c r="N177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15</v>
      </c>
      <c r="O1771">
        <f>VLOOKUP(TableMPI[[#This Row],[Label]],TableAvg[],2,FALSE)</f>
        <v>140.74933714285714</v>
      </c>
      <c r="P1771">
        <f>VLOOKUP(TableMPI[[#This Row],[Label]],TableAvg[],3,FALSE)</f>
        <v>9.7697978324972082E-2</v>
      </c>
      <c r="Q1771">
        <f>TableMPI[[#This Row],[Avg]]-$U$2*TableMPI[[#This Row],[StdDev]]</f>
        <v>140.5539411862072</v>
      </c>
      <c r="R1771">
        <f>TableMPI[[#This Row],[Avg]]+$U$2*TableMPI[[#This Row],[StdDev]]</f>
        <v>140.94473309950709</v>
      </c>
      <c r="S1771">
        <v>1</v>
      </c>
    </row>
    <row r="1772" spans="1:19" x14ac:dyDescent="0.25">
      <c r="A1772" t="s">
        <v>15</v>
      </c>
      <c r="B1772">
        <v>10000</v>
      </c>
      <c r="C1772">
        <v>100</v>
      </c>
      <c r="D1772">
        <v>100000</v>
      </c>
      <c r="E1772">
        <v>72</v>
      </c>
      <c r="F1772">
        <v>1</v>
      </c>
      <c r="G1772">
        <v>17.488451999999999</v>
      </c>
      <c r="H1772">
        <v>11.758666</v>
      </c>
      <c r="I1772">
        <v>45.610157000000001</v>
      </c>
      <c r="J1772">
        <v>0.642397</v>
      </c>
      <c r="K1772" t="str">
        <f t="shared" si="50"/>
        <v>7</v>
      </c>
      <c r="L1772" t="s">
        <v>79</v>
      </c>
      <c r="M1772" t="s">
        <v>80</v>
      </c>
      <c r="N177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72</v>
      </c>
      <c r="O1772" t="e">
        <f>VLOOKUP(TableMPI[[#This Row],[Label]],TableAvg[],2,FALSE)</f>
        <v>#N/A</v>
      </c>
      <c r="P1772" t="e">
        <f>VLOOKUP(TableMPI[[#This Row],[Label]],TableAvg[],3,FALSE)</f>
        <v>#N/A</v>
      </c>
      <c r="Q1772" t="e">
        <f>TableMPI[[#This Row],[Avg]]-$U$2*TableMPI[[#This Row],[StdDev]]</f>
        <v>#N/A</v>
      </c>
      <c r="R1772" t="e">
        <f>TableMPI[[#This Row],[Avg]]+$U$2*TableMPI[[#This Row],[StdDev]]</f>
        <v>#N/A</v>
      </c>
      <c r="S1772" t="e">
        <f>IF(AND(TableMPI[[#This Row],[total_time]]&gt;=TableMPI[[#This Row],[Low]], TableMPI[[#This Row],[total_time]]&lt;=TableMPI[[#This Row],[High]]),1,0)</f>
        <v>#N/A</v>
      </c>
    </row>
    <row r="1773" spans="1:19" x14ac:dyDescent="0.25">
      <c r="A1773" t="s">
        <v>15</v>
      </c>
      <c r="B1773">
        <v>10000</v>
      </c>
      <c r="C1773">
        <v>100</v>
      </c>
      <c r="D1773">
        <v>100000</v>
      </c>
      <c r="E1773">
        <v>69</v>
      </c>
      <c r="F1773">
        <v>1</v>
      </c>
      <c r="G1773">
        <v>37.829062</v>
      </c>
      <c r="H1773">
        <v>31.92118</v>
      </c>
      <c r="I1773">
        <v>22.595835999999998</v>
      </c>
      <c r="J1773">
        <v>0.33229199999999998</v>
      </c>
      <c r="K1773" t="str">
        <f t="shared" si="50"/>
        <v>7</v>
      </c>
      <c r="L1773" t="s">
        <v>79</v>
      </c>
      <c r="M1773" t="s">
        <v>80</v>
      </c>
      <c r="N177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69</v>
      </c>
      <c r="O1773" t="e">
        <f>VLOOKUP(TableMPI[[#This Row],[Label]],TableAvg[],2,FALSE)</f>
        <v>#N/A</v>
      </c>
      <c r="P1773" t="e">
        <f>VLOOKUP(TableMPI[[#This Row],[Label]],TableAvg[],3,FALSE)</f>
        <v>#N/A</v>
      </c>
      <c r="Q1773" t="e">
        <f>TableMPI[[#This Row],[Avg]]-$U$2*TableMPI[[#This Row],[StdDev]]</f>
        <v>#N/A</v>
      </c>
      <c r="R1773" t="e">
        <f>TableMPI[[#This Row],[Avg]]+$U$2*TableMPI[[#This Row],[StdDev]]</f>
        <v>#N/A</v>
      </c>
      <c r="S1773" t="e">
        <f>IF(AND(TableMPI[[#This Row],[total_time]]&gt;=TableMPI[[#This Row],[Low]], TableMPI[[#This Row],[total_time]]&lt;=TableMPI[[#This Row],[High]]),1,0)</f>
        <v>#N/A</v>
      </c>
    </row>
    <row r="1774" spans="1:19" x14ac:dyDescent="0.25">
      <c r="A1774" t="s">
        <v>15</v>
      </c>
      <c r="B1774">
        <v>10000</v>
      </c>
      <c r="C1774">
        <v>100</v>
      </c>
      <c r="D1774">
        <v>100000</v>
      </c>
      <c r="E1774">
        <v>66</v>
      </c>
      <c r="F1774">
        <v>1</v>
      </c>
      <c r="G1774">
        <v>14.139806999999999</v>
      </c>
      <c r="H1774">
        <v>7.9843700000000002</v>
      </c>
      <c r="I1774">
        <v>25.138096000000001</v>
      </c>
      <c r="J1774">
        <v>0.38673999999999997</v>
      </c>
      <c r="K1774" t="str">
        <f t="shared" si="50"/>
        <v>7</v>
      </c>
      <c r="L1774" t="s">
        <v>79</v>
      </c>
      <c r="M1774" t="s">
        <v>80</v>
      </c>
      <c r="N177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66</v>
      </c>
      <c r="O1774" t="e">
        <f>VLOOKUP(TableMPI[[#This Row],[Label]],TableAvg[],2,FALSE)</f>
        <v>#N/A</v>
      </c>
      <c r="P1774" t="e">
        <f>VLOOKUP(TableMPI[[#This Row],[Label]],TableAvg[],3,FALSE)</f>
        <v>#N/A</v>
      </c>
      <c r="Q1774" t="e">
        <f>TableMPI[[#This Row],[Avg]]-$U$2*TableMPI[[#This Row],[StdDev]]</f>
        <v>#N/A</v>
      </c>
      <c r="R1774" t="e">
        <f>TableMPI[[#This Row],[Avg]]+$U$2*TableMPI[[#This Row],[StdDev]]</f>
        <v>#N/A</v>
      </c>
      <c r="S1774" t="e">
        <f>IF(AND(TableMPI[[#This Row],[total_time]]&gt;=TableMPI[[#This Row],[Low]], TableMPI[[#This Row],[total_time]]&lt;=TableMPI[[#This Row],[High]]),1,0)</f>
        <v>#N/A</v>
      </c>
    </row>
    <row r="1775" spans="1:19" x14ac:dyDescent="0.25">
      <c r="A1775" t="s">
        <v>15</v>
      </c>
      <c r="B1775">
        <v>10000</v>
      </c>
      <c r="C1775">
        <v>100</v>
      </c>
      <c r="D1775">
        <v>100000</v>
      </c>
      <c r="E1775">
        <v>63</v>
      </c>
      <c r="F1775">
        <v>1</v>
      </c>
      <c r="G1775">
        <v>17.908062999999999</v>
      </c>
      <c r="H1775">
        <v>11.541321999999999</v>
      </c>
      <c r="I1775">
        <v>8.0734200000000005</v>
      </c>
      <c r="J1775">
        <v>0.130216</v>
      </c>
      <c r="K1775" t="str">
        <f t="shared" si="50"/>
        <v>7</v>
      </c>
      <c r="L1775" t="s">
        <v>79</v>
      </c>
      <c r="M1775" t="s">
        <v>80</v>
      </c>
      <c r="N177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63</v>
      </c>
      <c r="O1775">
        <f>VLOOKUP(TableMPI[[#This Row],[Label]],TableAvg[],2,FALSE)</f>
        <v>61.130554500000002</v>
      </c>
      <c r="P1775">
        <f>VLOOKUP(TableMPI[[#This Row],[Label]],TableAvg[],3,FALSE)</f>
        <v>6.9583401630308659</v>
      </c>
      <c r="Q1775">
        <f>TableMPI[[#This Row],[Avg]]-$U$2*TableMPI[[#This Row],[StdDev]]</f>
        <v>47.213874173938272</v>
      </c>
      <c r="R1775">
        <f>TableMPI[[#This Row],[Avg]]+$U$2*TableMPI[[#This Row],[StdDev]]</f>
        <v>75.047234826061739</v>
      </c>
      <c r="S1775">
        <v>1</v>
      </c>
    </row>
    <row r="1776" spans="1:19" x14ac:dyDescent="0.25">
      <c r="A1776" t="s">
        <v>15</v>
      </c>
      <c r="B1776">
        <v>10000</v>
      </c>
      <c r="C1776">
        <v>100</v>
      </c>
      <c r="D1776">
        <v>100000</v>
      </c>
      <c r="E1776">
        <v>60</v>
      </c>
      <c r="F1776">
        <v>1</v>
      </c>
      <c r="G1776">
        <v>17.179326</v>
      </c>
      <c r="H1776">
        <v>10.454347</v>
      </c>
      <c r="I1776">
        <v>9.2792449999999995</v>
      </c>
      <c r="J1776">
        <v>0.157275</v>
      </c>
      <c r="K1776" t="str">
        <f t="shared" si="50"/>
        <v>7</v>
      </c>
      <c r="L1776" t="s">
        <v>79</v>
      </c>
      <c r="M1776" t="s">
        <v>80</v>
      </c>
      <c r="N177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60</v>
      </c>
      <c r="O1776">
        <f>VLOOKUP(TableMPI[[#This Row],[Label]],TableAvg[],2,FALSE)</f>
        <v>63.720000124999999</v>
      </c>
      <c r="P1776">
        <f>VLOOKUP(TableMPI[[#This Row],[Label]],TableAvg[],3,FALSE)</f>
        <v>7.0823693233677538</v>
      </c>
      <c r="Q1776">
        <f>TableMPI[[#This Row],[Avg]]-$U$2*TableMPI[[#This Row],[StdDev]]</f>
        <v>49.555261478264491</v>
      </c>
      <c r="R1776">
        <f>TableMPI[[#This Row],[Avg]]+$U$2*TableMPI[[#This Row],[StdDev]]</f>
        <v>77.884738771735499</v>
      </c>
      <c r="S1776">
        <v>1</v>
      </c>
    </row>
    <row r="1777" spans="1:19" x14ac:dyDescent="0.25">
      <c r="A1777" t="s">
        <v>15</v>
      </c>
      <c r="B1777">
        <v>10000</v>
      </c>
      <c r="C1777">
        <v>100</v>
      </c>
      <c r="D1777">
        <v>100000</v>
      </c>
      <c r="E1777">
        <v>57</v>
      </c>
      <c r="F1777">
        <v>1</v>
      </c>
      <c r="G1777">
        <v>18.233141</v>
      </c>
      <c r="H1777">
        <v>11.094269000000001</v>
      </c>
      <c r="I1777">
        <v>11.463253999999999</v>
      </c>
      <c r="J1777">
        <v>0.20470099999999999</v>
      </c>
      <c r="K1777" t="str">
        <f t="shared" si="50"/>
        <v>7</v>
      </c>
      <c r="L1777" t="s">
        <v>79</v>
      </c>
      <c r="M1777" t="s">
        <v>80</v>
      </c>
      <c r="N177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57</v>
      </c>
      <c r="O1777">
        <f>VLOOKUP(TableMPI[[#This Row],[Label]],TableAvg[],2,FALSE)</f>
        <v>71.618437749999998</v>
      </c>
      <c r="P1777">
        <f>VLOOKUP(TableMPI[[#This Row],[Label]],TableAvg[],3,FALSE)</f>
        <v>2.127596075113261</v>
      </c>
      <c r="Q1777">
        <f>TableMPI[[#This Row],[Avg]]-$U$2*TableMPI[[#This Row],[StdDev]]</f>
        <v>67.363245599773478</v>
      </c>
      <c r="R1777">
        <f>TableMPI[[#This Row],[Avg]]+$U$2*TableMPI[[#This Row],[StdDev]]</f>
        <v>75.873629900226518</v>
      </c>
      <c r="S1777">
        <v>1</v>
      </c>
    </row>
    <row r="1778" spans="1:19" x14ac:dyDescent="0.25">
      <c r="A1778" t="s">
        <v>15</v>
      </c>
      <c r="B1778">
        <v>10000</v>
      </c>
      <c r="C1778">
        <v>100</v>
      </c>
      <c r="D1778">
        <v>100000</v>
      </c>
      <c r="E1778">
        <v>54</v>
      </c>
      <c r="F1778">
        <v>1</v>
      </c>
      <c r="G1778">
        <v>12.963842</v>
      </c>
      <c r="H1778">
        <v>5.5819270000000003</v>
      </c>
      <c r="I1778">
        <v>14.986058999999999</v>
      </c>
      <c r="J1778">
        <v>0.28275600000000001</v>
      </c>
      <c r="K1778" t="str">
        <f t="shared" si="50"/>
        <v>7</v>
      </c>
      <c r="L1778" t="s">
        <v>79</v>
      </c>
      <c r="M1778" t="s">
        <v>80</v>
      </c>
      <c r="N177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54</v>
      </c>
      <c r="O1778">
        <f>VLOOKUP(TableMPI[[#This Row],[Label]],TableAvg[],2,FALSE)</f>
        <v>68.487962874999994</v>
      </c>
      <c r="P1778">
        <f>VLOOKUP(TableMPI[[#This Row],[Label]],TableAvg[],3,FALSE)</f>
        <v>8.4105057132328955</v>
      </c>
      <c r="Q1778">
        <f>TableMPI[[#This Row],[Avg]]-$U$2*TableMPI[[#This Row],[StdDev]]</f>
        <v>51.666951448534206</v>
      </c>
      <c r="R1778">
        <f>TableMPI[[#This Row],[Avg]]+$U$2*TableMPI[[#This Row],[StdDev]]</f>
        <v>85.308974301465781</v>
      </c>
      <c r="S1778">
        <v>1</v>
      </c>
    </row>
    <row r="1779" spans="1:19" x14ac:dyDescent="0.25">
      <c r="A1779" t="s">
        <v>15</v>
      </c>
      <c r="B1779">
        <v>10000</v>
      </c>
      <c r="C1779">
        <v>100</v>
      </c>
      <c r="D1779">
        <v>100000</v>
      </c>
      <c r="E1779">
        <v>51</v>
      </c>
      <c r="F1779">
        <v>1</v>
      </c>
      <c r="G1779">
        <v>20.474824000000002</v>
      </c>
      <c r="H1779">
        <v>12.580962</v>
      </c>
      <c r="I1779">
        <v>9.9887370000000004</v>
      </c>
      <c r="J1779">
        <v>0.19977500000000001</v>
      </c>
      <c r="K1779" t="str">
        <f t="shared" si="50"/>
        <v>7</v>
      </c>
      <c r="L1779" t="s">
        <v>79</v>
      </c>
      <c r="M1779" t="s">
        <v>80</v>
      </c>
      <c r="N177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51</v>
      </c>
      <c r="O1779">
        <f>VLOOKUP(TableMPI[[#This Row],[Label]],TableAvg[],2,FALSE)</f>
        <v>71.420936749999996</v>
      </c>
      <c r="P1779">
        <f>VLOOKUP(TableMPI[[#This Row],[Label]],TableAvg[],3,FALSE)</f>
        <v>6.7906007209647807</v>
      </c>
      <c r="Q1779">
        <f>TableMPI[[#This Row],[Avg]]-$U$2*TableMPI[[#This Row],[StdDev]]</f>
        <v>57.839735308070431</v>
      </c>
      <c r="R1779">
        <f>TableMPI[[#This Row],[Avg]]+$U$2*TableMPI[[#This Row],[StdDev]]</f>
        <v>85.002138191929561</v>
      </c>
      <c r="S1779">
        <v>1</v>
      </c>
    </row>
    <row r="1780" spans="1:19" x14ac:dyDescent="0.25">
      <c r="A1780" t="s">
        <v>15</v>
      </c>
      <c r="B1780">
        <v>10000</v>
      </c>
      <c r="C1780">
        <v>100</v>
      </c>
      <c r="D1780">
        <v>100000</v>
      </c>
      <c r="E1780">
        <v>48</v>
      </c>
      <c r="F1780">
        <v>1</v>
      </c>
      <c r="G1780">
        <v>16.612988999999999</v>
      </c>
      <c r="H1780">
        <v>8.410228</v>
      </c>
      <c r="I1780">
        <v>16.743112</v>
      </c>
      <c r="J1780">
        <v>0.356236</v>
      </c>
      <c r="K1780" t="str">
        <f t="shared" si="50"/>
        <v>7</v>
      </c>
      <c r="L1780" t="s">
        <v>79</v>
      </c>
      <c r="M1780" t="s">
        <v>80</v>
      </c>
      <c r="N178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48</v>
      </c>
      <c r="O1780">
        <f>VLOOKUP(TableMPI[[#This Row],[Label]],TableAvg[],2,FALSE)</f>
        <v>76.196652285714279</v>
      </c>
      <c r="P1780">
        <f>VLOOKUP(TableMPI[[#This Row],[Label]],TableAvg[],3,FALSE)</f>
        <v>1.7251254991956284</v>
      </c>
      <c r="Q1780">
        <f>TableMPI[[#This Row],[Avg]]-$U$2*TableMPI[[#This Row],[StdDev]]</f>
        <v>72.746401287323025</v>
      </c>
      <c r="R1780">
        <f>TableMPI[[#This Row],[Avg]]+$U$2*TableMPI[[#This Row],[StdDev]]</f>
        <v>79.646903284105534</v>
      </c>
      <c r="S1780">
        <v>1</v>
      </c>
    </row>
    <row r="1781" spans="1:19" x14ac:dyDescent="0.25">
      <c r="A1781" t="s">
        <v>15</v>
      </c>
      <c r="B1781">
        <v>10000</v>
      </c>
      <c r="C1781">
        <v>100</v>
      </c>
      <c r="D1781">
        <v>100000</v>
      </c>
      <c r="E1781">
        <v>45</v>
      </c>
      <c r="F1781">
        <v>1</v>
      </c>
      <c r="G1781">
        <v>13.394736</v>
      </c>
      <c r="H1781">
        <v>4.7818649999999998</v>
      </c>
      <c r="I1781">
        <v>7.399851</v>
      </c>
      <c r="J1781">
        <v>0.16817799999999999</v>
      </c>
      <c r="K1781" t="str">
        <f t="shared" si="50"/>
        <v>7</v>
      </c>
      <c r="L1781" t="s">
        <v>79</v>
      </c>
      <c r="M1781" t="s">
        <v>80</v>
      </c>
      <c r="N178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45</v>
      </c>
      <c r="O1781">
        <f>VLOOKUP(TableMPI[[#This Row],[Label]],TableAvg[],2,FALSE)</f>
        <v>77.593593428571424</v>
      </c>
      <c r="P1781">
        <f>VLOOKUP(TableMPI[[#This Row],[Label]],TableAvg[],3,FALSE)</f>
        <v>3.7363343593543732</v>
      </c>
      <c r="Q1781">
        <f>TableMPI[[#This Row],[Avg]]-$U$2*TableMPI[[#This Row],[StdDev]]</f>
        <v>70.120924709862678</v>
      </c>
      <c r="R1781">
        <f>TableMPI[[#This Row],[Avg]]+$U$2*TableMPI[[#This Row],[StdDev]]</f>
        <v>85.06626214728017</v>
      </c>
      <c r="S1781">
        <v>1</v>
      </c>
    </row>
    <row r="1782" spans="1:19" x14ac:dyDescent="0.25">
      <c r="A1782" t="s">
        <v>15</v>
      </c>
      <c r="B1782">
        <v>10000</v>
      </c>
      <c r="C1782">
        <v>100</v>
      </c>
      <c r="D1782">
        <v>100000</v>
      </c>
      <c r="E1782">
        <v>42</v>
      </c>
      <c r="F1782">
        <v>1</v>
      </c>
      <c r="G1782">
        <v>14.966944</v>
      </c>
      <c r="H1782">
        <v>5.7334880000000004</v>
      </c>
      <c r="I1782">
        <v>56.460912</v>
      </c>
      <c r="J1782">
        <v>1.377095</v>
      </c>
      <c r="K1782" t="str">
        <f t="shared" si="50"/>
        <v>7</v>
      </c>
      <c r="L1782" t="s">
        <v>79</v>
      </c>
      <c r="M1782" t="s">
        <v>80</v>
      </c>
      <c r="N178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42</v>
      </c>
      <c r="O1782">
        <f>VLOOKUP(TableMPI[[#This Row],[Label]],TableAvg[],2,FALSE)</f>
        <v>76.182989714285711</v>
      </c>
      <c r="P1782">
        <f>VLOOKUP(TableMPI[[#This Row],[Label]],TableAvg[],3,FALSE)</f>
        <v>7.7750732433957479</v>
      </c>
      <c r="Q1782">
        <f>TableMPI[[#This Row],[Avg]]-$U$2*TableMPI[[#This Row],[StdDev]]</f>
        <v>60.632843227494213</v>
      </c>
      <c r="R1782">
        <f>TableMPI[[#This Row],[Avg]]+$U$2*TableMPI[[#This Row],[StdDev]]</f>
        <v>91.733136201077201</v>
      </c>
      <c r="S1782">
        <v>1</v>
      </c>
    </row>
    <row r="1783" spans="1:19" x14ac:dyDescent="0.25">
      <c r="A1783" t="s">
        <v>15</v>
      </c>
      <c r="B1783">
        <v>10000</v>
      </c>
      <c r="C1783">
        <v>100</v>
      </c>
      <c r="D1783">
        <v>100000</v>
      </c>
      <c r="E1783">
        <v>39</v>
      </c>
      <c r="F1783">
        <v>1</v>
      </c>
      <c r="G1783">
        <v>13.337762</v>
      </c>
      <c r="H1783">
        <v>3.6938110000000002</v>
      </c>
      <c r="I1783">
        <v>6.3291029999999999</v>
      </c>
      <c r="J1783">
        <v>0.16655500000000001</v>
      </c>
      <c r="K1783" t="str">
        <f t="shared" si="50"/>
        <v>7</v>
      </c>
      <c r="L1783" t="s">
        <v>79</v>
      </c>
      <c r="M1783" t="s">
        <v>80</v>
      </c>
      <c r="N178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39</v>
      </c>
      <c r="O1783">
        <f>VLOOKUP(TableMPI[[#This Row],[Label]],TableAvg[],2,FALSE)</f>
        <v>78.4539267142857</v>
      </c>
      <c r="P1783">
        <f>VLOOKUP(TableMPI[[#This Row],[Label]],TableAvg[],3,FALSE)</f>
        <v>6.2118415520912151</v>
      </c>
      <c r="Q1783">
        <f>TableMPI[[#This Row],[Avg]]-$U$2*TableMPI[[#This Row],[StdDev]]</f>
        <v>66.03024361010327</v>
      </c>
      <c r="R1783">
        <f>TableMPI[[#This Row],[Avg]]+$U$2*TableMPI[[#This Row],[StdDev]]</f>
        <v>90.87760981846813</v>
      </c>
      <c r="S1783">
        <v>1</v>
      </c>
    </row>
    <row r="1784" spans="1:19" x14ac:dyDescent="0.25">
      <c r="A1784" t="s">
        <v>15</v>
      </c>
      <c r="B1784">
        <v>10000</v>
      </c>
      <c r="C1784">
        <v>100</v>
      </c>
      <c r="D1784">
        <v>100000</v>
      </c>
      <c r="E1784">
        <v>36</v>
      </c>
      <c r="F1784">
        <v>1</v>
      </c>
      <c r="G1784">
        <v>15.054489</v>
      </c>
      <c r="H1784">
        <v>4.652787</v>
      </c>
      <c r="I1784">
        <v>6.5887779999999996</v>
      </c>
      <c r="J1784">
        <v>0.188251</v>
      </c>
      <c r="K1784" t="str">
        <f t="shared" si="50"/>
        <v>7</v>
      </c>
      <c r="L1784" t="s">
        <v>79</v>
      </c>
      <c r="M1784" t="s">
        <v>80</v>
      </c>
      <c r="N178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36</v>
      </c>
      <c r="O1784">
        <f>VLOOKUP(TableMPI[[#This Row],[Label]],TableAvg[],2,FALSE)</f>
        <v>83.086585000000014</v>
      </c>
      <c r="P1784">
        <f>VLOOKUP(TableMPI[[#This Row],[Label]],TableAvg[],3,FALSE)</f>
        <v>4.5385419223571617</v>
      </c>
      <c r="Q1784">
        <f>TableMPI[[#This Row],[Avg]]-$U$2*TableMPI[[#This Row],[StdDev]]</f>
        <v>74.00950115528569</v>
      </c>
      <c r="R1784">
        <f>TableMPI[[#This Row],[Avg]]+$U$2*TableMPI[[#This Row],[StdDev]]</f>
        <v>92.163668844714337</v>
      </c>
      <c r="S1784">
        <v>1</v>
      </c>
    </row>
    <row r="1785" spans="1:19" x14ac:dyDescent="0.25">
      <c r="A1785" t="s">
        <v>15</v>
      </c>
      <c r="B1785">
        <v>10000</v>
      </c>
      <c r="C1785">
        <v>100</v>
      </c>
      <c r="D1785">
        <v>100000</v>
      </c>
      <c r="E1785">
        <v>33</v>
      </c>
      <c r="F1785">
        <v>1</v>
      </c>
      <c r="G1785">
        <v>14.718804</v>
      </c>
      <c r="H1785">
        <v>3.5731700000000002</v>
      </c>
      <c r="I1785">
        <v>6.8053749999999997</v>
      </c>
      <c r="J1785">
        <v>0.212668</v>
      </c>
      <c r="K1785" t="str">
        <f t="shared" ref="K1785:K1791" si="51">MID(M1785,22,1)</f>
        <v>7</v>
      </c>
      <c r="L1785" t="s">
        <v>79</v>
      </c>
      <c r="M1785" t="s">
        <v>80</v>
      </c>
      <c r="N178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33</v>
      </c>
      <c r="O1785">
        <f>VLOOKUP(TableMPI[[#This Row],[Label]],TableAvg[],2,FALSE)</f>
        <v>79.299919166666669</v>
      </c>
      <c r="P1785">
        <f>VLOOKUP(TableMPI[[#This Row],[Label]],TableAvg[],3,FALSE)</f>
        <v>7.4336550828582082</v>
      </c>
      <c r="Q1785">
        <f>TableMPI[[#This Row],[Avg]]-$U$2*TableMPI[[#This Row],[StdDev]]</f>
        <v>64.432609000950251</v>
      </c>
      <c r="R1785">
        <f>TableMPI[[#This Row],[Avg]]+$U$2*TableMPI[[#This Row],[StdDev]]</f>
        <v>94.167229332383087</v>
      </c>
      <c r="S1785">
        <v>1</v>
      </c>
    </row>
    <row r="1786" spans="1:19" x14ac:dyDescent="0.25">
      <c r="A1786" t="s">
        <v>15</v>
      </c>
      <c r="B1786">
        <v>10000</v>
      </c>
      <c r="C1786">
        <v>100</v>
      </c>
      <c r="D1786">
        <v>100000</v>
      </c>
      <c r="E1786">
        <v>30</v>
      </c>
      <c r="F1786">
        <v>1</v>
      </c>
      <c r="G1786">
        <v>14.359422</v>
      </c>
      <c r="H1786">
        <v>2.1179589999999999</v>
      </c>
      <c r="I1786">
        <v>8.5713740000000005</v>
      </c>
      <c r="J1786">
        <v>0.29556500000000002</v>
      </c>
      <c r="K1786" t="str">
        <f t="shared" si="51"/>
        <v>7</v>
      </c>
      <c r="L1786" t="s">
        <v>79</v>
      </c>
      <c r="M1786" t="s">
        <v>80</v>
      </c>
      <c r="N178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30</v>
      </c>
      <c r="O1786">
        <f>VLOOKUP(TableMPI[[#This Row],[Label]],TableAvg[],2,FALSE)</f>
        <v>82.589635000000015</v>
      </c>
      <c r="P1786">
        <f>VLOOKUP(TableMPI[[#This Row],[Label]],TableAvg[],3,FALSE)</f>
        <v>2.0713395338341378</v>
      </c>
      <c r="Q1786">
        <f>TableMPI[[#This Row],[Avg]]-$U$2*TableMPI[[#This Row],[StdDev]]</f>
        <v>78.446955932331747</v>
      </c>
      <c r="R1786">
        <f>TableMPI[[#This Row],[Avg]]+$U$2*TableMPI[[#This Row],[StdDev]]</f>
        <v>86.732314067668284</v>
      </c>
      <c r="S1786">
        <v>1</v>
      </c>
    </row>
    <row r="1787" spans="1:19" x14ac:dyDescent="0.25">
      <c r="A1787" t="s">
        <v>15</v>
      </c>
      <c r="B1787">
        <v>10000</v>
      </c>
      <c r="C1787">
        <v>100</v>
      </c>
      <c r="D1787">
        <v>100000</v>
      </c>
      <c r="E1787">
        <v>27</v>
      </c>
      <c r="F1787">
        <v>1</v>
      </c>
      <c r="G1787">
        <v>14.980578</v>
      </c>
      <c r="H1787">
        <v>1.377346</v>
      </c>
      <c r="I1787">
        <v>4.7038140000000004</v>
      </c>
      <c r="J1787">
        <v>0.18091599999999999</v>
      </c>
      <c r="K1787" t="str">
        <f t="shared" si="51"/>
        <v>7</v>
      </c>
      <c r="L1787" t="s">
        <v>79</v>
      </c>
      <c r="M1787" t="s">
        <v>80</v>
      </c>
      <c r="N178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27</v>
      </c>
      <c r="O1787">
        <f>VLOOKUP(TableMPI[[#This Row],[Label]],TableAvg[],2,FALSE)</f>
        <v>84.33911771428572</v>
      </c>
      <c r="P1787">
        <f>VLOOKUP(TableMPI[[#This Row],[Label]],TableAvg[],3,FALSE)</f>
        <v>0.84644929129773927</v>
      </c>
      <c r="Q1787">
        <f>TableMPI[[#This Row],[Avg]]-$U$2*TableMPI[[#This Row],[StdDev]]</f>
        <v>82.646219131690245</v>
      </c>
      <c r="R1787">
        <f>TableMPI[[#This Row],[Avg]]+$U$2*TableMPI[[#This Row],[StdDev]]</f>
        <v>86.032016296881196</v>
      </c>
      <c r="S1787">
        <v>1</v>
      </c>
    </row>
    <row r="1788" spans="1:19" x14ac:dyDescent="0.25">
      <c r="A1788" t="s">
        <v>15</v>
      </c>
      <c r="B1788">
        <v>10000</v>
      </c>
      <c r="C1788">
        <v>100</v>
      </c>
      <c r="D1788">
        <v>100000</v>
      </c>
      <c r="E1788">
        <v>24</v>
      </c>
      <c r="F1788">
        <v>1</v>
      </c>
      <c r="G1788">
        <v>15.103818</v>
      </c>
      <c r="H1788">
        <v>0.241511</v>
      </c>
      <c r="I1788">
        <v>2.4616359999999999</v>
      </c>
      <c r="J1788">
        <v>0.107028</v>
      </c>
      <c r="K1788" t="str">
        <f t="shared" si="51"/>
        <v>7</v>
      </c>
      <c r="L1788" t="s">
        <v>79</v>
      </c>
      <c r="M1788" t="s">
        <v>80</v>
      </c>
      <c r="N178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24</v>
      </c>
      <c r="O1788">
        <f>VLOOKUP(TableMPI[[#This Row],[Label]],TableAvg[],2,FALSE)</f>
        <v>89.644154714285705</v>
      </c>
      <c r="P1788">
        <f>VLOOKUP(TableMPI[[#This Row],[Label]],TableAvg[],3,FALSE)</f>
        <v>9.5325372799477823E-2</v>
      </c>
      <c r="Q1788">
        <f>TableMPI[[#This Row],[Avg]]-$U$2*TableMPI[[#This Row],[StdDev]]</f>
        <v>89.453503968686746</v>
      </c>
      <c r="R1788">
        <f>TableMPI[[#This Row],[Avg]]+$U$2*TableMPI[[#This Row],[StdDev]]</f>
        <v>89.834805459884663</v>
      </c>
      <c r="S1788">
        <v>1</v>
      </c>
    </row>
    <row r="1789" spans="1:19" x14ac:dyDescent="0.25">
      <c r="A1789" t="s">
        <v>15</v>
      </c>
      <c r="B1789">
        <v>10000</v>
      </c>
      <c r="C1789">
        <v>100</v>
      </c>
      <c r="D1789">
        <v>100000</v>
      </c>
      <c r="E1789">
        <v>21</v>
      </c>
      <c r="F1789">
        <v>1</v>
      </c>
      <c r="G1789">
        <v>16.923199</v>
      </c>
      <c r="H1789">
        <v>0.16814599999999999</v>
      </c>
      <c r="I1789">
        <v>0.86189300000000002</v>
      </c>
      <c r="J1789">
        <v>4.3095000000000001E-2</v>
      </c>
      <c r="K1789" t="str">
        <f t="shared" si="51"/>
        <v>7</v>
      </c>
      <c r="L1789" t="s">
        <v>79</v>
      </c>
      <c r="M1789" t="s">
        <v>80</v>
      </c>
      <c r="N178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21</v>
      </c>
      <c r="O1789">
        <f>VLOOKUP(TableMPI[[#This Row],[Label]],TableAvg[],2,FALSE)</f>
        <v>101.56893128571427</v>
      </c>
      <c r="P1789">
        <f>VLOOKUP(TableMPI[[#This Row],[Label]],TableAvg[],3,FALSE)</f>
        <v>6.3490670240610642E-2</v>
      </c>
      <c r="Q1789">
        <f>TableMPI[[#This Row],[Avg]]-$U$2*TableMPI[[#This Row],[StdDev]]</f>
        <v>101.44194994523305</v>
      </c>
      <c r="R1789">
        <f>TableMPI[[#This Row],[Avg]]+$U$2*TableMPI[[#This Row],[StdDev]]</f>
        <v>101.69591262619549</v>
      </c>
      <c r="S1789">
        <v>1</v>
      </c>
    </row>
    <row r="1790" spans="1:19" x14ac:dyDescent="0.25">
      <c r="A1790" t="s">
        <v>15</v>
      </c>
      <c r="B1790">
        <v>10000</v>
      </c>
      <c r="C1790">
        <v>100</v>
      </c>
      <c r="D1790">
        <v>100000</v>
      </c>
      <c r="E1790">
        <v>18</v>
      </c>
      <c r="F1790">
        <v>1</v>
      </c>
      <c r="G1790">
        <v>19.552757</v>
      </c>
      <c r="H1790">
        <v>0.17377600000000001</v>
      </c>
      <c r="I1790">
        <v>0.77954699999999999</v>
      </c>
      <c r="J1790">
        <v>4.5856000000000001E-2</v>
      </c>
      <c r="K1790" t="str">
        <f t="shared" si="51"/>
        <v>7</v>
      </c>
      <c r="L1790" t="s">
        <v>79</v>
      </c>
      <c r="M1790" t="s">
        <v>80</v>
      </c>
      <c r="N179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18</v>
      </c>
      <c r="O1790">
        <f>VLOOKUP(TableMPI[[#This Row],[Label]],TableAvg[],2,FALSE)</f>
        <v>117.96217457142858</v>
      </c>
      <c r="P1790">
        <f>VLOOKUP(TableMPI[[#This Row],[Label]],TableAvg[],3,FALSE)</f>
        <v>0.13303812177011046</v>
      </c>
      <c r="Q1790">
        <f>TableMPI[[#This Row],[Avg]]-$U$2*TableMPI[[#This Row],[StdDev]]</f>
        <v>117.69609832788835</v>
      </c>
      <c r="R1790">
        <f>TableMPI[[#This Row],[Avg]]+$U$2*TableMPI[[#This Row],[StdDev]]</f>
        <v>118.2282508149688</v>
      </c>
      <c r="S1790">
        <v>1</v>
      </c>
    </row>
    <row r="1791" spans="1:19" x14ac:dyDescent="0.25">
      <c r="A1791" t="s">
        <v>15</v>
      </c>
      <c r="B1791">
        <v>10000</v>
      </c>
      <c r="C1791">
        <v>100</v>
      </c>
      <c r="D1791">
        <v>100000</v>
      </c>
      <c r="E1791">
        <v>15</v>
      </c>
      <c r="F1791">
        <v>1</v>
      </c>
      <c r="G1791">
        <v>23.246670999999999</v>
      </c>
      <c r="H1791">
        <v>0.28262300000000001</v>
      </c>
      <c r="I1791">
        <v>0.95322499999999999</v>
      </c>
      <c r="J1791">
        <v>6.8087999999999996E-2</v>
      </c>
      <c r="K1791" t="str">
        <f t="shared" si="51"/>
        <v>7</v>
      </c>
      <c r="L1791" t="s">
        <v>79</v>
      </c>
      <c r="M1791" t="s">
        <v>80</v>
      </c>
      <c r="N179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15</v>
      </c>
      <c r="O1791">
        <f>VLOOKUP(TableMPI[[#This Row],[Label]],TableAvg[],2,FALSE)</f>
        <v>140.74933714285714</v>
      </c>
      <c r="P1791">
        <f>VLOOKUP(TableMPI[[#This Row],[Label]],TableAvg[],3,FALSE)</f>
        <v>9.7697978324972082E-2</v>
      </c>
      <c r="Q1791">
        <f>TableMPI[[#This Row],[Avg]]-$U$2*TableMPI[[#This Row],[StdDev]]</f>
        <v>140.5539411862072</v>
      </c>
      <c r="R1791">
        <f>TableMPI[[#This Row],[Avg]]+$U$2*TableMPI[[#This Row],[StdDev]]</f>
        <v>140.94473309950709</v>
      </c>
      <c r="S1791">
        <v>1</v>
      </c>
    </row>
    <row r="1792" spans="1:19" x14ac:dyDescent="0.25">
      <c r="A1792" t="s">
        <v>15</v>
      </c>
      <c r="B1792">
        <v>10000</v>
      </c>
      <c r="C1792">
        <v>100</v>
      </c>
      <c r="D1792">
        <v>100000</v>
      </c>
      <c r="E1792">
        <v>13</v>
      </c>
      <c r="F1792">
        <v>1</v>
      </c>
      <c r="G1792">
        <v>27.187370000000001</v>
      </c>
      <c r="H1792">
        <v>0.59082199999999996</v>
      </c>
      <c r="I1792">
        <v>0.57568600000000003</v>
      </c>
      <c r="J1792">
        <v>4.7974000000000003E-2</v>
      </c>
      <c r="K1792" t="str">
        <f>MID(M1792,22,1)</f>
        <v>7</v>
      </c>
      <c r="L1792" t="s">
        <v>81</v>
      </c>
      <c r="M1792" t="s">
        <v>82</v>
      </c>
      <c r="N179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13</v>
      </c>
      <c r="O1792">
        <f>VLOOKUP(TableMPI[[#This Row],[Label]],TableAvg[],2,FALSE)</f>
        <v>161.63524966666668</v>
      </c>
      <c r="P1792">
        <f>VLOOKUP(TableMPI[[#This Row],[Label]],TableAvg[],3,FALSE)</f>
        <v>0.26492721131126612</v>
      </c>
      <c r="Q1792">
        <f>TableMPI[[#This Row],[Avg]]-$U$2*TableMPI[[#This Row],[StdDev]]</f>
        <v>161.10539524404416</v>
      </c>
      <c r="R1792">
        <f>TableMPI[[#This Row],[Avg]]+$U$2*TableMPI[[#This Row],[StdDev]]</f>
        <v>162.1651040892892</v>
      </c>
      <c r="S1792">
        <v>1</v>
      </c>
    </row>
    <row r="1793" spans="1:19" x14ac:dyDescent="0.25">
      <c r="A1793" t="s">
        <v>15</v>
      </c>
      <c r="B1793">
        <v>10000</v>
      </c>
      <c r="C1793">
        <v>100</v>
      </c>
      <c r="D1793">
        <v>100000</v>
      </c>
      <c r="E1793">
        <v>16</v>
      </c>
      <c r="F1793">
        <v>1</v>
      </c>
      <c r="G1793">
        <v>21.746905999999999</v>
      </c>
      <c r="H1793">
        <v>0.17513899999999999</v>
      </c>
      <c r="I1793">
        <v>0.69988899999999998</v>
      </c>
      <c r="J1793">
        <v>4.6658999999999999E-2</v>
      </c>
      <c r="K1793" t="str">
        <f t="shared" ref="K1793:K1824" si="52">MID(M1793,22,1)</f>
        <v>7</v>
      </c>
      <c r="L1793" t="s">
        <v>81</v>
      </c>
      <c r="M1793" t="s">
        <v>82</v>
      </c>
      <c r="N179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16</v>
      </c>
      <c r="O1793">
        <f>VLOOKUP(TableMPI[[#This Row],[Label]],TableAvg[],2,FALSE)</f>
        <v>132.24896166666667</v>
      </c>
      <c r="P1793">
        <f>VLOOKUP(TableMPI[[#This Row],[Label]],TableAvg[],3,FALSE)</f>
        <v>3.8100204833406912E-2</v>
      </c>
      <c r="Q1793">
        <f>TableMPI[[#This Row],[Avg]]-$U$2*TableMPI[[#This Row],[StdDev]]</f>
        <v>132.17276125699985</v>
      </c>
      <c r="R1793">
        <f>TableMPI[[#This Row],[Avg]]+$U$2*TableMPI[[#This Row],[StdDev]]</f>
        <v>132.3251620763335</v>
      </c>
      <c r="S1793">
        <v>1</v>
      </c>
    </row>
    <row r="1794" spans="1:19" x14ac:dyDescent="0.25">
      <c r="A1794" t="s">
        <v>15</v>
      </c>
      <c r="B1794">
        <v>10000</v>
      </c>
      <c r="C1794">
        <v>100</v>
      </c>
      <c r="D1794">
        <v>100000</v>
      </c>
      <c r="E1794">
        <v>19</v>
      </c>
      <c r="F1794">
        <v>1</v>
      </c>
      <c r="G1794">
        <v>18.778186000000002</v>
      </c>
      <c r="H1794">
        <v>0.24895600000000001</v>
      </c>
      <c r="I1794">
        <v>2.229298</v>
      </c>
      <c r="J1794">
        <v>0.12385</v>
      </c>
      <c r="K1794" t="str">
        <f t="shared" si="52"/>
        <v>7</v>
      </c>
      <c r="L1794" t="s">
        <v>81</v>
      </c>
      <c r="M1794" t="s">
        <v>82</v>
      </c>
      <c r="N179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19</v>
      </c>
      <c r="O1794">
        <f>VLOOKUP(TableMPI[[#This Row],[Label]],TableAvg[],2,FALSE)</f>
        <v>111.81019399999998</v>
      </c>
      <c r="P1794">
        <f>VLOOKUP(TableMPI[[#This Row],[Label]],TableAvg[],3,FALSE)</f>
        <v>1.7064358900188037E-2</v>
      </c>
      <c r="Q1794">
        <f>TableMPI[[#This Row],[Avg]]-$U$2*TableMPI[[#This Row],[StdDev]]</f>
        <v>111.77606528219961</v>
      </c>
      <c r="R1794">
        <f>TableMPI[[#This Row],[Avg]]+$U$2*TableMPI[[#This Row],[StdDev]]</f>
        <v>111.84432271780035</v>
      </c>
      <c r="S1794">
        <v>1</v>
      </c>
    </row>
    <row r="1795" spans="1:19" x14ac:dyDescent="0.25">
      <c r="A1795" t="s">
        <v>15</v>
      </c>
      <c r="B1795">
        <v>10000</v>
      </c>
      <c r="C1795">
        <v>100</v>
      </c>
      <c r="D1795">
        <v>100000</v>
      </c>
      <c r="E1795">
        <v>22</v>
      </c>
      <c r="F1795">
        <v>1</v>
      </c>
      <c r="G1795">
        <v>16.385196000000001</v>
      </c>
      <c r="H1795">
        <v>0.257106</v>
      </c>
      <c r="I1795">
        <v>2.5556399999999999</v>
      </c>
      <c r="J1795">
        <v>0.121697</v>
      </c>
      <c r="K1795" t="str">
        <f t="shared" si="52"/>
        <v>7</v>
      </c>
      <c r="L1795" t="s">
        <v>81</v>
      </c>
      <c r="M1795" t="s">
        <v>82</v>
      </c>
      <c r="N179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22</v>
      </c>
      <c r="O1795">
        <f>VLOOKUP(TableMPI[[#This Row],[Label]],TableAvg[],2,FALSE)</f>
        <v>97.027764666666656</v>
      </c>
      <c r="P1795">
        <f>VLOOKUP(TableMPI[[#This Row],[Label]],TableAvg[],3,FALSE)</f>
        <v>0.22581226043032632</v>
      </c>
      <c r="Q1795">
        <f>TableMPI[[#This Row],[Avg]]-$U$2*TableMPI[[#This Row],[StdDev]]</f>
        <v>96.576140145806008</v>
      </c>
      <c r="R1795">
        <f>TableMPI[[#This Row],[Avg]]+$U$2*TableMPI[[#This Row],[StdDev]]</f>
        <v>97.479389187527303</v>
      </c>
      <c r="S1795">
        <v>1</v>
      </c>
    </row>
    <row r="1796" spans="1:19" x14ac:dyDescent="0.25">
      <c r="A1796" t="s">
        <v>15</v>
      </c>
      <c r="B1796">
        <v>10000</v>
      </c>
      <c r="C1796">
        <v>100</v>
      </c>
      <c r="D1796">
        <v>100000</v>
      </c>
      <c r="E1796">
        <v>25</v>
      </c>
      <c r="F1796">
        <v>1</v>
      </c>
      <c r="G1796">
        <v>15.066601</v>
      </c>
      <c r="H1796">
        <v>0.62407599999999996</v>
      </c>
      <c r="I1796">
        <v>4.6851640000000003</v>
      </c>
      <c r="J1796">
        <v>0.195215</v>
      </c>
      <c r="K1796" t="str">
        <f t="shared" si="52"/>
        <v>7</v>
      </c>
      <c r="L1796" t="s">
        <v>81</v>
      </c>
      <c r="M1796" t="s">
        <v>82</v>
      </c>
      <c r="N179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25</v>
      </c>
      <c r="O1796">
        <f>VLOOKUP(TableMPI[[#This Row],[Label]],TableAvg[],2,FALSE)</f>
        <v>89.256282333333345</v>
      </c>
      <c r="P1796">
        <f>VLOOKUP(TableMPI[[#This Row],[Label]],TableAvg[],3,FALSE)</f>
        <v>0.4857304962901634</v>
      </c>
      <c r="Q1796">
        <f>TableMPI[[#This Row],[Avg]]-$U$2*TableMPI[[#This Row],[StdDev]]</f>
        <v>88.284821340753012</v>
      </c>
      <c r="R1796">
        <f>TableMPI[[#This Row],[Avg]]+$U$2*TableMPI[[#This Row],[StdDev]]</f>
        <v>90.227743325913679</v>
      </c>
      <c r="S1796">
        <v>1</v>
      </c>
    </row>
    <row r="1797" spans="1:19" x14ac:dyDescent="0.25">
      <c r="A1797" t="s">
        <v>15</v>
      </c>
      <c r="B1797">
        <v>10000</v>
      </c>
      <c r="C1797">
        <v>100</v>
      </c>
      <c r="D1797">
        <v>100000</v>
      </c>
      <c r="E1797">
        <v>28</v>
      </c>
      <c r="F1797">
        <v>1</v>
      </c>
      <c r="G1797">
        <v>15.970262999999999</v>
      </c>
      <c r="H1797">
        <v>2.9125329999999998</v>
      </c>
      <c r="I1797">
        <v>10.146477000000001</v>
      </c>
      <c r="J1797">
        <v>0.37579499999999999</v>
      </c>
      <c r="K1797" t="str">
        <f t="shared" si="52"/>
        <v>7</v>
      </c>
      <c r="L1797" t="s">
        <v>81</v>
      </c>
      <c r="M1797" t="s">
        <v>82</v>
      </c>
      <c r="N179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28</v>
      </c>
      <c r="O1797">
        <f>VLOOKUP(TableMPI[[#This Row],[Label]],TableAvg[],2,FALSE)</f>
        <v>83.338386666666665</v>
      </c>
      <c r="P1797">
        <f>VLOOKUP(TableMPI[[#This Row],[Label]],TableAvg[],3,FALSE)</f>
        <v>0.24866602991321096</v>
      </c>
      <c r="Q1797">
        <f>TableMPI[[#This Row],[Avg]]-$U$2*TableMPI[[#This Row],[StdDev]]</f>
        <v>82.841054606840245</v>
      </c>
      <c r="R1797">
        <f>TableMPI[[#This Row],[Avg]]+$U$2*TableMPI[[#This Row],[StdDev]]</f>
        <v>83.835718726493084</v>
      </c>
      <c r="S1797">
        <v>1</v>
      </c>
    </row>
    <row r="1798" spans="1:19" x14ac:dyDescent="0.25">
      <c r="A1798" t="s">
        <v>15</v>
      </c>
      <c r="B1798">
        <v>10000</v>
      </c>
      <c r="C1798">
        <v>100</v>
      </c>
      <c r="D1798">
        <v>100000</v>
      </c>
      <c r="E1798">
        <v>31</v>
      </c>
      <c r="F1798">
        <v>1</v>
      </c>
      <c r="G1798">
        <v>14.30241</v>
      </c>
      <c r="H1798">
        <v>2.3293699999999999</v>
      </c>
      <c r="I1798">
        <v>6.290457</v>
      </c>
      <c r="J1798">
        <v>0.20968200000000001</v>
      </c>
      <c r="K1798" t="str">
        <f t="shared" si="52"/>
        <v>7</v>
      </c>
      <c r="L1798" t="s">
        <v>81</v>
      </c>
      <c r="M1798" t="s">
        <v>82</v>
      </c>
      <c r="N179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31</v>
      </c>
      <c r="O1798">
        <f>VLOOKUP(TableMPI[[#This Row],[Label]],TableAvg[],2,FALSE)</f>
        <v>80.903500000000008</v>
      </c>
      <c r="P1798">
        <f>VLOOKUP(TableMPI[[#This Row],[Label]],TableAvg[],3,FALSE)</f>
        <v>2.0728889999997979</v>
      </c>
      <c r="Q1798">
        <f>TableMPI[[#This Row],[Avg]]-$U$2*TableMPI[[#This Row],[StdDev]]</f>
        <v>76.757722000000413</v>
      </c>
      <c r="R1798">
        <f>TableMPI[[#This Row],[Avg]]+$U$2*TableMPI[[#This Row],[StdDev]]</f>
        <v>85.049277999999603</v>
      </c>
      <c r="S1798">
        <v>1</v>
      </c>
    </row>
    <row r="1799" spans="1:19" x14ac:dyDescent="0.25">
      <c r="A1799" t="s">
        <v>15</v>
      </c>
      <c r="B1799">
        <v>10000</v>
      </c>
      <c r="C1799">
        <v>100</v>
      </c>
      <c r="D1799">
        <v>100000</v>
      </c>
      <c r="E1799">
        <v>34</v>
      </c>
      <c r="F1799">
        <v>1</v>
      </c>
      <c r="G1799">
        <v>14.284155999999999</v>
      </c>
      <c r="H1799">
        <v>3.3834409999999999</v>
      </c>
      <c r="I1799">
        <v>6.8265260000000003</v>
      </c>
      <c r="J1799">
        <v>0.20686399999999999</v>
      </c>
      <c r="K1799" t="str">
        <f t="shared" si="52"/>
        <v>7</v>
      </c>
      <c r="L1799" t="s">
        <v>81</v>
      </c>
      <c r="M1799" t="s">
        <v>82</v>
      </c>
      <c r="N179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34</v>
      </c>
      <c r="O1799">
        <f>VLOOKUP(TableMPI[[#This Row],[Label]],TableAvg[],2,FALSE)</f>
        <v>87.366123000000002</v>
      </c>
      <c r="P1799">
        <f>VLOOKUP(TableMPI[[#This Row],[Label]],TableAvg[],3,FALSE)</f>
        <v>3.0477749999998505</v>
      </c>
      <c r="Q1799">
        <f>TableMPI[[#This Row],[Avg]]-$U$2*TableMPI[[#This Row],[StdDev]]</f>
        <v>81.270573000000297</v>
      </c>
      <c r="R1799">
        <f>TableMPI[[#This Row],[Avg]]+$U$2*TableMPI[[#This Row],[StdDev]]</f>
        <v>93.461672999999706</v>
      </c>
      <c r="S1799">
        <v>1</v>
      </c>
    </row>
    <row r="1800" spans="1:19" x14ac:dyDescent="0.25">
      <c r="A1800" t="s">
        <v>15</v>
      </c>
      <c r="B1800">
        <v>10000</v>
      </c>
      <c r="C1800">
        <v>100</v>
      </c>
      <c r="D1800">
        <v>100000</v>
      </c>
      <c r="E1800">
        <v>37</v>
      </c>
      <c r="F1800">
        <v>1</v>
      </c>
      <c r="G1800">
        <v>13.381852</v>
      </c>
      <c r="H1800">
        <v>3.1742750000000002</v>
      </c>
      <c r="I1800">
        <v>7.7699559999999996</v>
      </c>
      <c r="J1800">
        <v>0.215832</v>
      </c>
      <c r="K1800" t="str">
        <f t="shared" si="52"/>
        <v>7</v>
      </c>
      <c r="L1800" t="s">
        <v>81</v>
      </c>
      <c r="M1800" t="s">
        <v>82</v>
      </c>
      <c r="N180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37</v>
      </c>
      <c r="O1800">
        <f>VLOOKUP(TableMPI[[#This Row],[Label]],TableAvg[],2,FALSE)</f>
        <v>81.949399</v>
      </c>
      <c r="P1800">
        <f>VLOOKUP(TableMPI[[#This Row],[Label]],TableAvg[],3,FALSE)</f>
        <v>5.3984252511614423</v>
      </c>
      <c r="Q1800">
        <f>TableMPI[[#This Row],[Avg]]-$U$2*TableMPI[[#This Row],[StdDev]]</f>
        <v>71.152548497677117</v>
      </c>
      <c r="R1800">
        <f>TableMPI[[#This Row],[Avg]]+$U$2*TableMPI[[#This Row],[StdDev]]</f>
        <v>92.746249502322883</v>
      </c>
      <c r="S1800">
        <v>1</v>
      </c>
    </row>
    <row r="1801" spans="1:19" x14ac:dyDescent="0.25">
      <c r="A1801" t="s">
        <v>15</v>
      </c>
      <c r="B1801">
        <v>10000</v>
      </c>
      <c r="C1801">
        <v>100</v>
      </c>
      <c r="D1801">
        <v>100000</v>
      </c>
      <c r="E1801">
        <v>40</v>
      </c>
      <c r="F1801">
        <v>1</v>
      </c>
      <c r="G1801">
        <v>13.382025000000001</v>
      </c>
      <c r="H1801">
        <v>3.7673839999999998</v>
      </c>
      <c r="I1801">
        <v>8.6320519999999998</v>
      </c>
      <c r="J1801">
        <v>0.221335</v>
      </c>
      <c r="K1801" t="str">
        <f t="shared" si="52"/>
        <v>7</v>
      </c>
      <c r="L1801" t="s">
        <v>81</v>
      </c>
      <c r="M1801" t="s">
        <v>82</v>
      </c>
      <c r="N180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40</v>
      </c>
      <c r="O1801">
        <f>VLOOKUP(TableMPI[[#This Row],[Label]],TableAvg[],2,FALSE)</f>
        <v>76.617743333333337</v>
      </c>
      <c r="P1801">
        <f>VLOOKUP(TableMPI[[#This Row],[Label]],TableAvg[],3,FALSE)</f>
        <v>10.581841719321696</v>
      </c>
      <c r="Q1801">
        <f>TableMPI[[#This Row],[Avg]]-$U$2*TableMPI[[#This Row],[StdDev]]</f>
        <v>55.454059894689948</v>
      </c>
      <c r="R1801">
        <f>TableMPI[[#This Row],[Avg]]+$U$2*TableMPI[[#This Row],[StdDev]]</f>
        <v>97.781426771976726</v>
      </c>
      <c r="S1801">
        <v>1</v>
      </c>
    </row>
    <row r="1802" spans="1:19" x14ac:dyDescent="0.25">
      <c r="A1802" t="s">
        <v>15</v>
      </c>
      <c r="B1802">
        <v>10000</v>
      </c>
      <c r="C1802">
        <v>100</v>
      </c>
      <c r="D1802">
        <v>100000</v>
      </c>
      <c r="E1802">
        <v>43</v>
      </c>
      <c r="F1802">
        <v>1</v>
      </c>
      <c r="G1802">
        <v>15.160679</v>
      </c>
      <c r="H1802">
        <v>6.2023109999999999</v>
      </c>
      <c r="I1802">
        <v>8.0644220000000004</v>
      </c>
      <c r="J1802">
        <v>0.19200999999999999</v>
      </c>
      <c r="K1802" t="str">
        <f t="shared" si="52"/>
        <v>7</v>
      </c>
      <c r="L1802" t="s">
        <v>81</v>
      </c>
      <c r="M1802" t="s">
        <v>82</v>
      </c>
      <c r="N180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43</v>
      </c>
      <c r="O1802">
        <f>VLOOKUP(TableMPI[[#This Row],[Label]],TableAvg[],2,FALSE)</f>
        <v>71.895907666666673</v>
      </c>
      <c r="P1802">
        <f>VLOOKUP(TableMPI[[#This Row],[Label]],TableAvg[],3,FALSE)</f>
        <v>8.6175543261217591</v>
      </c>
      <c r="Q1802">
        <f>TableMPI[[#This Row],[Avg]]-$U$2*TableMPI[[#This Row],[StdDev]]</f>
        <v>54.660799014423155</v>
      </c>
      <c r="R1802">
        <f>TableMPI[[#This Row],[Avg]]+$U$2*TableMPI[[#This Row],[StdDev]]</f>
        <v>89.131016318910184</v>
      </c>
      <c r="S1802">
        <v>1</v>
      </c>
    </row>
    <row r="1803" spans="1:19" x14ac:dyDescent="0.25">
      <c r="A1803" t="s">
        <v>15</v>
      </c>
      <c r="B1803">
        <v>10000</v>
      </c>
      <c r="C1803">
        <v>100</v>
      </c>
      <c r="D1803">
        <v>100000</v>
      </c>
      <c r="E1803">
        <v>46</v>
      </c>
      <c r="F1803">
        <v>1</v>
      </c>
      <c r="G1803">
        <v>13.558904999999999</v>
      </c>
      <c r="H1803">
        <v>5.178814</v>
      </c>
      <c r="I1803">
        <v>12.117035</v>
      </c>
      <c r="J1803">
        <v>0.26926699999999998</v>
      </c>
      <c r="K1803" t="str">
        <f t="shared" si="52"/>
        <v>7</v>
      </c>
      <c r="L1803" t="s">
        <v>81</v>
      </c>
      <c r="M1803" t="s">
        <v>82</v>
      </c>
      <c r="N180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46</v>
      </c>
      <c r="O1803">
        <f>VLOOKUP(TableMPI[[#This Row],[Label]],TableAvg[],2,FALSE)</f>
        <v>72.402682666666678</v>
      </c>
      <c r="P1803">
        <f>VLOOKUP(TableMPI[[#This Row],[Label]],TableAvg[],3,FALSE)</f>
        <v>8.6749406518559908</v>
      </c>
      <c r="Q1803">
        <f>TableMPI[[#This Row],[Avg]]-$U$2*TableMPI[[#This Row],[StdDev]]</f>
        <v>55.052801362954696</v>
      </c>
      <c r="R1803">
        <f>TableMPI[[#This Row],[Avg]]+$U$2*TableMPI[[#This Row],[StdDev]]</f>
        <v>89.75256397037866</v>
      </c>
      <c r="S1803">
        <v>1</v>
      </c>
    </row>
    <row r="1804" spans="1:19" x14ac:dyDescent="0.25">
      <c r="A1804" t="s">
        <v>15</v>
      </c>
      <c r="B1804">
        <v>10000</v>
      </c>
      <c r="C1804">
        <v>100</v>
      </c>
      <c r="D1804">
        <v>100000</v>
      </c>
      <c r="E1804">
        <v>49</v>
      </c>
      <c r="F1804">
        <v>1</v>
      </c>
      <c r="G1804">
        <v>22.265698</v>
      </c>
      <c r="H1804">
        <v>14.136987</v>
      </c>
      <c r="I1804">
        <v>9.9364670000000004</v>
      </c>
      <c r="J1804">
        <v>0.20701</v>
      </c>
      <c r="K1804" t="str">
        <f t="shared" si="52"/>
        <v>7</v>
      </c>
      <c r="L1804" t="s">
        <v>81</v>
      </c>
      <c r="M1804" t="s">
        <v>82</v>
      </c>
      <c r="N180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49</v>
      </c>
      <c r="O1804">
        <f>VLOOKUP(TableMPI[[#This Row],[Label]],TableAvg[],2,FALSE)</f>
        <v>76.552641666666659</v>
      </c>
      <c r="P1804">
        <f>VLOOKUP(TableMPI[[#This Row],[Label]],TableAvg[],3,FALSE)</f>
        <v>0.24086220050867616</v>
      </c>
      <c r="Q1804">
        <f>TableMPI[[#This Row],[Avg]]-$U$2*TableMPI[[#This Row],[StdDev]]</f>
        <v>76.070917265649314</v>
      </c>
      <c r="R1804">
        <f>TableMPI[[#This Row],[Avg]]+$U$2*TableMPI[[#This Row],[StdDev]]</f>
        <v>77.034366067684005</v>
      </c>
      <c r="S1804">
        <v>1</v>
      </c>
    </row>
    <row r="1805" spans="1:19" x14ac:dyDescent="0.25">
      <c r="A1805" t="s">
        <v>15</v>
      </c>
      <c r="B1805">
        <v>10000</v>
      </c>
      <c r="C1805">
        <v>100</v>
      </c>
      <c r="D1805">
        <v>100000</v>
      </c>
      <c r="E1805">
        <v>52</v>
      </c>
      <c r="F1805">
        <v>1</v>
      </c>
      <c r="G1805">
        <v>21.942793000000002</v>
      </c>
      <c r="H1805">
        <v>14.182845</v>
      </c>
      <c r="I1805">
        <v>10.303528</v>
      </c>
      <c r="J1805">
        <v>0.20202999999999999</v>
      </c>
      <c r="K1805" t="str">
        <f t="shared" si="52"/>
        <v>7</v>
      </c>
      <c r="L1805" t="s">
        <v>81</v>
      </c>
      <c r="M1805" t="s">
        <v>82</v>
      </c>
      <c r="N180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52</v>
      </c>
      <c r="O1805">
        <f>VLOOKUP(TableMPI[[#This Row],[Label]],TableAvg[],2,FALSE)</f>
        <v>65.309149000000005</v>
      </c>
      <c r="P1805">
        <f>VLOOKUP(TableMPI[[#This Row],[Label]],TableAvg[],3,FALSE)</f>
        <v>7.8481203231082199</v>
      </c>
      <c r="Q1805">
        <f>TableMPI[[#This Row],[Avg]]-$U$2*TableMPI[[#This Row],[StdDev]]</f>
        <v>49.612908353783567</v>
      </c>
      <c r="R1805">
        <f>TableMPI[[#This Row],[Avg]]+$U$2*TableMPI[[#This Row],[StdDev]]</f>
        <v>81.005389646216443</v>
      </c>
      <c r="S1805">
        <v>1</v>
      </c>
    </row>
    <row r="1806" spans="1:19" x14ac:dyDescent="0.25">
      <c r="A1806" t="s">
        <v>15</v>
      </c>
      <c r="B1806">
        <v>10000</v>
      </c>
      <c r="C1806">
        <v>100</v>
      </c>
      <c r="D1806">
        <v>100000</v>
      </c>
      <c r="E1806">
        <v>55</v>
      </c>
      <c r="F1806">
        <v>1</v>
      </c>
      <c r="G1806">
        <v>20.983152</v>
      </c>
      <c r="H1806">
        <v>13.65442</v>
      </c>
      <c r="I1806">
        <v>13.575244</v>
      </c>
      <c r="J1806">
        <v>0.25139299999999998</v>
      </c>
      <c r="K1806" t="str">
        <f t="shared" si="52"/>
        <v>7</v>
      </c>
      <c r="L1806" t="s">
        <v>81</v>
      </c>
      <c r="M1806" t="s">
        <v>82</v>
      </c>
      <c r="N180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55</v>
      </c>
      <c r="O1806">
        <f>VLOOKUP(TableMPI[[#This Row],[Label]],TableAvg[],2,FALSE)</f>
        <v>69.724812</v>
      </c>
      <c r="P1806">
        <f>VLOOKUP(TableMPI[[#This Row],[Label]],TableAvg[],3,FALSE)</f>
        <v>4.9939833811518328</v>
      </c>
      <c r="Q1806">
        <f>TableMPI[[#This Row],[Avg]]-$U$2*TableMPI[[#This Row],[StdDev]]</f>
        <v>59.736845237696336</v>
      </c>
      <c r="R1806">
        <f>TableMPI[[#This Row],[Avg]]+$U$2*TableMPI[[#This Row],[StdDev]]</f>
        <v>79.712778762303671</v>
      </c>
      <c r="S1806">
        <v>1</v>
      </c>
    </row>
    <row r="1807" spans="1:19" x14ac:dyDescent="0.25">
      <c r="A1807" t="s">
        <v>15</v>
      </c>
      <c r="B1807">
        <v>10000</v>
      </c>
      <c r="C1807">
        <v>100</v>
      </c>
      <c r="D1807">
        <v>100000</v>
      </c>
      <c r="E1807">
        <v>58</v>
      </c>
      <c r="F1807">
        <v>1</v>
      </c>
      <c r="G1807">
        <v>27.659438999999999</v>
      </c>
      <c r="H1807">
        <v>20.626946</v>
      </c>
      <c r="I1807">
        <v>10.661875</v>
      </c>
      <c r="J1807">
        <v>0.18704999999999999</v>
      </c>
      <c r="K1807" t="str">
        <f t="shared" si="52"/>
        <v>7</v>
      </c>
      <c r="L1807" t="s">
        <v>81</v>
      </c>
      <c r="M1807" t="s">
        <v>82</v>
      </c>
      <c r="N180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58</v>
      </c>
      <c r="O1807">
        <f>VLOOKUP(TableMPI[[#This Row],[Label]],TableAvg[],2,FALSE)</f>
        <v>62.056984333333332</v>
      </c>
      <c r="P1807">
        <f>VLOOKUP(TableMPI[[#This Row],[Label]],TableAvg[],3,FALSE)</f>
        <v>7.4787741617957302</v>
      </c>
      <c r="Q1807">
        <f>TableMPI[[#This Row],[Avg]]-$U$2*TableMPI[[#This Row],[StdDev]]</f>
        <v>47.099436009741872</v>
      </c>
      <c r="R1807">
        <f>TableMPI[[#This Row],[Avg]]+$U$2*TableMPI[[#This Row],[StdDev]]</f>
        <v>77.014532656924786</v>
      </c>
      <c r="S1807">
        <v>1</v>
      </c>
    </row>
    <row r="1808" spans="1:19" x14ac:dyDescent="0.25">
      <c r="A1808" t="s">
        <v>15</v>
      </c>
      <c r="B1808">
        <v>10000</v>
      </c>
      <c r="C1808">
        <v>100</v>
      </c>
      <c r="D1808">
        <v>100000</v>
      </c>
      <c r="E1808">
        <v>61</v>
      </c>
      <c r="F1808">
        <v>1</v>
      </c>
      <c r="G1808">
        <v>17.761398</v>
      </c>
      <c r="H1808">
        <v>11.213851</v>
      </c>
      <c r="I1808">
        <v>13.351298999999999</v>
      </c>
      <c r="J1808">
        <v>0.222522</v>
      </c>
      <c r="K1808" t="str">
        <f t="shared" si="52"/>
        <v>7</v>
      </c>
      <c r="L1808" t="s">
        <v>81</v>
      </c>
      <c r="M1808" t="s">
        <v>82</v>
      </c>
      <c r="N180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61</v>
      </c>
      <c r="O1808">
        <f>VLOOKUP(TableMPI[[#This Row],[Label]],TableAvg[],2,FALSE)</f>
        <v>60.546761666666669</v>
      </c>
      <c r="P1808">
        <f>VLOOKUP(TableMPI[[#This Row],[Label]],TableAvg[],3,FALSE)</f>
        <v>6.2983613579363924</v>
      </c>
      <c r="Q1808">
        <f>TableMPI[[#This Row],[Avg]]-$U$2*TableMPI[[#This Row],[StdDev]]</f>
        <v>47.950038950793882</v>
      </c>
      <c r="R1808">
        <f>TableMPI[[#This Row],[Avg]]+$U$2*TableMPI[[#This Row],[StdDev]]</f>
        <v>73.143484382539455</v>
      </c>
      <c r="S1808">
        <v>1</v>
      </c>
    </row>
    <row r="1809" spans="1:19" x14ac:dyDescent="0.25">
      <c r="A1809" t="s">
        <v>15</v>
      </c>
      <c r="B1809">
        <v>10000</v>
      </c>
      <c r="C1809">
        <v>100</v>
      </c>
      <c r="D1809">
        <v>100000</v>
      </c>
      <c r="E1809">
        <v>64</v>
      </c>
      <c r="F1809">
        <v>1</v>
      </c>
      <c r="G1809">
        <v>28.835391999999999</v>
      </c>
      <c r="H1809">
        <v>22.567554999999999</v>
      </c>
      <c r="I1809">
        <v>21.461679</v>
      </c>
      <c r="J1809">
        <v>0.34066200000000002</v>
      </c>
      <c r="K1809" t="str">
        <f t="shared" si="52"/>
        <v>7</v>
      </c>
      <c r="L1809" t="s">
        <v>81</v>
      </c>
      <c r="M1809" t="s">
        <v>82</v>
      </c>
      <c r="N180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64</v>
      </c>
      <c r="O1809">
        <f>VLOOKUP(TableMPI[[#This Row],[Label]],TableAvg[],2,FALSE)</f>
        <v>55.81539999999999</v>
      </c>
      <c r="P1809">
        <f>VLOOKUP(TableMPI[[#This Row],[Label]],TableAvg[],3,FALSE)</f>
        <v>9.1422645499959732</v>
      </c>
      <c r="Q1809">
        <f>TableMPI[[#This Row],[Avg]]-$U$2*TableMPI[[#This Row],[StdDev]]</f>
        <v>37.53087090000804</v>
      </c>
      <c r="R1809">
        <f>TableMPI[[#This Row],[Avg]]+$U$2*TableMPI[[#This Row],[StdDev]]</f>
        <v>74.09992909999194</v>
      </c>
      <c r="S1809">
        <v>1</v>
      </c>
    </row>
    <row r="1810" spans="1:19" x14ac:dyDescent="0.25">
      <c r="A1810" t="s">
        <v>15</v>
      </c>
      <c r="B1810">
        <v>10000</v>
      </c>
      <c r="C1810">
        <v>100</v>
      </c>
      <c r="D1810">
        <v>100000</v>
      </c>
      <c r="E1810">
        <v>67</v>
      </c>
      <c r="F1810">
        <v>1</v>
      </c>
      <c r="G1810">
        <v>17.027272</v>
      </c>
      <c r="H1810">
        <v>10.955489</v>
      </c>
      <c r="I1810">
        <v>24.544917999999999</v>
      </c>
      <c r="J1810">
        <v>0.37189299999999997</v>
      </c>
      <c r="K1810" t="str">
        <f t="shared" si="52"/>
        <v>7</v>
      </c>
      <c r="L1810" t="s">
        <v>81</v>
      </c>
      <c r="M1810" t="s">
        <v>82</v>
      </c>
      <c r="N181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67</v>
      </c>
      <c r="O1810" t="e">
        <f>VLOOKUP(TableMPI[[#This Row],[Label]],TableAvg[],2,FALSE)</f>
        <v>#N/A</v>
      </c>
      <c r="P1810" t="e">
        <f>VLOOKUP(TableMPI[[#This Row],[Label]],TableAvg[],3,FALSE)</f>
        <v>#N/A</v>
      </c>
      <c r="Q1810" t="e">
        <f>TableMPI[[#This Row],[Avg]]-$U$2*TableMPI[[#This Row],[StdDev]]</f>
        <v>#N/A</v>
      </c>
      <c r="R1810" t="e">
        <f>TableMPI[[#This Row],[Avg]]+$U$2*TableMPI[[#This Row],[StdDev]]</f>
        <v>#N/A</v>
      </c>
      <c r="S1810" t="e">
        <f>IF(AND(TableMPI[[#This Row],[total_time]]&gt;=TableMPI[[#This Row],[Low]], TableMPI[[#This Row],[total_time]]&lt;=TableMPI[[#This Row],[High]]),1,0)</f>
        <v>#N/A</v>
      </c>
    </row>
    <row r="1811" spans="1:19" x14ac:dyDescent="0.25">
      <c r="A1811" t="s">
        <v>15</v>
      </c>
      <c r="B1811">
        <v>10000</v>
      </c>
      <c r="C1811">
        <v>100</v>
      </c>
      <c r="D1811">
        <v>100000</v>
      </c>
      <c r="E1811">
        <v>70</v>
      </c>
      <c r="F1811">
        <v>1</v>
      </c>
      <c r="G1811">
        <v>27.965236999999998</v>
      </c>
      <c r="H1811">
        <v>22.088909000000001</v>
      </c>
      <c r="I1811">
        <v>10.663678000000001</v>
      </c>
      <c r="J1811">
        <v>0.15454599999999999</v>
      </c>
      <c r="K1811" t="str">
        <f t="shared" si="52"/>
        <v>7</v>
      </c>
      <c r="L1811" t="s">
        <v>81</v>
      </c>
      <c r="M1811" t="s">
        <v>82</v>
      </c>
      <c r="N181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70</v>
      </c>
      <c r="O1811" t="e">
        <f>VLOOKUP(TableMPI[[#This Row],[Label]],TableAvg[],2,FALSE)</f>
        <v>#N/A</v>
      </c>
      <c r="P1811" t="e">
        <f>VLOOKUP(TableMPI[[#This Row],[Label]],TableAvg[],3,FALSE)</f>
        <v>#N/A</v>
      </c>
      <c r="Q1811" t="e">
        <f>TableMPI[[#This Row],[Avg]]-$U$2*TableMPI[[#This Row],[StdDev]]</f>
        <v>#N/A</v>
      </c>
      <c r="R1811" t="e">
        <f>TableMPI[[#This Row],[Avg]]+$U$2*TableMPI[[#This Row],[StdDev]]</f>
        <v>#N/A</v>
      </c>
      <c r="S1811" t="e">
        <f>IF(AND(TableMPI[[#This Row],[total_time]]&gt;=TableMPI[[#This Row],[Low]], TableMPI[[#This Row],[total_time]]&lt;=TableMPI[[#This Row],[High]]),1,0)</f>
        <v>#N/A</v>
      </c>
    </row>
    <row r="1812" spans="1:19" x14ac:dyDescent="0.25">
      <c r="A1812" t="s">
        <v>15</v>
      </c>
      <c r="B1812">
        <v>10000</v>
      </c>
      <c r="C1812">
        <v>100</v>
      </c>
      <c r="D1812">
        <v>100000</v>
      </c>
      <c r="E1812">
        <v>13</v>
      </c>
      <c r="F1812">
        <v>1</v>
      </c>
      <c r="G1812">
        <v>27.596122999999999</v>
      </c>
      <c r="H1812">
        <v>1.3477170000000001</v>
      </c>
      <c r="I1812">
        <v>4.4549200000000004</v>
      </c>
      <c r="J1812">
        <v>0.37124299999999999</v>
      </c>
      <c r="K1812" t="str">
        <f t="shared" si="52"/>
        <v>7</v>
      </c>
      <c r="L1812" t="s">
        <v>81</v>
      </c>
      <c r="M1812" t="s">
        <v>82</v>
      </c>
      <c r="N181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13</v>
      </c>
      <c r="O1812">
        <f>VLOOKUP(TableMPI[[#This Row],[Label]],TableAvg[],2,FALSE)</f>
        <v>161.63524966666668</v>
      </c>
      <c r="P1812">
        <f>VLOOKUP(TableMPI[[#This Row],[Label]],TableAvg[],3,FALSE)</f>
        <v>0.26492721131126612</v>
      </c>
      <c r="Q1812">
        <f>TableMPI[[#This Row],[Avg]]-$U$2*TableMPI[[#This Row],[StdDev]]</f>
        <v>161.10539524404416</v>
      </c>
      <c r="R1812">
        <f>TableMPI[[#This Row],[Avg]]+$U$2*TableMPI[[#This Row],[StdDev]]</f>
        <v>162.1651040892892</v>
      </c>
      <c r="S1812">
        <v>1</v>
      </c>
    </row>
    <row r="1813" spans="1:19" x14ac:dyDescent="0.25">
      <c r="A1813" t="s">
        <v>15</v>
      </c>
      <c r="B1813">
        <v>10000</v>
      </c>
      <c r="C1813">
        <v>100</v>
      </c>
      <c r="D1813">
        <v>100000</v>
      </c>
      <c r="E1813">
        <v>16</v>
      </c>
      <c r="F1813">
        <v>1</v>
      </c>
      <c r="G1813">
        <v>21.959582999999999</v>
      </c>
      <c r="H1813">
        <v>0.28914200000000001</v>
      </c>
      <c r="I1813">
        <v>1.6699470000000001</v>
      </c>
      <c r="J1813">
        <v>0.11133</v>
      </c>
      <c r="K1813" t="str">
        <f t="shared" si="52"/>
        <v>7</v>
      </c>
      <c r="L1813" t="s">
        <v>81</v>
      </c>
      <c r="M1813" t="s">
        <v>82</v>
      </c>
      <c r="N18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16</v>
      </c>
      <c r="O1813">
        <f>VLOOKUP(TableMPI[[#This Row],[Label]],TableAvg[],2,FALSE)</f>
        <v>132.24896166666667</v>
      </c>
      <c r="P1813">
        <f>VLOOKUP(TableMPI[[#This Row],[Label]],TableAvg[],3,FALSE)</f>
        <v>3.8100204833406912E-2</v>
      </c>
      <c r="Q1813">
        <f>TableMPI[[#This Row],[Avg]]-$U$2*TableMPI[[#This Row],[StdDev]]</f>
        <v>132.17276125699985</v>
      </c>
      <c r="R1813">
        <f>TableMPI[[#This Row],[Avg]]+$U$2*TableMPI[[#This Row],[StdDev]]</f>
        <v>132.3251620763335</v>
      </c>
      <c r="S1813">
        <v>1</v>
      </c>
    </row>
    <row r="1814" spans="1:19" x14ac:dyDescent="0.25">
      <c r="A1814" t="s">
        <v>15</v>
      </c>
      <c r="B1814">
        <v>10000</v>
      </c>
      <c r="C1814">
        <v>100</v>
      </c>
      <c r="D1814">
        <v>100000</v>
      </c>
      <c r="E1814">
        <v>19</v>
      </c>
      <c r="F1814">
        <v>1</v>
      </c>
      <c r="G1814">
        <v>18.803633000000001</v>
      </c>
      <c r="H1814">
        <v>0.28773799999999999</v>
      </c>
      <c r="I1814">
        <v>2.8754270000000002</v>
      </c>
      <c r="J1814">
        <v>0.159746</v>
      </c>
      <c r="K1814" t="str">
        <f t="shared" si="52"/>
        <v>7</v>
      </c>
      <c r="L1814" t="s">
        <v>81</v>
      </c>
      <c r="M1814" t="s">
        <v>82</v>
      </c>
      <c r="N181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19</v>
      </c>
      <c r="O1814">
        <f>VLOOKUP(TableMPI[[#This Row],[Label]],TableAvg[],2,FALSE)</f>
        <v>111.81019399999998</v>
      </c>
      <c r="P1814">
        <f>VLOOKUP(TableMPI[[#This Row],[Label]],TableAvg[],3,FALSE)</f>
        <v>1.7064358900188037E-2</v>
      </c>
      <c r="Q1814">
        <f>TableMPI[[#This Row],[Avg]]-$U$2*TableMPI[[#This Row],[StdDev]]</f>
        <v>111.77606528219961</v>
      </c>
      <c r="R1814">
        <f>TableMPI[[#This Row],[Avg]]+$U$2*TableMPI[[#This Row],[StdDev]]</f>
        <v>111.84432271780035</v>
      </c>
      <c r="S1814">
        <v>1</v>
      </c>
    </row>
    <row r="1815" spans="1:19" x14ac:dyDescent="0.25">
      <c r="A1815" t="s">
        <v>15</v>
      </c>
      <c r="B1815">
        <v>10000</v>
      </c>
      <c r="C1815">
        <v>100</v>
      </c>
      <c r="D1815">
        <v>100000</v>
      </c>
      <c r="E1815">
        <v>22</v>
      </c>
      <c r="F1815">
        <v>1</v>
      </c>
      <c r="G1815">
        <v>16.474762999999999</v>
      </c>
      <c r="H1815">
        <v>0.383409</v>
      </c>
      <c r="I1815">
        <v>5.0110289999999997</v>
      </c>
      <c r="J1815">
        <v>0.23862</v>
      </c>
      <c r="K1815" t="str">
        <f t="shared" si="52"/>
        <v>7</v>
      </c>
      <c r="L1815" t="s">
        <v>81</v>
      </c>
      <c r="M1815" t="s">
        <v>82</v>
      </c>
      <c r="N181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22</v>
      </c>
      <c r="O1815">
        <f>VLOOKUP(TableMPI[[#This Row],[Label]],TableAvg[],2,FALSE)</f>
        <v>97.027764666666656</v>
      </c>
      <c r="P1815">
        <f>VLOOKUP(TableMPI[[#This Row],[Label]],TableAvg[],3,FALSE)</f>
        <v>0.22581226043032632</v>
      </c>
      <c r="Q1815">
        <f>TableMPI[[#This Row],[Avg]]-$U$2*TableMPI[[#This Row],[StdDev]]</f>
        <v>96.576140145806008</v>
      </c>
      <c r="R1815">
        <f>TableMPI[[#This Row],[Avg]]+$U$2*TableMPI[[#This Row],[StdDev]]</f>
        <v>97.479389187527303</v>
      </c>
      <c r="S1815">
        <v>1</v>
      </c>
    </row>
    <row r="1816" spans="1:19" x14ac:dyDescent="0.25">
      <c r="A1816" t="s">
        <v>15</v>
      </c>
      <c r="B1816">
        <v>10000</v>
      </c>
      <c r="C1816">
        <v>100</v>
      </c>
      <c r="D1816">
        <v>100000</v>
      </c>
      <c r="E1816">
        <v>25</v>
      </c>
      <c r="F1816">
        <v>1</v>
      </c>
      <c r="G1816">
        <v>15.276102</v>
      </c>
      <c r="H1816">
        <v>0.76279600000000003</v>
      </c>
      <c r="I1816">
        <v>5.4700639999999998</v>
      </c>
      <c r="J1816">
        <v>0.22791900000000001</v>
      </c>
      <c r="K1816" t="str">
        <f t="shared" si="52"/>
        <v>7</v>
      </c>
      <c r="L1816" t="s">
        <v>81</v>
      </c>
      <c r="M1816" t="s">
        <v>82</v>
      </c>
      <c r="N181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25</v>
      </c>
      <c r="O1816">
        <f>VLOOKUP(TableMPI[[#This Row],[Label]],TableAvg[],2,FALSE)</f>
        <v>89.256282333333345</v>
      </c>
      <c r="P1816">
        <f>VLOOKUP(TableMPI[[#This Row],[Label]],TableAvg[],3,FALSE)</f>
        <v>0.4857304962901634</v>
      </c>
      <c r="Q1816">
        <f>TableMPI[[#This Row],[Avg]]-$U$2*TableMPI[[#This Row],[StdDev]]</f>
        <v>88.284821340753012</v>
      </c>
      <c r="R1816">
        <f>TableMPI[[#This Row],[Avg]]+$U$2*TableMPI[[#This Row],[StdDev]]</f>
        <v>90.227743325913679</v>
      </c>
      <c r="S1816">
        <v>1</v>
      </c>
    </row>
    <row r="1817" spans="1:19" x14ac:dyDescent="0.25">
      <c r="A1817" t="s">
        <v>15</v>
      </c>
      <c r="B1817">
        <v>10000</v>
      </c>
      <c r="C1817">
        <v>100</v>
      </c>
      <c r="D1817">
        <v>100000</v>
      </c>
      <c r="E1817">
        <v>28</v>
      </c>
      <c r="F1817">
        <v>1</v>
      </c>
      <c r="G1817">
        <v>15.198274</v>
      </c>
      <c r="H1817">
        <v>2.149499</v>
      </c>
      <c r="I1817">
        <v>14.813027999999999</v>
      </c>
      <c r="J1817">
        <v>0.54863099999999998</v>
      </c>
      <c r="K1817" t="str">
        <f t="shared" si="52"/>
        <v>7</v>
      </c>
      <c r="L1817" t="s">
        <v>81</v>
      </c>
      <c r="M1817" t="s">
        <v>82</v>
      </c>
      <c r="N181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28</v>
      </c>
      <c r="O1817">
        <f>VLOOKUP(TableMPI[[#This Row],[Label]],TableAvg[],2,FALSE)</f>
        <v>83.338386666666665</v>
      </c>
      <c r="P1817">
        <f>VLOOKUP(TableMPI[[#This Row],[Label]],TableAvg[],3,FALSE)</f>
        <v>0.24866602991321096</v>
      </c>
      <c r="Q1817">
        <f>TableMPI[[#This Row],[Avg]]-$U$2*TableMPI[[#This Row],[StdDev]]</f>
        <v>82.841054606840245</v>
      </c>
      <c r="R1817">
        <f>TableMPI[[#This Row],[Avg]]+$U$2*TableMPI[[#This Row],[StdDev]]</f>
        <v>83.835718726493084</v>
      </c>
      <c r="S1817">
        <v>1</v>
      </c>
    </row>
    <row r="1818" spans="1:19" x14ac:dyDescent="0.25">
      <c r="A1818" t="s">
        <v>15</v>
      </c>
      <c r="B1818">
        <v>10000</v>
      </c>
      <c r="C1818">
        <v>100</v>
      </c>
      <c r="D1818">
        <v>100000</v>
      </c>
      <c r="E1818">
        <v>31</v>
      </c>
      <c r="F1818">
        <v>1</v>
      </c>
      <c r="G1818">
        <v>16.749254000000001</v>
      </c>
      <c r="H1818">
        <v>4.861834</v>
      </c>
      <c r="I1818">
        <v>12.529692000000001</v>
      </c>
      <c r="J1818">
        <v>0.41765600000000003</v>
      </c>
      <c r="K1818" t="str">
        <f t="shared" si="52"/>
        <v>7</v>
      </c>
      <c r="L1818" t="s">
        <v>81</v>
      </c>
      <c r="M1818" t="s">
        <v>82</v>
      </c>
      <c r="N181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31</v>
      </c>
      <c r="O1818">
        <f>VLOOKUP(TableMPI[[#This Row],[Label]],TableAvg[],2,FALSE)</f>
        <v>80.903500000000008</v>
      </c>
      <c r="P1818">
        <f>VLOOKUP(TableMPI[[#This Row],[Label]],TableAvg[],3,FALSE)</f>
        <v>2.0728889999997979</v>
      </c>
      <c r="Q1818">
        <f>TableMPI[[#This Row],[Avg]]-$U$2*TableMPI[[#This Row],[StdDev]]</f>
        <v>76.757722000000413</v>
      </c>
      <c r="R1818">
        <f>TableMPI[[#This Row],[Avg]]+$U$2*TableMPI[[#This Row],[StdDev]]</f>
        <v>85.049277999999603</v>
      </c>
      <c r="S1818">
        <v>1</v>
      </c>
    </row>
    <row r="1819" spans="1:19" x14ac:dyDescent="0.25">
      <c r="A1819" t="s">
        <v>15</v>
      </c>
      <c r="B1819">
        <v>10000</v>
      </c>
      <c r="C1819">
        <v>100</v>
      </c>
      <c r="D1819">
        <v>100000</v>
      </c>
      <c r="E1819">
        <v>34</v>
      </c>
      <c r="F1819">
        <v>1</v>
      </c>
      <c r="G1819">
        <v>15.192828</v>
      </c>
      <c r="H1819">
        <v>4.031955</v>
      </c>
      <c r="I1819">
        <v>7.647926</v>
      </c>
      <c r="J1819">
        <v>0.23175499999999999</v>
      </c>
      <c r="K1819" t="str">
        <f t="shared" si="52"/>
        <v>7</v>
      </c>
      <c r="L1819" t="s">
        <v>81</v>
      </c>
      <c r="M1819" t="s">
        <v>82</v>
      </c>
      <c r="N181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34</v>
      </c>
      <c r="O1819">
        <f>VLOOKUP(TableMPI[[#This Row],[Label]],TableAvg[],2,FALSE)</f>
        <v>87.366123000000002</v>
      </c>
      <c r="P1819">
        <f>VLOOKUP(TableMPI[[#This Row],[Label]],TableAvg[],3,FALSE)</f>
        <v>3.0477749999998505</v>
      </c>
      <c r="Q1819">
        <f>TableMPI[[#This Row],[Avg]]-$U$2*TableMPI[[#This Row],[StdDev]]</f>
        <v>81.270573000000297</v>
      </c>
      <c r="R1819">
        <f>TableMPI[[#This Row],[Avg]]+$U$2*TableMPI[[#This Row],[StdDev]]</f>
        <v>93.461672999999706</v>
      </c>
      <c r="S1819">
        <v>1</v>
      </c>
    </row>
    <row r="1820" spans="1:19" x14ac:dyDescent="0.25">
      <c r="A1820" t="s">
        <v>15</v>
      </c>
      <c r="B1820">
        <v>10000</v>
      </c>
      <c r="C1820">
        <v>100</v>
      </c>
      <c r="D1820">
        <v>100000</v>
      </c>
      <c r="E1820">
        <v>37</v>
      </c>
      <c r="F1820">
        <v>1</v>
      </c>
      <c r="G1820">
        <v>13.782946000000001</v>
      </c>
      <c r="H1820">
        <v>3.5602900000000002</v>
      </c>
      <c r="I1820">
        <v>11.16014</v>
      </c>
      <c r="J1820">
        <v>0.310004</v>
      </c>
      <c r="K1820" t="str">
        <f t="shared" si="52"/>
        <v>7</v>
      </c>
      <c r="L1820" t="s">
        <v>81</v>
      </c>
      <c r="M1820" t="s">
        <v>82</v>
      </c>
      <c r="N182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37</v>
      </c>
      <c r="O1820">
        <f>VLOOKUP(TableMPI[[#This Row],[Label]],TableAvg[],2,FALSE)</f>
        <v>81.949399</v>
      </c>
      <c r="P1820">
        <f>VLOOKUP(TableMPI[[#This Row],[Label]],TableAvg[],3,FALSE)</f>
        <v>5.3984252511614423</v>
      </c>
      <c r="Q1820">
        <f>TableMPI[[#This Row],[Avg]]-$U$2*TableMPI[[#This Row],[StdDev]]</f>
        <v>71.152548497677117</v>
      </c>
      <c r="R1820">
        <f>TableMPI[[#This Row],[Avg]]+$U$2*TableMPI[[#This Row],[StdDev]]</f>
        <v>92.746249502322883</v>
      </c>
      <c r="S1820">
        <v>1</v>
      </c>
    </row>
    <row r="1821" spans="1:19" x14ac:dyDescent="0.25">
      <c r="A1821" t="s">
        <v>15</v>
      </c>
      <c r="B1821">
        <v>10000</v>
      </c>
      <c r="C1821">
        <v>100</v>
      </c>
      <c r="D1821">
        <v>100000</v>
      </c>
      <c r="E1821">
        <v>40</v>
      </c>
      <c r="F1821">
        <v>1</v>
      </c>
      <c r="G1821">
        <v>15.105803</v>
      </c>
      <c r="H1821">
        <v>5.6084019999999999</v>
      </c>
      <c r="I1821">
        <v>11.311586999999999</v>
      </c>
      <c r="J1821">
        <v>0.29004099999999999</v>
      </c>
      <c r="K1821" t="str">
        <f t="shared" si="52"/>
        <v>7</v>
      </c>
      <c r="L1821" t="s">
        <v>81</v>
      </c>
      <c r="M1821" t="s">
        <v>82</v>
      </c>
      <c r="N182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40</v>
      </c>
      <c r="O1821">
        <f>VLOOKUP(TableMPI[[#This Row],[Label]],TableAvg[],2,FALSE)</f>
        <v>76.617743333333337</v>
      </c>
      <c r="P1821">
        <f>VLOOKUP(TableMPI[[#This Row],[Label]],TableAvg[],3,FALSE)</f>
        <v>10.581841719321696</v>
      </c>
      <c r="Q1821">
        <f>TableMPI[[#This Row],[Avg]]-$U$2*TableMPI[[#This Row],[StdDev]]</f>
        <v>55.454059894689948</v>
      </c>
      <c r="R1821">
        <f>TableMPI[[#This Row],[Avg]]+$U$2*TableMPI[[#This Row],[StdDev]]</f>
        <v>97.781426771976726</v>
      </c>
      <c r="S1821">
        <v>1</v>
      </c>
    </row>
    <row r="1822" spans="1:19" x14ac:dyDescent="0.25">
      <c r="A1822" t="s">
        <v>15</v>
      </c>
      <c r="B1822">
        <v>10000</v>
      </c>
      <c r="C1822">
        <v>100</v>
      </c>
      <c r="D1822">
        <v>100000</v>
      </c>
      <c r="E1822">
        <v>43</v>
      </c>
      <c r="F1822">
        <v>1</v>
      </c>
      <c r="G1822">
        <v>13.863276000000001</v>
      </c>
      <c r="H1822">
        <v>4.9869890000000003</v>
      </c>
      <c r="I1822">
        <v>17.777456000000001</v>
      </c>
      <c r="J1822">
        <v>0.42327300000000001</v>
      </c>
      <c r="K1822" t="str">
        <f t="shared" si="52"/>
        <v>7</v>
      </c>
      <c r="L1822" t="s">
        <v>81</v>
      </c>
      <c r="M1822" t="s">
        <v>82</v>
      </c>
      <c r="N182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43</v>
      </c>
      <c r="O1822">
        <f>VLOOKUP(TableMPI[[#This Row],[Label]],TableAvg[],2,FALSE)</f>
        <v>71.895907666666673</v>
      </c>
      <c r="P1822">
        <f>VLOOKUP(TableMPI[[#This Row],[Label]],TableAvg[],3,FALSE)</f>
        <v>8.6175543261217591</v>
      </c>
      <c r="Q1822">
        <f>TableMPI[[#This Row],[Avg]]-$U$2*TableMPI[[#This Row],[StdDev]]</f>
        <v>54.660799014423155</v>
      </c>
      <c r="R1822">
        <f>TableMPI[[#This Row],[Avg]]+$U$2*TableMPI[[#This Row],[StdDev]]</f>
        <v>89.131016318910184</v>
      </c>
      <c r="S1822">
        <v>1</v>
      </c>
    </row>
    <row r="1823" spans="1:19" x14ac:dyDescent="0.25">
      <c r="A1823" t="s">
        <v>15</v>
      </c>
      <c r="B1823">
        <v>10000</v>
      </c>
      <c r="C1823">
        <v>100</v>
      </c>
      <c r="D1823">
        <v>100000</v>
      </c>
      <c r="E1823">
        <v>46</v>
      </c>
      <c r="F1823">
        <v>1</v>
      </c>
      <c r="G1823">
        <v>25.037172999999999</v>
      </c>
      <c r="H1823">
        <v>16.587334999999999</v>
      </c>
      <c r="I1823">
        <v>9.1730750000000008</v>
      </c>
      <c r="J1823">
        <v>0.203846</v>
      </c>
      <c r="K1823" t="str">
        <f t="shared" si="52"/>
        <v>7</v>
      </c>
      <c r="L1823" t="s">
        <v>81</v>
      </c>
      <c r="M1823" t="s">
        <v>82</v>
      </c>
      <c r="N182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46</v>
      </c>
      <c r="O1823">
        <f>VLOOKUP(TableMPI[[#This Row],[Label]],TableAvg[],2,FALSE)</f>
        <v>72.402682666666678</v>
      </c>
      <c r="P1823">
        <f>VLOOKUP(TableMPI[[#This Row],[Label]],TableAvg[],3,FALSE)</f>
        <v>8.6749406518559908</v>
      </c>
      <c r="Q1823">
        <f>TableMPI[[#This Row],[Avg]]-$U$2*TableMPI[[#This Row],[StdDev]]</f>
        <v>55.052801362954696</v>
      </c>
      <c r="R1823">
        <f>TableMPI[[#This Row],[Avg]]+$U$2*TableMPI[[#This Row],[StdDev]]</f>
        <v>89.75256397037866</v>
      </c>
      <c r="S1823">
        <v>1</v>
      </c>
    </row>
    <row r="1824" spans="1:19" x14ac:dyDescent="0.25">
      <c r="A1824" t="s">
        <v>15</v>
      </c>
      <c r="B1824">
        <v>10000</v>
      </c>
      <c r="C1824">
        <v>100</v>
      </c>
      <c r="D1824">
        <v>100000</v>
      </c>
      <c r="E1824">
        <v>49</v>
      </c>
      <c r="F1824">
        <v>1</v>
      </c>
      <c r="G1824">
        <v>13.117559999999999</v>
      </c>
      <c r="H1824">
        <v>5.0542129999999998</v>
      </c>
      <c r="I1824">
        <v>10.197312999999999</v>
      </c>
      <c r="J1824">
        <v>0.21244399999999999</v>
      </c>
      <c r="K1824" t="str">
        <f t="shared" si="52"/>
        <v>7</v>
      </c>
      <c r="L1824" t="s">
        <v>81</v>
      </c>
      <c r="M1824" t="s">
        <v>82</v>
      </c>
      <c r="N182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49</v>
      </c>
      <c r="O1824">
        <f>VLOOKUP(TableMPI[[#This Row],[Label]],TableAvg[],2,FALSE)</f>
        <v>76.552641666666659</v>
      </c>
      <c r="P1824">
        <f>VLOOKUP(TableMPI[[#This Row],[Label]],TableAvg[],3,FALSE)</f>
        <v>0.24086220050867616</v>
      </c>
      <c r="Q1824">
        <f>TableMPI[[#This Row],[Avg]]-$U$2*TableMPI[[#This Row],[StdDev]]</f>
        <v>76.070917265649314</v>
      </c>
      <c r="R1824">
        <f>TableMPI[[#This Row],[Avg]]+$U$2*TableMPI[[#This Row],[StdDev]]</f>
        <v>77.034366067684005</v>
      </c>
      <c r="S1824">
        <v>1</v>
      </c>
    </row>
    <row r="1825" spans="1:19" x14ac:dyDescent="0.25">
      <c r="A1825" t="s">
        <v>15</v>
      </c>
      <c r="B1825">
        <v>10000</v>
      </c>
      <c r="C1825">
        <v>100</v>
      </c>
      <c r="D1825">
        <v>100000</v>
      </c>
      <c r="E1825">
        <v>52</v>
      </c>
      <c r="F1825">
        <v>1</v>
      </c>
      <c r="G1825">
        <v>19.482714999999999</v>
      </c>
      <c r="H1825">
        <v>11.797243999999999</v>
      </c>
      <c r="I1825">
        <v>17.589365999999998</v>
      </c>
      <c r="J1825">
        <v>0.34488999999999997</v>
      </c>
      <c r="K1825" t="str">
        <f t="shared" ref="K1825:K1856" si="53">MID(M1825,22,1)</f>
        <v>7</v>
      </c>
      <c r="L1825" t="s">
        <v>81</v>
      </c>
      <c r="M1825" t="s">
        <v>82</v>
      </c>
      <c r="N182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52</v>
      </c>
      <c r="O1825">
        <f>VLOOKUP(TableMPI[[#This Row],[Label]],TableAvg[],2,FALSE)</f>
        <v>65.309149000000005</v>
      </c>
      <c r="P1825">
        <f>VLOOKUP(TableMPI[[#This Row],[Label]],TableAvg[],3,FALSE)</f>
        <v>7.8481203231082199</v>
      </c>
      <c r="Q1825">
        <f>TableMPI[[#This Row],[Avg]]-$U$2*TableMPI[[#This Row],[StdDev]]</f>
        <v>49.612908353783567</v>
      </c>
      <c r="R1825">
        <f>TableMPI[[#This Row],[Avg]]+$U$2*TableMPI[[#This Row],[StdDev]]</f>
        <v>81.005389646216443</v>
      </c>
      <c r="S1825">
        <v>1</v>
      </c>
    </row>
    <row r="1826" spans="1:19" x14ac:dyDescent="0.25">
      <c r="A1826" t="s">
        <v>15</v>
      </c>
      <c r="B1826">
        <v>10000</v>
      </c>
      <c r="C1826">
        <v>100</v>
      </c>
      <c r="D1826">
        <v>100000</v>
      </c>
      <c r="E1826">
        <v>55</v>
      </c>
      <c r="F1826">
        <v>1</v>
      </c>
      <c r="G1826">
        <v>26.568731</v>
      </c>
      <c r="H1826">
        <v>19.173421000000001</v>
      </c>
      <c r="I1826">
        <v>24.795034000000001</v>
      </c>
      <c r="J1826">
        <v>0.45916699999999999</v>
      </c>
      <c r="K1826" t="str">
        <f t="shared" si="53"/>
        <v>7</v>
      </c>
      <c r="L1826" t="s">
        <v>81</v>
      </c>
      <c r="M1826" t="s">
        <v>82</v>
      </c>
      <c r="N182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55</v>
      </c>
      <c r="O1826">
        <f>VLOOKUP(TableMPI[[#This Row],[Label]],TableAvg[],2,FALSE)</f>
        <v>69.724812</v>
      </c>
      <c r="P1826">
        <f>VLOOKUP(TableMPI[[#This Row],[Label]],TableAvg[],3,FALSE)</f>
        <v>4.9939833811518328</v>
      </c>
      <c r="Q1826">
        <f>TableMPI[[#This Row],[Avg]]-$U$2*TableMPI[[#This Row],[StdDev]]</f>
        <v>59.736845237696336</v>
      </c>
      <c r="R1826">
        <f>TableMPI[[#This Row],[Avg]]+$U$2*TableMPI[[#This Row],[StdDev]]</f>
        <v>79.712778762303671</v>
      </c>
      <c r="S1826">
        <v>1</v>
      </c>
    </row>
    <row r="1827" spans="1:19" x14ac:dyDescent="0.25">
      <c r="A1827" t="s">
        <v>15</v>
      </c>
      <c r="B1827">
        <v>10000</v>
      </c>
      <c r="C1827">
        <v>100</v>
      </c>
      <c r="D1827">
        <v>100000</v>
      </c>
      <c r="E1827">
        <v>58</v>
      </c>
      <c r="F1827">
        <v>1</v>
      </c>
      <c r="G1827">
        <v>21.611922</v>
      </c>
      <c r="H1827">
        <v>14.583375</v>
      </c>
      <c r="I1827">
        <v>27.242380000000001</v>
      </c>
      <c r="J1827">
        <v>0.47793600000000003</v>
      </c>
      <c r="K1827" t="str">
        <f t="shared" si="53"/>
        <v>7</v>
      </c>
      <c r="L1827" t="s">
        <v>81</v>
      </c>
      <c r="M1827" t="s">
        <v>82</v>
      </c>
      <c r="N182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58</v>
      </c>
      <c r="O1827">
        <f>VLOOKUP(TableMPI[[#This Row],[Label]],TableAvg[],2,FALSE)</f>
        <v>62.056984333333332</v>
      </c>
      <c r="P1827">
        <f>VLOOKUP(TableMPI[[#This Row],[Label]],TableAvg[],3,FALSE)</f>
        <v>7.4787741617957302</v>
      </c>
      <c r="Q1827">
        <f>TableMPI[[#This Row],[Avg]]-$U$2*TableMPI[[#This Row],[StdDev]]</f>
        <v>47.099436009741872</v>
      </c>
      <c r="R1827">
        <f>TableMPI[[#This Row],[Avg]]+$U$2*TableMPI[[#This Row],[StdDev]]</f>
        <v>77.014532656924786</v>
      </c>
      <c r="S1827">
        <v>1</v>
      </c>
    </row>
    <row r="1828" spans="1:19" x14ac:dyDescent="0.25">
      <c r="A1828" t="s">
        <v>15</v>
      </c>
      <c r="B1828">
        <v>10000</v>
      </c>
      <c r="C1828">
        <v>100</v>
      </c>
      <c r="D1828">
        <v>100000</v>
      </c>
      <c r="E1828">
        <v>61</v>
      </c>
      <c r="F1828">
        <v>1</v>
      </c>
      <c r="G1828">
        <v>17.611253000000001</v>
      </c>
      <c r="H1828">
        <v>10.920836</v>
      </c>
      <c r="I1828">
        <v>14.097177</v>
      </c>
      <c r="J1828">
        <v>0.234953</v>
      </c>
      <c r="K1828" t="str">
        <f t="shared" si="53"/>
        <v>7</v>
      </c>
      <c r="L1828" t="s">
        <v>81</v>
      </c>
      <c r="M1828" t="s">
        <v>82</v>
      </c>
      <c r="N182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61</v>
      </c>
      <c r="O1828">
        <f>VLOOKUP(TableMPI[[#This Row],[Label]],TableAvg[],2,FALSE)</f>
        <v>60.546761666666669</v>
      </c>
      <c r="P1828">
        <f>VLOOKUP(TableMPI[[#This Row],[Label]],TableAvg[],3,FALSE)</f>
        <v>6.2983613579363924</v>
      </c>
      <c r="Q1828">
        <f>TableMPI[[#This Row],[Avg]]-$U$2*TableMPI[[#This Row],[StdDev]]</f>
        <v>47.950038950793882</v>
      </c>
      <c r="R1828">
        <f>TableMPI[[#This Row],[Avg]]+$U$2*TableMPI[[#This Row],[StdDev]]</f>
        <v>73.143484382539455</v>
      </c>
      <c r="S1828">
        <v>1</v>
      </c>
    </row>
    <row r="1829" spans="1:19" x14ac:dyDescent="0.25">
      <c r="A1829" t="s">
        <v>15</v>
      </c>
      <c r="B1829">
        <v>10000</v>
      </c>
      <c r="C1829">
        <v>100</v>
      </c>
      <c r="D1829">
        <v>100000</v>
      </c>
      <c r="E1829">
        <v>64</v>
      </c>
      <c r="F1829">
        <v>1</v>
      </c>
      <c r="G1829">
        <v>14.89251</v>
      </c>
      <c r="H1829">
        <v>8.6025849999999995</v>
      </c>
      <c r="I1829">
        <v>16.067212000000001</v>
      </c>
      <c r="J1829">
        <v>0.25503500000000001</v>
      </c>
      <c r="K1829" t="str">
        <f t="shared" si="53"/>
        <v>7</v>
      </c>
      <c r="L1829" t="s">
        <v>81</v>
      </c>
      <c r="M1829" t="s">
        <v>82</v>
      </c>
      <c r="N182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64</v>
      </c>
      <c r="O1829">
        <f>VLOOKUP(TableMPI[[#This Row],[Label]],TableAvg[],2,FALSE)</f>
        <v>55.81539999999999</v>
      </c>
      <c r="P1829">
        <f>VLOOKUP(TableMPI[[#This Row],[Label]],TableAvg[],3,FALSE)</f>
        <v>9.1422645499959732</v>
      </c>
      <c r="Q1829">
        <f>TableMPI[[#This Row],[Avg]]-$U$2*TableMPI[[#This Row],[StdDev]]</f>
        <v>37.53087090000804</v>
      </c>
      <c r="R1829">
        <f>TableMPI[[#This Row],[Avg]]+$U$2*TableMPI[[#This Row],[StdDev]]</f>
        <v>74.09992909999194</v>
      </c>
      <c r="S1829">
        <v>1</v>
      </c>
    </row>
    <row r="1830" spans="1:19" x14ac:dyDescent="0.25">
      <c r="A1830" t="s">
        <v>15</v>
      </c>
      <c r="B1830">
        <v>10000</v>
      </c>
      <c r="C1830">
        <v>100</v>
      </c>
      <c r="D1830">
        <v>100000</v>
      </c>
      <c r="E1830">
        <v>67</v>
      </c>
      <c r="F1830">
        <v>1</v>
      </c>
      <c r="G1830">
        <v>23.702736999999999</v>
      </c>
      <c r="H1830">
        <v>17.639711999999999</v>
      </c>
      <c r="I1830">
        <v>9.8787099999999999</v>
      </c>
      <c r="J1830">
        <v>0.149677</v>
      </c>
      <c r="K1830" t="str">
        <f t="shared" si="53"/>
        <v>7</v>
      </c>
      <c r="L1830" t="s">
        <v>81</v>
      </c>
      <c r="M1830" t="s">
        <v>82</v>
      </c>
      <c r="N183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67</v>
      </c>
      <c r="O1830" t="e">
        <f>VLOOKUP(TableMPI[[#This Row],[Label]],TableAvg[],2,FALSE)</f>
        <v>#N/A</v>
      </c>
      <c r="P1830" t="e">
        <f>VLOOKUP(TableMPI[[#This Row],[Label]],TableAvg[],3,FALSE)</f>
        <v>#N/A</v>
      </c>
      <c r="Q1830" t="e">
        <f>TableMPI[[#This Row],[Avg]]-$U$2*TableMPI[[#This Row],[StdDev]]</f>
        <v>#N/A</v>
      </c>
      <c r="R1830" t="e">
        <f>TableMPI[[#This Row],[Avg]]+$U$2*TableMPI[[#This Row],[StdDev]]</f>
        <v>#N/A</v>
      </c>
      <c r="S1830" t="e">
        <f>IF(AND(TableMPI[[#This Row],[total_time]]&gt;=TableMPI[[#This Row],[Low]], TableMPI[[#This Row],[total_time]]&lt;=TableMPI[[#This Row],[High]]),1,0)</f>
        <v>#N/A</v>
      </c>
    </row>
    <row r="1831" spans="1:19" x14ac:dyDescent="0.25">
      <c r="A1831" t="s">
        <v>15</v>
      </c>
      <c r="B1831">
        <v>10000</v>
      </c>
      <c r="C1831">
        <v>100</v>
      </c>
      <c r="D1831">
        <v>100000</v>
      </c>
      <c r="E1831">
        <v>70</v>
      </c>
      <c r="F1831">
        <v>1</v>
      </c>
      <c r="G1831">
        <v>16.243728000000001</v>
      </c>
      <c r="H1831">
        <v>10.368625</v>
      </c>
      <c r="I1831">
        <v>8.9737589999999994</v>
      </c>
      <c r="J1831">
        <v>0.130054</v>
      </c>
      <c r="K1831" t="str">
        <f t="shared" si="53"/>
        <v>7</v>
      </c>
      <c r="L1831" t="s">
        <v>81</v>
      </c>
      <c r="M1831" t="s">
        <v>82</v>
      </c>
      <c r="N183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70</v>
      </c>
      <c r="O1831" t="e">
        <f>VLOOKUP(TableMPI[[#This Row],[Label]],TableAvg[],2,FALSE)</f>
        <v>#N/A</v>
      </c>
      <c r="P1831" t="e">
        <f>VLOOKUP(TableMPI[[#This Row],[Label]],TableAvg[],3,FALSE)</f>
        <v>#N/A</v>
      </c>
      <c r="Q1831" t="e">
        <f>TableMPI[[#This Row],[Avg]]-$U$2*TableMPI[[#This Row],[StdDev]]</f>
        <v>#N/A</v>
      </c>
      <c r="R1831" t="e">
        <f>TableMPI[[#This Row],[Avg]]+$U$2*TableMPI[[#This Row],[StdDev]]</f>
        <v>#N/A</v>
      </c>
      <c r="S1831" t="e">
        <f>IF(AND(TableMPI[[#This Row],[total_time]]&gt;=TableMPI[[#This Row],[Low]], TableMPI[[#This Row],[total_time]]&lt;=TableMPI[[#This Row],[High]]),1,0)</f>
        <v>#N/A</v>
      </c>
    </row>
    <row r="1832" spans="1:19" x14ac:dyDescent="0.25">
      <c r="A1832" t="s">
        <v>15</v>
      </c>
      <c r="B1832">
        <v>10000</v>
      </c>
      <c r="C1832">
        <v>100</v>
      </c>
      <c r="D1832">
        <v>100000</v>
      </c>
      <c r="E1832">
        <v>13</v>
      </c>
      <c r="F1832">
        <v>1</v>
      </c>
      <c r="G1832">
        <v>26.901786000000001</v>
      </c>
      <c r="H1832">
        <v>0.57895600000000003</v>
      </c>
      <c r="I1832">
        <v>5.39147</v>
      </c>
      <c r="J1832">
        <v>0.44928899999999999</v>
      </c>
      <c r="K1832" t="str">
        <f t="shared" si="53"/>
        <v>7</v>
      </c>
      <c r="L1832" t="s">
        <v>81</v>
      </c>
      <c r="M1832" t="s">
        <v>82</v>
      </c>
      <c r="N183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13</v>
      </c>
      <c r="O1832">
        <f>VLOOKUP(TableMPI[[#This Row],[Label]],TableAvg[],2,FALSE)</f>
        <v>161.63524966666668</v>
      </c>
      <c r="P1832">
        <f>VLOOKUP(TableMPI[[#This Row],[Label]],TableAvg[],3,FALSE)</f>
        <v>0.26492721131126612</v>
      </c>
      <c r="Q1832">
        <f>TableMPI[[#This Row],[Avg]]-$U$2*TableMPI[[#This Row],[StdDev]]</f>
        <v>161.10539524404416</v>
      </c>
      <c r="R1832">
        <f>TableMPI[[#This Row],[Avg]]+$U$2*TableMPI[[#This Row],[StdDev]]</f>
        <v>162.1651040892892</v>
      </c>
      <c r="S1832">
        <v>1</v>
      </c>
    </row>
    <row r="1833" spans="1:19" x14ac:dyDescent="0.25">
      <c r="A1833" t="s">
        <v>15</v>
      </c>
      <c r="B1833">
        <v>10000</v>
      </c>
      <c r="C1833">
        <v>100</v>
      </c>
      <c r="D1833">
        <v>100000</v>
      </c>
      <c r="E1833">
        <v>16</v>
      </c>
      <c r="F1833">
        <v>1</v>
      </c>
      <c r="G1833">
        <v>21.84422</v>
      </c>
      <c r="H1833">
        <v>0.17018900000000001</v>
      </c>
      <c r="I1833">
        <v>0.73629299999999998</v>
      </c>
      <c r="J1833">
        <v>4.9085999999999998E-2</v>
      </c>
      <c r="K1833" t="str">
        <f t="shared" si="53"/>
        <v>7</v>
      </c>
      <c r="L1833" t="s">
        <v>81</v>
      </c>
      <c r="M1833" t="s">
        <v>82</v>
      </c>
      <c r="N183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16</v>
      </c>
      <c r="O1833">
        <f>VLOOKUP(TableMPI[[#This Row],[Label]],TableAvg[],2,FALSE)</f>
        <v>132.24896166666667</v>
      </c>
      <c r="P1833">
        <f>VLOOKUP(TableMPI[[#This Row],[Label]],TableAvg[],3,FALSE)</f>
        <v>3.8100204833406912E-2</v>
      </c>
      <c r="Q1833">
        <f>TableMPI[[#This Row],[Avg]]-$U$2*TableMPI[[#This Row],[StdDev]]</f>
        <v>132.17276125699985</v>
      </c>
      <c r="R1833">
        <f>TableMPI[[#This Row],[Avg]]+$U$2*TableMPI[[#This Row],[StdDev]]</f>
        <v>132.3251620763335</v>
      </c>
      <c r="S1833">
        <v>1</v>
      </c>
    </row>
    <row r="1834" spans="1:19" x14ac:dyDescent="0.25">
      <c r="A1834" t="s">
        <v>15</v>
      </c>
      <c r="B1834">
        <v>10000</v>
      </c>
      <c r="C1834">
        <v>100</v>
      </c>
      <c r="D1834">
        <v>100000</v>
      </c>
      <c r="E1834">
        <v>19</v>
      </c>
      <c r="F1834">
        <v>1</v>
      </c>
      <c r="G1834">
        <v>18.762443999999999</v>
      </c>
      <c r="H1834">
        <v>0.30446099999999998</v>
      </c>
      <c r="I1834">
        <v>2.5264180000000001</v>
      </c>
      <c r="J1834">
        <v>0.14035700000000001</v>
      </c>
      <c r="K1834" t="str">
        <f t="shared" si="53"/>
        <v>7</v>
      </c>
      <c r="L1834" t="s">
        <v>81</v>
      </c>
      <c r="M1834" t="s">
        <v>82</v>
      </c>
      <c r="N183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19</v>
      </c>
      <c r="O1834">
        <f>VLOOKUP(TableMPI[[#This Row],[Label]],TableAvg[],2,FALSE)</f>
        <v>111.81019399999998</v>
      </c>
      <c r="P1834">
        <f>VLOOKUP(TableMPI[[#This Row],[Label]],TableAvg[],3,FALSE)</f>
        <v>1.7064358900188037E-2</v>
      </c>
      <c r="Q1834">
        <f>TableMPI[[#This Row],[Avg]]-$U$2*TableMPI[[#This Row],[StdDev]]</f>
        <v>111.77606528219961</v>
      </c>
      <c r="R1834">
        <f>TableMPI[[#This Row],[Avg]]+$U$2*TableMPI[[#This Row],[StdDev]]</f>
        <v>111.84432271780035</v>
      </c>
      <c r="S1834">
        <v>1</v>
      </c>
    </row>
    <row r="1835" spans="1:19" x14ac:dyDescent="0.25">
      <c r="A1835" t="s">
        <v>15</v>
      </c>
      <c r="B1835">
        <v>10000</v>
      </c>
      <c r="C1835">
        <v>100</v>
      </c>
      <c r="D1835">
        <v>100000</v>
      </c>
      <c r="E1835">
        <v>22</v>
      </c>
      <c r="F1835">
        <v>1</v>
      </c>
      <c r="G1835">
        <v>16.371963000000001</v>
      </c>
      <c r="H1835">
        <v>0.19614100000000001</v>
      </c>
      <c r="I1835">
        <v>1.3000590000000001</v>
      </c>
      <c r="J1835">
        <v>6.1907999999999998E-2</v>
      </c>
      <c r="K1835" t="str">
        <f t="shared" si="53"/>
        <v>7</v>
      </c>
      <c r="L1835" t="s">
        <v>81</v>
      </c>
      <c r="M1835" t="s">
        <v>82</v>
      </c>
      <c r="N183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22</v>
      </c>
      <c r="O1835">
        <f>VLOOKUP(TableMPI[[#This Row],[Label]],TableAvg[],2,FALSE)</f>
        <v>97.027764666666656</v>
      </c>
      <c r="P1835">
        <f>VLOOKUP(TableMPI[[#This Row],[Label]],TableAvg[],3,FALSE)</f>
        <v>0.22581226043032632</v>
      </c>
      <c r="Q1835">
        <f>TableMPI[[#This Row],[Avg]]-$U$2*TableMPI[[#This Row],[StdDev]]</f>
        <v>96.576140145806008</v>
      </c>
      <c r="R1835">
        <f>TableMPI[[#This Row],[Avg]]+$U$2*TableMPI[[#This Row],[StdDev]]</f>
        <v>97.479389187527303</v>
      </c>
      <c r="S1835">
        <v>1</v>
      </c>
    </row>
    <row r="1836" spans="1:19" x14ac:dyDescent="0.25">
      <c r="A1836" t="s">
        <v>15</v>
      </c>
      <c r="B1836">
        <v>10000</v>
      </c>
      <c r="C1836">
        <v>100</v>
      </c>
      <c r="D1836">
        <v>100000</v>
      </c>
      <c r="E1836">
        <v>25</v>
      </c>
      <c r="F1836">
        <v>1</v>
      </c>
      <c r="G1836">
        <v>15.774642</v>
      </c>
      <c r="H1836">
        <v>1.3005070000000001</v>
      </c>
      <c r="I1836">
        <v>4.4163180000000004</v>
      </c>
      <c r="J1836">
        <v>0.18401300000000001</v>
      </c>
      <c r="K1836" t="str">
        <f t="shared" si="53"/>
        <v>7</v>
      </c>
      <c r="L1836" t="s">
        <v>81</v>
      </c>
      <c r="M1836" t="s">
        <v>82</v>
      </c>
      <c r="N183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25</v>
      </c>
      <c r="O1836">
        <f>VLOOKUP(TableMPI[[#This Row],[Label]],TableAvg[],2,FALSE)</f>
        <v>89.256282333333345</v>
      </c>
      <c r="P1836">
        <f>VLOOKUP(TableMPI[[#This Row],[Label]],TableAvg[],3,FALSE)</f>
        <v>0.4857304962901634</v>
      </c>
      <c r="Q1836">
        <f>TableMPI[[#This Row],[Avg]]-$U$2*TableMPI[[#This Row],[StdDev]]</f>
        <v>88.284821340753012</v>
      </c>
      <c r="R1836">
        <f>TableMPI[[#This Row],[Avg]]+$U$2*TableMPI[[#This Row],[StdDev]]</f>
        <v>90.227743325913679</v>
      </c>
      <c r="S1836">
        <v>1</v>
      </c>
    </row>
    <row r="1837" spans="1:19" x14ac:dyDescent="0.25">
      <c r="A1837" t="s">
        <v>15</v>
      </c>
      <c r="B1837">
        <v>10000</v>
      </c>
      <c r="C1837">
        <v>100</v>
      </c>
      <c r="D1837">
        <v>100000</v>
      </c>
      <c r="E1837">
        <v>28</v>
      </c>
      <c r="F1837">
        <v>1</v>
      </c>
      <c r="G1837">
        <v>14.805464000000001</v>
      </c>
      <c r="H1837">
        <v>1.73929</v>
      </c>
      <c r="I1837">
        <v>5.721266</v>
      </c>
      <c r="J1837">
        <v>0.211899</v>
      </c>
      <c r="K1837" t="str">
        <f t="shared" si="53"/>
        <v>7</v>
      </c>
      <c r="L1837" t="s">
        <v>81</v>
      </c>
      <c r="M1837" t="s">
        <v>82</v>
      </c>
      <c r="N183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28</v>
      </c>
      <c r="O1837">
        <f>VLOOKUP(TableMPI[[#This Row],[Label]],TableAvg[],2,FALSE)</f>
        <v>83.338386666666665</v>
      </c>
      <c r="P1837">
        <f>VLOOKUP(TableMPI[[#This Row],[Label]],TableAvg[],3,FALSE)</f>
        <v>0.24866602991321096</v>
      </c>
      <c r="Q1837">
        <f>TableMPI[[#This Row],[Avg]]-$U$2*TableMPI[[#This Row],[StdDev]]</f>
        <v>82.841054606840245</v>
      </c>
      <c r="R1837">
        <f>TableMPI[[#This Row],[Avg]]+$U$2*TableMPI[[#This Row],[StdDev]]</f>
        <v>83.835718726493084</v>
      </c>
      <c r="S1837">
        <v>1</v>
      </c>
    </row>
    <row r="1838" spans="1:19" x14ac:dyDescent="0.25">
      <c r="A1838" t="s">
        <v>15</v>
      </c>
      <c r="B1838">
        <v>10000</v>
      </c>
      <c r="C1838">
        <v>100</v>
      </c>
      <c r="D1838">
        <v>100000</v>
      </c>
      <c r="E1838">
        <v>31</v>
      </c>
      <c r="F1838">
        <v>1</v>
      </c>
      <c r="G1838">
        <v>21.517409000000001</v>
      </c>
      <c r="H1838">
        <v>9.5301849999999995</v>
      </c>
      <c r="I1838">
        <v>7.0724340000000003</v>
      </c>
      <c r="J1838">
        <v>0.23574800000000001</v>
      </c>
      <c r="K1838" t="str">
        <f t="shared" si="53"/>
        <v>7</v>
      </c>
      <c r="L1838" t="s">
        <v>81</v>
      </c>
      <c r="M1838" t="s">
        <v>82</v>
      </c>
      <c r="N183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31</v>
      </c>
      <c r="O1838">
        <f>VLOOKUP(TableMPI[[#This Row],[Label]],TableAvg[],2,FALSE)</f>
        <v>80.903500000000008</v>
      </c>
      <c r="P1838">
        <f>VLOOKUP(TableMPI[[#This Row],[Label]],TableAvg[],3,FALSE)</f>
        <v>2.0728889999997979</v>
      </c>
      <c r="Q1838">
        <f>TableMPI[[#This Row],[Avg]]-$U$2*TableMPI[[#This Row],[StdDev]]</f>
        <v>76.757722000000413</v>
      </c>
      <c r="R1838">
        <f>TableMPI[[#This Row],[Avg]]+$U$2*TableMPI[[#This Row],[StdDev]]</f>
        <v>85.049277999999603</v>
      </c>
      <c r="S1838">
        <v>1</v>
      </c>
    </row>
    <row r="1839" spans="1:19" x14ac:dyDescent="0.25">
      <c r="A1839" t="s">
        <v>15</v>
      </c>
      <c r="B1839">
        <v>10000</v>
      </c>
      <c r="C1839">
        <v>100</v>
      </c>
      <c r="D1839">
        <v>100000</v>
      </c>
      <c r="E1839">
        <v>34</v>
      </c>
      <c r="F1839">
        <v>1</v>
      </c>
      <c r="G1839">
        <v>16.365268</v>
      </c>
      <c r="H1839">
        <v>5.4521410000000001</v>
      </c>
      <c r="I1839">
        <v>63.551588000000002</v>
      </c>
      <c r="J1839">
        <v>1.9258059999999999</v>
      </c>
      <c r="K1839" t="str">
        <f t="shared" si="53"/>
        <v>7</v>
      </c>
      <c r="L1839" t="s">
        <v>81</v>
      </c>
      <c r="M1839" t="s">
        <v>82</v>
      </c>
      <c r="N183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34</v>
      </c>
      <c r="O1839">
        <f>VLOOKUP(TableMPI[[#This Row],[Label]],TableAvg[],2,FALSE)</f>
        <v>87.366123000000002</v>
      </c>
      <c r="P1839">
        <f>VLOOKUP(TableMPI[[#This Row],[Label]],TableAvg[],3,FALSE)</f>
        <v>3.0477749999998505</v>
      </c>
      <c r="Q1839">
        <f>TableMPI[[#This Row],[Avg]]-$U$2*TableMPI[[#This Row],[StdDev]]</f>
        <v>81.270573000000297</v>
      </c>
      <c r="R1839">
        <f>TableMPI[[#This Row],[Avg]]+$U$2*TableMPI[[#This Row],[StdDev]]</f>
        <v>93.461672999999706</v>
      </c>
      <c r="S1839">
        <v>1</v>
      </c>
    </row>
    <row r="1840" spans="1:19" x14ac:dyDescent="0.25">
      <c r="A1840" t="s">
        <v>15</v>
      </c>
      <c r="B1840">
        <v>10000</v>
      </c>
      <c r="C1840">
        <v>100</v>
      </c>
      <c r="D1840">
        <v>100000</v>
      </c>
      <c r="E1840">
        <v>37</v>
      </c>
      <c r="F1840">
        <v>1</v>
      </c>
      <c r="G1840">
        <v>15.408363</v>
      </c>
      <c r="H1840">
        <v>5.0314209999999999</v>
      </c>
      <c r="I1840">
        <v>14.462482</v>
      </c>
      <c r="J1840">
        <v>0.40173599999999998</v>
      </c>
      <c r="K1840" t="str">
        <f t="shared" si="53"/>
        <v>7</v>
      </c>
      <c r="L1840" t="s">
        <v>81</v>
      </c>
      <c r="M1840" t="s">
        <v>82</v>
      </c>
      <c r="N184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37</v>
      </c>
      <c r="O1840">
        <f>VLOOKUP(TableMPI[[#This Row],[Label]],TableAvg[],2,FALSE)</f>
        <v>81.949399</v>
      </c>
      <c r="P1840">
        <f>VLOOKUP(TableMPI[[#This Row],[Label]],TableAvg[],3,FALSE)</f>
        <v>5.3984252511614423</v>
      </c>
      <c r="Q1840">
        <f>TableMPI[[#This Row],[Avg]]-$U$2*TableMPI[[#This Row],[StdDev]]</f>
        <v>71.152548497677117</v>
      </c>
      <c r="R1840">
        <f>TableMPI[[#This Row],[Avg]]+$U$2*TableMPI[[#This Row],[StdDev]]</f>
        <v>92.746249502322883</v>
      </c>
      <c r="S1840">
        <v>1</v>
      </c>
    </row>
    <row r="1841" spans="1:19" x14ac:dyDescent="0.25">
      <c r="A1841" t="s">
        <v>15</v>
      </c>
      <c r="B1841">
        <v>10000</v>
      </c>
      <c r="C1841">
        <v>100</v>
      </c>
      <c r="D1841">
        <v>100000</v>
      </c>
      <c r="E1841">
        <v>40</v>
      </c>
      <c r="F1841">
        <v>1</v>
      </c>
      <c r="G1841">
        <v>14.862591999999999</v>
      </c>
      <c r="H1841">
        <v>5.2152010000000004</v>
      </c>
      <c r="I1841">
        <v>18.887160999999999</v>
      </c>
      <c r="J1841">
        <v>0.48428599999999999</v>
      </c>
      <c r="K1841" t="str">
        <f t="shared" si="53"/>
        <v>7</v>
      </c>
      <c r="L1841" t="s">
        <v>81</v>
      </c>
      <c r="M1841" t="s">
        <v>82</v>
      </c>
      <c r="N184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40</v>
      </c>
      <c r="O1841">
        <f>VLOOKUP(TableMPI[[#This Row],[Label]],TableAvg[],2,FALSE)</f>
        <v>76.617743333333337</v>
      </c>
      <c r="P1841">
        <f>VLOOKUP(TableMPI[[#This Row],[Label]],TableAvg[],3,FALSE)</f>
        <v>10.581841719321696</v>
      </c>
      <c r="Q1841">
        <f>TableMPI[[#This Row],[Avg]]-$U$2*TableMPI[[#This Row],[StdDev]]</f>
        <v>55.454059894689948</v>
      </c>
      <c r="R1841">
        <f>TableMPI[[#This Row],[Avg]]+$U$2*TableMPI[[#This Row],[StdDev]]</f>
        <v>97.781426771976726</v>
      </c>
      <c r="S1841">
        <v>1</v>
      </c>
    </row>
    <row r="1842" spans="1:19" x14ac:dyDescent="0.25">
      <c r="A1842" t="s">
        <v>15</v>
      </c>
      <c r="B1842">
        <v>10000</v>
      </c>
      <c r="C1842">
        <v>100</v>
      </c>
      <c r="D1842">
        <v>100000</v>
      </c>
      <c r="E1842">
        <v>43</v>
      </c>
      <c r="F1842">
        <v>1</v>
      </c>
      <c r="G1842">
        <v>17.685168000000001</v>
      </c>
      <c r="H1842">
        <v>8.8083089999999995</v>
      </c>
      <c r="I1842">
        <v>7.2057760000000002</v>
      </c>
      <c r="J1842">
        <v>0.171566</v>
      </c>
      <c r="K1842" t="str">
        <f t="shared" si="53"/>
        <v>7</v>
      </c>
      <c r="L1842" t="s">
        <v>81</v>
      </c>
      <c r="M1842" t="s">
        <v>82</v>
      </c>
      <c r="N184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43</v>
      </c>
      <c r="O1842">
        <f>VLOOKUP(TableMPI[[#This Row],[Label]],TableAvg[],2,FALSE)</f>
        <v>71.895907666666673</v>
      </c>
      <c r="P1842">
        <f>VLOOKUP(TableMPI[[#This Row],[Label]],TableAvg[],3,FALSE)</f>
        <v>8.6175543261217591</v>
      </c>
      <c r="Q1842">
        <f>TableMPI[[#This Row],[Avg]]-$U$2*TableMPI[[#This Row],[StdDev]]</f>
        <v>54.660799014423155</v>
      </c>
      <c r="R1842">
        <f>TableMPI[[#This Row],[Avg]]+$U$2*TableMPI[[#This Row],[StdDev]]</f>
        <v>89.131016318910184</v>
      </c>
      <c r="S1842">
        <v>1</v>
      </c>
    </row>
    <row r="1843" spans="1:19" x14ac:dyDescent="0.25">
      <c r="A1843" t="s">
        <v>15</v>
      </c>
      <c r="B1843">
        <v>10000</v>
      </c>
      <c r="C1843">
        <v>100</v>
      </c>
      <c r="D1843">
        <v>100000</v>
      </c>
      <c r="E1843">
        <v>46</v>
      </c>
      <c r="F1843">
        <v>1</v>
      </c>
      <c r="G1843">
        <v>17.699092</v>
      </c>
      <c r="H1843">
        <v>9.1686069999999997</v>
      </c>
      <c r="I1843">
        <v>8.1938359999999992</v>
      </c>
      <c r="J1843">
        <v>0.182085</v>
      </c>
      <c r="K1843" t="str">
        <f t="shared" si="53"/>
        <v>7</v>
      </c>
      <c r="L1843" t="s">
        <v>81</v>
      </c>
      <c r="M1843" t="s">
        <v>82</v>
      </c>
      <c r="N184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46</v>
      </c>
      <c r="O1843">
        <f>VLOOKUP(TableMPI[[#This Row],[Label]],TableAvg[],2,FALSE)</f>
        <v>72.402682666666678</v>
      </c>
      <c r="P1843">
        <f>VLOOKUP(TableMPI[[#This Row],[Label]],TableAvg[],3,FALSE)</f>
        <v>8.6749406518559908</v>
      </c>
      <c r="Q1843">
        <f>TableMPI[[#This Row],[Avg]]-$U$2*TableMPI[[#This Row],[StdDev]]</f>
        <v>55.052801362954696</v>
      </c>
      <c r="R1843">
        <f>TableMPI[[#This Row],[Avg]]+$U$2*TableMPI[[#This Row],[StdDev]]</f>
        <v>89.75256397037866</v>
      </c>
      <c r="S1843">
        <v>1</v>
      </c>
    </row>
    <row r="1844" spans="1:19" x14ac:dyDescent="0.25">
      <c r="A1844" t="s">
        <v>15</v>
      </c>
      <c r="B1844">
        <v>10000</v>
      </c>
      <c r="C1844">
        <v>100</v>
      </c>
      <c r="D1844">
        <v>100000</v>
      </c>
      <c r="E1844">
        <v>49</v>
      </c>
      <c r="F1844">
        <v>1</v>
      </c>
      <c r="G1844">
        <v>20.546203999999999</v>
      </c>
      <c r="H1844">
        <v>12.376174000000001</v>
      </c>
      <c r="I1844">
        <v>15.838588</v>
      </c>
      <c r="J1844">
        <v>0.32997100000000001</v>
      </c>
      <c r="K1844" t="str">
        <f t="shared" si="53"/>
        <v>7</v>
      </c>
      <c r="L1844" t="s">
        <v>81</v>
      </c>
      <c r="M1844" t="s">
        <v>82</v>
      </c>
      <c r="N184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49</v>
      </c>
      <c r="O1844">
        <f>VLOOKUP(TableMPI[[#This Row],[Label]],TableAvg[],2,FALSE)</f>
        <v>76.552641666666659</v>
      </c>
      <c r="P1844">
        <f>VLOOKUP(TableMPI[[#This Row],[Label]],TableAvg[],3,FALSE)</f>
        <v>0.24086220050867616</v>
      </c>
      <c r="Q1844">
        <f>TableMPI[[#This Row],[Avg]]-$U$2*TableMPI[[#This Row],[StdDev]]</f>
        <v>76.070917265649314</v>
      </c>
      <c r="R1844">
        <f>TableMPI[[#This Row],[Avg]]+$U$2*TableMPI[[#This Row],[StdDev]]</f>
        <v>77.034366067684005</v>
      </c>
      <c r="S1844">
        <v>1</v>
      </c>
    </row>
    <row r="1845" spans="1:19" x14ac:dyDescent="0.25">
      <c r="A1845" t="s">
        <v>15</v>
      </c>
      <c r="B1845">
        <v>10000</v>
      </c>
      <c r="C1845">
        <v>100</v>
      </c>
      <c r="D1845">
        <v>100000</v>
      </c>
      <c r="E1845">
        <v>52</v>
      </c>
      <c r="F1845">
        <v>1</v>
      </c>
      <c r="G1845">
        <v>12.812846</v>
      </c>
      <c r="H1845">
        <v>5.1269960000000001</v>
      </c>
      <c r="I1845">
        <v>9.0333850000000009</v>
      </c>
      <c r="J1845">
        <v>0.177125</v>
      </c>
      <c r="K1845" t="str">
        <f t="shared" si="53"/>
        <v>7</v>
      </c>
      <c r="L1845" t="s">
        <v>81</v>
      </c>
      <c r="M1845" t="s">
        <v>82</v>
      </c>
      <c r="N184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52</v>
      </c>
      <c r="O1845">
        <f>VLOOKUP(TableMPI[[#This Row],[Label]],TableAvg[],2,FALSE)</f>
        <v>65.309149000000005</v>
      </c>
      <c r="P1845">
        <f>VLOOKUP(TableMPI[[#This Row],[Label]],TableAvg[],3,FALSE)</f>
        <v>7.8481203231082199</v>
      </c>
      <c r="Q1845">
        <f>TableMPI[[#This Row],[Avg]]-$U$2*TableMPI[[#This Row],[StdDev]]</f>
        <v>49.612908353783567</v>
      </c>
      <c r="R1845">
        <f>TableMPI[[#This Row],[Avg]]+$U$2*TableMPI[[#This Row],[StdDev]]</f>
        <v>81.005389646216443</v>
      </c>
      <c r="S1845">
        <v>1</v>
      </c>
    </row>
    <row r="1846" spans="1:19" x14ac:dyDescent="0.25">
      <c r="A1846" t="s">
        <v>15</v>
      </c>
      <c r="B1846">
        <v>10000</v>
      </c>
      <c r="C1846">
        <v>100</v>
      </c>
      <c r="D1846">
        <v>100000</v>
      </c>
      <c r="E1846">
        <v>55</v>
      </c>
      <c r="F1846">
        <v>1</v>
      </c>
      <c r="G1846">
        <v>20.684287000000001</v>
      </c>
      <c r="H1846">
        <v>13.314317000000001</v>
      </c>
      <c r="I1846">
        <v>10.770744000000001</v>
      </c>
      <c r="J1846">
        <v>0.199458</v>
      </c>
      <c r="K1846" t="str">
        <f t="shared" si="53"/>
        <v>7</v>
      </c>
      <c r="L1846" t="s">
        <v>81</v>
      </c>
      <c r="M1846" t="s">
        <v>82</v>
      </c>
      <c r="N184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55</v>
      </c>
      <c r="O1846">
        <f>VLOOKUP(TableMPI[[#This Row],[Label]],TableAvg[],2,FALSE)</f>
        <v>69.724812</v>
      </c>
      <c r="P1846">
        <f>VLOOKUP(TableMPI[[#This Row],[Label]],TableAvg[],3,FALSE)</f>
        <v>4.9939833811518328</v>
      </c>
      <c r="Q1846">
        <f>TableMPI[[#This Row],[Avg]]-$U$2*TableMPI[[#This Row],[StdDev]]</f>
        <v>59.736845237696336</v>
      </c>
      <c r="R1846">
        <f>TableMPI[[#This Row],[Avg]]+$U$2*TableMPI[[#This Row],[StdDev]]</f>
        <v>79.712778762303671</v>
      </c>
      <c r="S1846">
        <v>1</v>
      </c>
    </row>
    <row r="1847" spans="1:19" x14ac:dyDescent="0.25">
      <c r="A1847" t="s">
        <v>15</v>
      </c>
      <c r="B1847">
        <v>10000</v>
      </c>
      <c r="C1847">
        <v>100</v>
      </c>
      <c r="D1847">
        <v>100000</v>
      </c>
      <c r="E1847">
        <v>58</v>
      </c>
      <c r="F1847">
        <v>1</v>
      </c>
      <c r="G1847">
        <v>23.296631999999999</v>
      </c>
      <c r="H1847">
        <v>16.210941999999999</v>
      </c>
      <c r="I1847">
        <v>17.942181999999999</v>
      </c>
      <c r="J1847">
        <v>0.31477500000000003</v>
      </c>
      <c r="K1847" t="str">
        <f t="shared" si="53"/>
        <v>7</v>
      </c>
      <c r="L1847" t="s">
        <v>81</v>
      </c>
      <c r="M1847" t="s">
        <v>82</v>
      </c>
      <c r="N184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58</v>
      </c>
      <c r="O1847">
        <f>VLOOKUP(TableMPI[[#This Row],[Label]],TableAvg[],2,FALSE)</f>
        <v>62.056984333333332</v>
      </c>
      <c r="P1847">
        <f>VLOOKUP(TableMPI[[#This Row],[Label]],TableAvg[],3,FALSE)</f>
        <v>7.4787741617957302</v>
      </c>
      <c r="Q1847">
        <f>TableMPI[[#This Row],[Avg]]-$U$2*TableMPI[[#This Row],[StdDev]]</f>
        <v>47.099436009741872</v>
      </c>
      <c r="R1847">
        <f>TableMPI[[#This Row],[Avg]]+$U$2*TableMPI[[#This Row],[StdDev]]</f>
        <v>77.014532656924786</v>
      </c>
      <c r="S1847">
        <v>1</v>
      </c>
    </row>
    <row r="1848" spans="1:19" x14ac:dyDescent="0.25">
      <c r="A1848" t="s">
        <v>15</v>
      </c>
      <c r="B1848">
        <v>10000</v>
      </c>
      <c r="C1848">
        <v>100</v>
      </c>
      <c r="D1848">
        <v>100000</v>
      </c>
      <c r="E1848">
        <v>61</v>
      </c>
      <c r="F1848">
        <v>1</v>
      </c>
      <c r="G1848">
        <v>21.435694999999999</v>
      </c>
      <c r="H1848">
        <v>14.885215000000001</v>
      </c>
      <c r="I1848">
        <v>7.4763630000000001</v>
      </c>
      <c r="J1848">
        <v>0.12460599999999999</v>
      </c>
      <c r="K1848" t="str">
        <f t="shared" si="53"/>
        <v>7</v>
      </c>
      <c r="L1848" t="s">
        <v>81</v>
      </c>
      <c r="M1848" t="s">
        <v>82</v>
      </c>
      <c r="N184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61</v>
      </c>
      <c r="O1848">
        <f>VLOOKUP(TableMPI[[#This Row],[Label]],TableAvg[],2,FALSE)</f>
        <v>60.546761666666669</v>
      </c>
      <c r="P1848">
        <f>VLOOKUP(TableMPI[[#This Row],[Label]],TableAvg[],3,FALSE)</f>
        <v>6.2983613579363924</v>
      </c>
      <c r="Q1848">
        <f>TableMPI[[#This Row],[Avg]]-$U$2*TableMPI[[#This Row],[StdDev]]</f>
        <v>47.950038950793882</v>
      </c>
      <c r="R1848">
        <f>TableMPI[[#This Row],[Avg]]+$U$2*TableMPI[[#This Row],[StdDev]]</f>
        <v>73.143484382539455</v>
      </c>
      <c r="S1848">
        <v>1</v>
      </c>
    </row>
    <row r="1849" spans="1:19" x14ac:dyDescent="0.25">
      <c r="A1849" t="s">
        <v>15</v>
      </c>
      <c r="B1849">
        <v>10000</v>
      </c>
      <c r="C1849">
        <v>100</v>
      </c>
      <c r="D1849">
        <v>100000</v>
      </c>
      <c r="E1849">
        <v>64</v>
      </c>
      <c r="F1849">
        <v>1</v>
      </c>
      <c r="G1849">
        <v>13.124791999999999</v>
      </c>
      <c r="H1849">
        <v>6.8342609999999997</v>
      </c>
      <c r="I1849">
        <v>15.470139</v>
      </c>
      <c r="J1849">
        <v>0.245558</v>
      </c>
      <c r="K1849" t="str">
        <f t="shared" si="53"/>
        <v>7</v>
      </c>
      <c r="L1849" t="s">
        <v>81</v>
      </c>
      <c r="M1849" t="s">
        <v>82</v>
      </c>
      <c r="N184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64</v>
      </c>
      <c r="O1849">
        <f>VLOOKUP(TableMPI[[#This Row],[Label]],TableAvg[],2,FALSE)</f>
        <v>55.81539999999999</v>
      </c>
      <c r="P1849">
        <f>VLOOKUP(TableMPI[[#This Row],[Label]],TableAvg[],3,FALSE)</f>
        <v>9.1422645499959732</v>
      </c>
      <c r="Q1849">
        <f>TableMPI[[#This Row],[Avg]]-$U$2*TableMPI[[#This Row],[StdDev]]</f>
        <v>37.53087090000804</v>
      </c>
      <c r="R1849">
        <f>TableMPI[[#This Row],[Avg]]+$U$2*TableMPI[[#This Row],[StdDev]]</f>
        <v>74.09992909999194</v>
      </c>
      <c r="S1849">
        <v>1</v>
      </c>
    </row>
    <row r="1850" spans="1:19" x14ac:dyDescent="0.25">
      <c r="A1850" t="s">
        <v>15</v>
      </c>
      <c r="B1850">
        <v>10000</v>
      </c>
      <c r="C1850">
        <v>100</v>
      </c>
      <c r="D1850">
        <v>100000</v>
      </c>
      <c r="E1850">
        <v>67</v>
      </c>
      <c r="F1850">
        <v>1</v>
      </c>
      <c r="G1850">
        <v>16.17334</v>
      </c>
      <c r="H1850">
        <v>10.034929999999999</v>
      </c>
      <c r="I1850">
        <v>5.7130619999999999</v>
      </c>
      <c r="J1850">
        <v>8.6562E-2</v>
      </c>
      <c r="K1850" t="str">
        <f t="shared" si="53"/>
        <v>7</v>
      </c>
      <c r="L1850" t="s">
        <v>81</v>
      </c>
      <c r="M1850" t="s">
        <v>82</v>
      </c>
      <c r="N185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67</v>
      </c>
      <c r="O1850" t="e">
        <f>VLOOKUP(TableMPI[[#This Row],[Label]],TableAvg[],2,FALSE)</f>
        <v>#N/A</v>
      </c>
      <c r="P1850" t="e">
        <f>VLOOKUP(TableMPI[[#This Row],[Label]],TableAvg[],3,FALSE)</f>
        <v>#N/A</v>
      </c>
      <c r="Q1850" t="e">
        <f>TableMPI[[#This Row],[Avg]]-$U$2*TableMPI[[#This Row],[StdDev]]</f>
        <v>#N/A</v>
      </c>
      <c r="R1850" t="e">
        <f>TableMPI[[#This Row],[Avg]]+$U$2*TableMPI[[#This Row],[StdDev]]</f>
        <v>#N/A</v>
      </c>
      <c r="S1850" t="e">
        <f>IF(AND(TableMPI[[#This Row],[total_time]]&gt;=TableMPI[[#This Row],[Low]], TableMPI[[#This Row],[total_time]]&lt;=TableMPI[[#This Row],[High]]),1,0)</f>
        <v>#N/A</v>
      </c>
    </row>
    <row r="1851" spans="1:19" x14ac:dyDescent="0.25">
      <c r="A1851" t="s">
        <v>15</v>
      </c>
      <c r="B1851">
        <v>10000</v>
      </c>
      <c r="C1851">
        <v>100</v>
      </c>
      <c r="D1851">
        <v>100000</v>
      </c>
      <c r="E1851">
        <v>70</v>
      </c>
      <c r="F1851">
        <v>1</v>
      </c>
      <c r="G1851">
        <v>17.064864</v>
      </c>
      <c r="H1851">
        <v>11.164311</v>
      </c>
      <c r="I1851">
        <v>22.605001999999999</v>
      </c>
      <c r="J1851">
        <v>0.32760899999999998</v>
      </c>
      <c r="K1851" t="str">
        <f t="shared" si="53"/>
        <v>7</v>
      </c>
      <c r="L1851" t="s">
        <v>81</v>
      </c>
      <c r="M1851" t="s">
        <v>82</v>
      </c>
      <c r="N185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70</v>
      </c>
      <c r="O1851" t="e">
        <f>VLOOKUP(TableMPI[[#This Row],[Label]],TableAvg[],2,FALSE)</f>
        <v>#N/A</v>
      </c>
      <c r="P1851" t="e">
        <f>VLOOKUP(TableMPI[[#This Row],[Label]],TableAvg[],3,FALSE)</f>
        <v>#N/A</v>
      </c>
      <c r="Q1851" t="e">
        <f>TableMPI[[#This Row],[Avg]]-$U$2*TableMPI[[#This Row],[StdDev]]</f>
        <v>#N/A</v>
      </c>
      <c r="R1851" t="e">
        <f>TableMPI[[#This Row],[Avg]]+$U$2*TableMPI[[#This Row],[StdDev]]</f>
        <v>#N/A</v>
      </c>
      <c r="S1851" t="e">
        <f>IF(AND(TableMPI[[#This Row],[total_time]]&gt;=TableMPI[[#This Row],[Low]], TableMPI[[#This Row],[total_time]]&lt;=TableMPI[[#This Row],[High]]),1,0)</f>
        <v>#N/A</v>
      </c>
    </row>
    <row r="1852" spans="1:19" x14ac:dyDescent="0.25">
      <c r="A1852" t="s">
        <v>15</v>
      </c>
      <c r="B1852">
        <v>10000</v>
      </c>
      <c r="C1852">
        <v>100</v>
      </c>
      <c r="D1852">
        <v>100000</v>
      </c>
      <c r="E1852">
        <v>13</v>
      </c>
      <c r="F1852">
        <v>1</v>
      </c>
      <c r="G1852">
        <v>26.728051000000001</v>
      </c>
      <c r="H1852">
        <v>0.34970000000000001</v>
      </c>
      <c r="I1852">
        <v>2.7700309999999999</v>
      </c>
      <c r="J1852">
        <v>0.23083600000000001</v>
      </c>
      <c r="K1852" t="str">
        <f t="shared" si="53"/>
        <v>7</v>
      </c>
      <c r="L1852" t="s">
        <v>81</v>
      </c>
      <c r="M1852" t="s">
        <v>82</v>
      </c>
      <c r="N185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13</v>
      </c>
      <c r="O1852">
        <f>VLOOKUP(TableMPI[[#This Row],[Label]],TableAvg[],2,FALSE)</f>
        <v>161.63524966666668</v>
      </c>
      <c r="P1852">
        <f>VLOOKUP(TableMPI[[#This Row],[Label]],TableAvg[],3,FALSE)</f>
        <v>0.26492721131126612</v>
      </c>
      <c r="Q1852">
        <f>TableMPI[[#This Row],[Avg]]-$U$2*TableMPI[[#This Row],[StdDev]]</f>
        <v>161.10539524404416</v>
      </c>
      <c r="R1852">
        <f>TableMPI[[#This Row],[Avg]]+$U$2*TableMPI[[#This Row],[StdDev]]</f>
        <v>162.1651040892892</v>
      </c>
      <c r="S1852">
        <v>1</v>
      </c>
    </row>
    <row r="1853" spans="1:19" x14ac:dyDescent="0.25">
      <c r="A1853" t="s">
        <v>15</v>
      </c>
      <c r="B1853">
        <v>10000</v>
      </c>
      <c r="C1853">
        <v>100</v>
      </c>
      <c r="D1853">
        <v>100000</v>
      </c>
      <c r="E1853">
        <v>16</v>
      </c>
      <c r="F1853">
        <v>1</v>
      </c>
      <c r="G1853">
        <v>21.794547999999999</v>
      </c>
      <c r="H1853">
        <v>0.16406200000000001</v>
      </c>
      <c r="I1853">
        <v>0.58930800000000005</v>
      </c>
      <c r="J1853">
        <v>3.9287000000000002E-2</v>
      </c>
      <c r="K1853" t="str">
        <f t="shared" si="53"/>
        <v>7</v>
      </c>
      <c r="L1853" t="s">
        <v>81</v>
      </c>
      <c r="M1853" t="s">
        <v>82</v>
      </c>
      <c r="N185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16</v>
      </c>
      <c r="O1853">
        <f>VLOOKUP(TableMPI[[#This Row],[Label]],TableAvg[],2,FALSE)</f>
        <v>132.24896166666667</v>
      </c>
      <c r="P1853">
        <f>VLOOKUP(TableMPI[[#This Row],[Label]],TableAvg[],3,FALSE)</f>
        <v>3.8100204833406912E-2</v>
      </c>
      <c r="Q1853">
        <f>TableMPI[[#This Row],[Avg]]-$U$2*TableMPI[[#This Row],[StdDev]]</f>
        <v>132.17276125699985</v>
      </c>
      <c r="R1853">
        <f>TableMPI[[#This Row],[Avg]]+$U$2*TableMPI[[#This Row],[StdDev]]</f>
        <v>132.3251620763335</v>
      </c>
      <c r="S1853">
        <v>1</v>
      </c>
    </row>
    <row r="1854" spans="1:19" x14ac:dyDescent="0.25">
      <c r="A1854" t="s">
        <v>15</v>
      </c>
      <c r="B1854">
        <v>10000</v>
      </c>
      <c r="C1854">
        <v>100</v>
      </c>
      <c r="D1854">
        <v>100000</v>
      </c>
      <c r="E1854">
        <v>19</v>
      </c>
      <c r="F1854">
        <v>1</v>
      </c>
      <c r="G1854">
        <v>18.524637999999999</v>
      </c>
      <c r="H1854">
        <v>0.18141099999999999</v>
      </c>
      <c r="I1854">
        <v>1.005042</v>
      </c>
      <c r="J1854">
        <v>5.5835999999999997E-2</v>
      </c>
      <c r="K1854" t="str">
        <f t="shared" si="53"/>
        <v>7</v>
      </c>
      <c r="L1854" t="s">
        <v>81</v>
      </c>
      <c r="M1854" t="s">
        <v>82</v>
      </c>
      <c r="N185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19</v>
      </c>
      <c r="O1854">
        <f>VLOOKUP(TableMPI[[#This Row],[Label]],TableAvg[],2,FALSE)</f>
        <v>111.81019399999998</v>
      </c>
      <c r="P1854">
        <f>VLOOKUP(TableMPI[[#This Row],[Label]],TableAvg[],3,FALSE)</f>
        <v>1.7064358900188037E-2</v>
      </c>
      <c r="Q1854">
        <f>TableMPI[[#This Row],[Avg]]-$U$2*TableMPI[[#This Row],[StdDev]]</f>
        <v>111.77606528219961</v>
      </c>
      <c r="R1854">
        <f>TableMPI[[#This Row],[Avg]]+$U$2*TableMPI[[#This Row],[StdDev]]</f>
        <v>111.84432271780035</v>
      </c>
      <c r="S1854">
        <v>1</v>
      </c>
    </row>
    <row r="1855" spans="1:19" x14ac:dyDescent="0.25">
      <c r="A1855" t="s">
        <v>15</v>
      </c>
      <c r="B1855">
        <v>10000</v>
      </c>
      <c r="C1855">
        <v>100</v>
      </c>
      <c r="D1855">
        <v>100000</v>
      </c>
      <c r="E1855">
        <v>22</v>
      </c>
      <c r="F1855">
        <v>1</v>
      </c>
      <c r="G1855">
        <v>16.497726</v>
      </c>
      <c r="H1855">
        <v>0.33000200000000002</v>
      </c>
      <c r="I1855">
        <v>4.1025900000000002</v>
      </c>
      <c r="J1855">
        <v>0.19536100000000001</v>
      </c>
      <c r="K1855" t="str">
        <f t="shared" si="53"/>
        <v>7</v>
      </c>
      <c r="L1855" t="s">
        <v>81</v>
      </c>
      <c r="M1855" t="s">
        <v>82</v>
      </c>
      <c r="N185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22</v>
      </c>
      <c r="O1855">
        <f>VLOOKUP(TableMPI[[#This Row],[Label]],TableAvg[],2,FALSE)</f>
        <v>97.027764666666656</v>
      </c>
      <c r="P1855">
        <f>VLOOKUP(TableMPI[[#This Row],[Label]],TableAvg[],3,FALSE)</f>
        <v>0.22581226043032632</v>
      </c>
      <c r="Q1855">
        <f>TableMPI[[#This Row],[Avg]]-$U$2*TableMPI[[#This Row],[StdDev]]</f>
        <v>96.576140145806008</v>
      </c>
      <c r="R1855">
        <f>TableMPI[[#This Row],[Avg]]+$U$2*TableMPI[[#This Row],[StdDev]]</f>
        <v>97.479389187527303</v>
      </c>
      <c r="S1855">
        <v>1</v>
      </c>
    </row>
    <row r="1856" spans="1:19" x14ac:dyDescent="0.25">
      <c r="A1856" t="s">
        <v>15</v>
      </c>
      <c r="B1856">
        <v>10000</v>
      </c>
      <c r="C1856">
        <v>100</v>
      </c>
      <c r="D1856">
        <v>100000</v>
      </c>
      <c r="E1856">
        <v>25</v>
      </c>
      <c r="F1856">
        <v>1</v>
      </c>
      <c r="G1856">
        <v>15.138799000000001</v>
      </c>
      <c r="H1856">
        <v>0.68348699999999996</v>
      </c>
      <c r="I1856">
        <v>6.3668630000000004</v>
      </c>
      <c r="J1856">
        <v>0.26528600000000002</v>
      </c>
      <c r="K1856" t="str">
        <f t="shared" si="53"/>
        <v>7</v>
      </c>
      <c r="L1856" t="s">
        <v>81</v>
      </c>
      <c r="M1856" t="s">
        <v>82</v>
      </c>
      <c r="N185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25</v>
      </c>
      <c r="O1856">
        <f>VLOOKUP(TableMPI[[#This Row],[Label]],TableAvg[],2,FALSE)</f>
        <v>89.256282333333345</v>
      </c>
      <c r="P1856">
        <f>VLOOKUP(TableMPI[[#This Row],[Label]],TableAvg[],3,FALSE)</f>
        <v>0.4857304962901634</v>
      </c>
      <c r="Q1856">
        <f>TableMPI[[#This Row],[Avg]]-$U$2*TableMPI[[#This Row],[StdDev]]</f>
        <v>88.284821340753012</v>
      </c>
      <c r="R1856">
        <f>TableMPI[[#This Row],[Avg]]+$U$2*TableMPI[[#This Row],[StdDev]]</f>
        <v>90.227743325913679</v>
      </c>
      <c r="S1856">
        <v>1</v>
      </c>
    </row>
    <row r="1857" spans="1:19" x14ac:dyDescent="0.25">
      <c r="A1857" t="s">
        <v>15</v>
      </c>
      <c r="B1857">
        <v>10000</v>
      </c>
      <c r="C1857">
        <v>100</v>
      </c>
      <c r="D1857">
        <v>100000</v>
      </c>
      <c r="E1857">
        <v>28</v>
      </c>
      <c r="F1857">
        <v>1</v>
      </c>
      <c r="G1857">
        <v>16.788005999999999</v>
      </c>
      <c r="H1857">
        <v>3.6078779999999999</v>
      </c>
      <c r="I1857">
        <v>10.789025000000001</v>
      </c>
      <c r="J1857">
        <v>0.399594</v>
      </c>
      <c r="K1857" t="str">
        <f t="shared" ref="K1857:K1888" si="54">MID(M1857,22,1)</f>
        <v>7</v>
      </c>
      <c r="L1857" t="s">
        <v>81</v>
      </c>
      <c r="M1857" t="s">
        <v>82</v>
      </c>
      <c r="N185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28</v>
      </c>
      <c r="O1857">
        <f>VLOOKUP(TableMPI[[#This Row],[Label]],TableAvg[],2,FALSE)</f>
        <v>83.338386666666665</v>
      </c>
      <c r="P1857">
        <f>VLOOKUP(TableMPI[[#This Row],[Label]],TableAvg[],3,FALSE)</f>
        <v>0.24866602991321096</v>
      </c>
      <c r="Q1857">
        <f>TableMPI[[#This Row],[Avg]]-$U$2*TableMPI[[#This Row],[StdDev]]</f>
        <v>82.841054606840245</v>
      </c>
      <c r="R1857">
        <f>TableMPI[[#This Row],[Avg]]+$U$2*TableMPI[[#This Row],[StdDev]]</f>
        <v>83.835718726493084</v>
      </c>
      <c r="S1857">
        <v>1</v>
      </c>
    </row>
    <row r="1858" spans="1:19" x14ac:dyDescent="0.25">
      <c r="A1858" t="s">
        <v>15</v>
      </c>
      <c r="B1858">
        <v>10000</v>
      </c>
      <c r="C1858">
        <v>100</v>
      </c>
      <c r="D1858">
        <v>100000</v>
      </c>
      <c r="E1858">
        <v>31</v>
      </c>
      <c r="F1858">
        <v>1</v>
      </c>
      <c r="G1858">
        <v>14.324532</v>
      </c>
      <c r="H1858">
        <v>2.4112269999999998</v>
      </c>
      <c r="I1858">
        <v>5.8726079999999996</v>
      </c>
      <c r="J1858">
        <v>0.19575400000000001</v>
      </c>
      <c r="K1858" t="str">
        <f t="shared" si="54"/>
        <v>7</v>
      </c>
      <c r="L1858" t="s">
        <v>81</v>
      </c>
      <c r="M1858" t="s">
        <v>82</v>
      </c>
      <c r="N185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31</v>
      </c>
      <c r="O1858">
        <f>VLOOKUP(TableMPI[[#This Row],[Label]],TableAvg[],2,FALSE)</f>
        <v>80.903500000000008</v>
      </c>
      <c r="P1858">
        <f>VLOOKUP(TableMPI[[#This Row],[Label]],TableAvg[],3,FALSE)</f>
        <v>2.0728889999997979</v>
      </c>
      <c r="Q1858">
        <f>TableMPI[[#This Row],[Avg]]-$U$2*TableMPI[[#This Row],[StdDev]]</f>
        <v>76.757722000000413</v>
      </c>
      <c r="R1858">
        <f>TableMPI[[#This Row],[Avg]]+$U$2*TableMPI[[#This Row],[StdDev]]</f>
        <v>85.049277999999603</v>
      </c>
      <c r="S1858">
        <v>1</v>
      </c>
    </row>
    <row r="1859" spans="1:19" x14ac:dyDescent="0.25">
      <c r="A1859" t="s">
        <v>15</v>
      </c>
      <c r="B1859">
        <v>10000</v>
      </c>
      <c r="C1859">
        <v>100</v>
      </c>
      <c r="D1859">
        <v>100000</v>
      </c>
      <c r="E1859">
        <v>34</v>
      </c>
      <c r="F1859">
        <v>1</v>
      </c>
      <c r="G1859">
        <v>14.45246</v>
      </c>
      <c r="H1859">
        <v>3.4330099999999999</v>
      </c>
      <c r="I1859">
        <v>6.558624</v>
      </c>
      <c r="J1859">
        <v>0.19874600000000001</v>
      </c>
      <c r="K1859" t="str">
        <f t="shared" si="54"/>
        <v>7</v>
      </c>
      <c r="L1859" t="s">
        <v>81</v>
      </c>
      <c r="M1859" t="s">
        <v>82</v>
      </c>
      <c r="N185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34</v>
      </c>
      <c r="O1859">
        <f>VLOOKUP(TableMPI[[#This Row],[Label]],TableAvg[],2,FALSE)</f>
        <v>87.366123000000002</v>
      </c>
      <c r="P1859">
        <f>VLOOKUP(TableMPI[[#This Row],[Label]],TableAvg[],3,FALSE)</f>
        <v>3.0477749999998505</v>
      </c>
      <c r="Q1859">
        <f>TableMPI[[#This Row],[Avg]]-$U$2*TableMPI[[#This Row],[StdDev]]</f>
        <v>81.270573000000297</v>
      </c>
      <c r="R1859">
        <f>TableMPI[[#This Row],[Avg]]+$U$2*TableMPI[[#This Row],[StdDev]]</f>
        <v>93.461672999999706</v>
      </c>
      <c r="S1859">
        <v>1</v>
      </c>
    </row>
    <row r="1860" spans="1:19" x14ac:dyDescent="0.25">
      <c r="A1860" t="s">
        <v>15</v>
      </c>
      <c r="B1860">
        <v>10000</v>
      </c>
      <c r="C1860">
        <v>100</v>
      </c>
      <c r="D1860">
        <v>100000</v>
      </c>
      <c r="E1860">
        <v>37</v>
      </c>
      <c r="F1860">
        <v>1</v>
      </c>
      <c r="G1860">
        <v>13.475493999999999</v>
      </c>
      <c r="H1860">
        <v>3.2656990000000001</v>
      </c>
      <c r="I1860">
        <v>6.5643659999999997</v>
      </c>
      <c r="J1860">
        <v>0.18234400000000001</v>
      </c>
      <c r="K1860" t="str">
        <f t="shared" si="54"/>
        <v>7</v>
      </c>
      <c r="L1860" t="s">
        <v>81</v>
      </c>
      <c r="M1860" t="s">
        <v>82</v>
      </c>
      <c r="N186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37</v>
      </c>
      <c r="O1860">
        <f>VLOOKUP(TableMPI[[#This Row],[Label]],TableAvg[],2,FALSE)</f>
        <v>81.949399</v>
      </c>
      <c r="P1860">
        <f>VLOOKUP(TableMPI[[#This Row],[Label]],TableAvg[],3,FALSE)</f>
        <v>5.3984252511614423</v>
      </c>
      <c r="Q1860">
        <f>TableMPI[[#This Row],[Avg]]-$U$2*TableMPI[[#This Row],[StdDev]]</f>
        <v>71.152548497677117</v>
      </c>
      <c r="R1860">
        <f>TableMPI[[#This Row],[Avg]]+$U$2*TableMPI[[#This Row],[StdDev]]</f>
        <v>92.746249502322883</v>
      </c>
      <c r="S1860">
        <v>1</v>
      </c>
    </row>
    <row r="1861" spans="1:19" x14ac:dyDescent="0.25">
      <c r="A1861" t="s">
        <v>15</v>
      </c>
      <c r="B1861">
        <v>10000</v>
      </c>
      <c r="C1861">
        <v>100</v>
      </c>
      <c r="D1861">
        <v>100000</v>
      </c>
      <c r="E1861">
        <v>40</v>
      </c>
      <c r="F1861">
        <v>1</v>
      </c>
      <c r="G1861">
        <v>14.286142</v>
      </c>
      <c r="H1861">
        <v>4.8546849999999999</v>
      </c>
      <c r="I1861">
        <v>7.6359000000000004</v>
      </c>
      <c r="J1861">
        <v>0.19579199999999999</v>
      </c>
      <c r="K1861" t="str">
        <f t="shared" si="54"/>
        <v>7</v>
      </c>
      <c r="L1861" t="s">
        <v>81</v>
      </c>
      <c r="M1861" t="s">
        <v>82</v>
      </c>
      <c r="N186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40</v>
      </c>
      <c r="O1861">
        <f>VLOOKUP(TableMPI[[#This Row],[Label]],TableAvg[],2,FALSE)</f>
        <v>76.617743333333337</v>
      </c>
      <c r="P1861">
        <f>VLOOKUP(TableMPI[[#This Row],[Label]],TableAvg[],3,FALSE)</f>
        <v>10.581841719321696</v>
      </c>
      <c r="Q1861">
        <f>TableMPI[[#This Row],[Avg]]-$U$2*TableMPI[[#This Row],[StdDev]]</f>
        <v>55.454059894689948</v>
      </c>
      <c r="R1861">
        <f>TableMPI[[#This Row],[Avg]]+$U$2*TableMPI[[#This Row],[StdDev]]</f>
        <v>97.781426771976726</v>
      </c>
      <c r="S1861">
        <v>1</v>
      </c>
    </row>
    <row r="1862" spans="1:19" x14ac:dyDescent="0.25">
      <c r="A1862" t="s">
        <v>15</v>
      </c>
      <c r="B1862">
        <v>10000</v>
      </c>
      <c r="C1862">
        <v>100</v>
      </c>
      <c r="D1862">
        <v>100000</v>
      </c>
      <c r="E1862">
        <v>43</v>
      </c>
      <c r="F1862">
        <v>1</v>
      </c>
      <c r="G1862">
        <v>13.015161000000001</v>
      </c>
      <c r="H1862">
        <v>4.0352509999999997</v>
      </c>
      <c r="I1862">
        <v>7.154058</v>
      </c>
      <c r="J1862">
        <v>0.17033499999999999</v>
      </c>
      <c r="K1862" t="str">
        <f t="shared" si="54"/>
        <v>7</v>
      </c>
      <c r="L1862" t="s">
        <v>81</v>
      </c>
      <c r="M1862" t="s">
        <v>82</v>
      </c>
      <c r="N186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43</v>
      </c>
      <c r="O1862">
        <f>VLOOKUP(TableMPI[[#This Row],[Label]],TableAvg[],2,FALSE)</f>
        <v>71.895907666666673</v>
      </c>
      <c r="P1862">
        <f>VLOOKUP(TableMPI[[#This Row],[Label]],TableAvg[],3,FALSE)</f>
        <v>8.6175543261217591</v>
      </c>
      <c r="Q1862">
        <f>TableMPI[[#This Row],[Avg]]-$U$2*TableMPI[[#This Row],[StdDev]]</f>
        <v>54.660799014423155</v>
      </c>
      <c r="R1862">
        <f>TableMPI[[#This Row],[Avg]]+$U$2*TableMPI[[#This Row],[StdDev]]</f>
        <v>89.131016318910184</v>
      </c>
      <c r="S1862">
        <v>1</v>
      </c>
    </row>
    <row r="1863" spans="1:19" x14ac:dyDescent="0.25">
      <c r="A1863" t="s">
        <v>15</v>
      </c>
      <c r="B1863">
        <v>10000</v>
      </c>
      <c r="C1863">
        <v>100</v>
      </c>
      <c r="D1863">
        <v>100000</v>
      </c>
      <c r="E1863">
        <v>46</v>
      </c>
      <c r="F1863">
        <v>1</v>
      </c>
      <c r="G1863">
        <v>13.416954</v>
      </c>
      <c r="H1863">
        <v>4.826562</v>
      </c>
      <c r="I1863">
        <v>8.5908339999999992</v>
      </c>
      <c r="J1863">
        <v>0.19090699999999999</v>
      </c>
      <c r="K1863" t="str">
        <f t="shared" si="54"/>
        <v>7</v>
      </c>
      <c r="L1863" t="s">
        <v>81</v>
      </c>
      <c r="M1863" t="s">
        <v>82</v>
      </c>
      <c r="N186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46</v>
      </c>
      <c r="O1863">
        <f>VLOOKUP(TableMPI[[#This Row],[Label]],TableAvg[],2,FALSE)</f>
        <v>72.402682666666678</v>
      </c>
      <c r="P1863">
        <f>VLOOKUP(TableMPI[[#This Row],[Label]],TableAvg[],3,FALSE)</f>
        <v>8.6749406518559908</v>
      </c>
      <c r="Q1863">
        <f>TableMPI[[#This Row],[Avg]]-$U$2*TableMPI[[#This Row],[StdDev]]</f>
        <v>55.052801362954696</v>
      </c>
      <c r="R1863">
        <f>TableMPI[[#This Row],[Avg]]+$U$2*TableMPI[[#This Row],[StdDev]]</f>
        <v>89.75256397037866</v>
      </c>
      <c r="S1863">
        <v>1</v>
      </c>
    </row>
    <row r="1864" spans="1:19" x14ac:dyDescent="0.25">
      <c r="A1864" t="s">
        <v>15</v>
      </c>
      <c r="B1864">
        <v>10000</v>
      </c>
      <c r="C1864">
        <v>100</v>
      </c>
      <c r="D1864">
        <v>100000</v>
      </c>
      <c r="E1864">
        <v>49</v>
      </c>
      <c r="F1864">
        <v>1</v>
      </c>
      <c r="G1864">
        <v>17.790279000000002</v>
      </c>
      <c r="H1864">
        <v>9.6808110000000003</v>
      </c>
      <c r="I1864">
        <v>11.949068</v>
      </c>
      <c r="J1864">
        <v>0.24893899999999999</v>
      </c>
      <c r="K1864" t="str">
        <f t="shared" si="54"/>
        <v>7</v>
      </c>
      <c r="L1864" t="s">
        <v>81</v>
      </c>
      <c r="M1864" t="s">
        <v>82</v>
      </c>
      <c r="N186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49</v>
      </c>
      <c r="O1864">
        <f>VLOOKUP(TableMPI[[#This Row],[Label]],TableAvg[],2,FALSE)</f>
        <v>76.552641666666659</v>
      </c>
      <c r="P1864">
        <f>VLOOKUP(TableMPI[[#This Row],[Label]],TableAvg[],3,FALSE)</f>
        <v>0.24086220050867616</v>
      </c>
      <c r="Q1864">
        <f>TableMPI[[#This Row],[Avg]]-$U$2*TableMPI[[#This Row],[StdDev]]</f>
        <v>76.070917265649314</v>
      </c>
      <c r="R1864">
        <f>TableMPI[[#This Row],[Avg]]+$U$2*TableMPI[[#This Row],[StdDev]]</f>
        <v>77.034366067684005</v>
      </c>
      <c r="S1864">
        <v>1</v>
      </c>
    </row>
    <row r="1865" spans="1:19" x14ac:dyDescent="0.25">
      <c r="A1865" t="s">
        <v>15</v>
      </c>
      <c r="B1865">
        <v>10000</v>
      </c>
      <c r="C1865">
        <v>100</v>
      </c>
      <c r="D1865">
        <v>100000</v>
      </c>
      <c r="E1865">
        <v>52</v>
      </c>
      <c r="F1865">
        <v>1</v>
      </c>
      <c r="G1865">
        <v>14.426104</v>
      </c>
      <c r="H1865">
        <v>6.809024</v>
      </c>
      <c r="I1865">
        <v>11.728626</v>
      </c>
      <c r="J1865">
        <v>0.22997300000000001</v>
      </c>
      <c r="K1865" t="str">
        <f t="shared" si="54"/>
        <v>7</v>
      </c>
      <c r="L1865" t="s">
        <v>81</v>
      </c>
      <c r="M1865" t="s">
        <v>82</v>
      </c>
      <c r="N186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52</v>
      </c>
      <c r="O1865">
        <f>VLOOKUP(TableMPI[[#This Row],[Label]],TableAvg[],2,FALSE)</f>
        <v>65.309149000000005</v>
      </c>
      <c r="P1865">
        <f>VLOOKUP(TableMPI[[#This Row],[Label]],TableAvg[],3,FALSE)</f>
        <v>7.8481203231082199</v>
      </c>
      <c r="Q1865">
        <f>TableMPI[[#This Row],[Avg]]-$U$2*TableMPI[[#This Row],[StdDev]]</f>
        <v>49.612908353783567</v>
      </c>
      <c r="R1865">
        <f>TableMPI[[#This Row],[Avg]]+$U$2*TableMPI[[#This Row],[StdDev]]</f>
        <v>81.005389646216443</v>
      </c>
      <c r="S1865">
        <v>1</v>
      </c>
    </row>
    <row r="1866" spans="1:19" x14ac:dyDescent="0.25">
      <c r="A1866" t="s">
        <v>15</v>
      </c>
      <c r="B1866">
        <v>10000</v>
      </c>
      <c r="C1866">
        <v>100</v>
      </c>
      <c r="D1866">
        <v>100000</v>
      </c>
      <c r="E1866">
        <v>55</v>
      </c>
      <c r="F1866">
        <v>1</v>
      </c>
      <c r="G1866">
        <v>15.42399</v>
      </c>
      <c r="H1866">
        <v>8.0809529999999992</v>
      </c>
      <c r="I1866">
        <v>9.3865700000000007</v>
      </c>
      <c r="J1866">
        <v>0.17382500000000001</v>
      </c>
      <c r="K1866" t="str">
        <f t="shared" si="54"/>
        <v>7</v>
      </c>
      <c r="L1866" t="s">
        <v>81</v>
      </c>
      <c r="M1866" t="s">
        <v>82</v>
      </c>
      <c r="N186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55</v>
      </c>
      <c r="O1866">
        <f>VLOOKUP(TableMPI[[#This Row],[Label]],TableAvg[],2,FALSE)</f>
        <v>69.724812</v>
      </c>
      <c r="P1866">
        <f>VLOOKUP(TableMPI[[#This Row],[Label]],TableAvg[],3,FALSE)</f>
        <v>4.9939833811518328</v>
      </c>
      <c r="Q1866">
        <f>TableMPI[[#This Row],[Avg]]-$U$2*TableMPI[[#This Row],[StdDev]]</f>
        <v>59.736845237696336</v>
      </c>
      <c r="R1866">
        <f>TableMPI[[#This Row],[Avg]]+$U$2*TableMPI[[#This Row],[StdDev]]</f>
        <v>79.712778762303671</v>
      </c>
      <c r="S1866">
        <v>1</v>
      </c>
    </row>
    <row r="1867" spans="1:19" x14ac:dyDescent="0.25">
      <c r="A1867" t="s">
        <v>15</v>
      </c>
      <c r="B1867">
        <v>10000</v>
      </c>
      <c r="C1867">
        <v>100</v>
      </c>
      <c r="D1867">
        <v>100000</v>
      </c>
      <c r="E1867">
        <v>58</v>
      </c>
      <c r="F1867">
        <v>1</v>
      </c>
      <c r="G1867">
        <v>17.809622000000001</v>
      </c>
      <c r="H1867">
        <v>10.772227000000001</v>
      </c>
      <c r="I1867">
        <v>16.398914999999999</v>
      </c>
      <c r="J1867">
        <v>0.28770000000000001</v>
      </c>
      <c r="K1867" t="str">
        <f t="shared" si="54"/>
        <v>7</v>
      </c>
      <c r="L1867" t="s">
        <v>81</v>
      </c>
      <c r="M1867" t="s">
        <v>82</v>
      </c>
      <c r="N186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58</v>
      </c>
      <c r="O1867">
        <f>VLOOKUP(TableMPI[[#This Row],[Label]],TableAvg[],2,FALSE)</f>
        <v>62.056984333333332</v>
      </c>
      <c r="P1867">
        <f>VLOOKUP(TableMPI[[#This Row],[Label]],TableAvg[],3,FALSE)</f>
        <v>7.4787741617957302</v>
      </c>
      <c r="Q1867">
        <f>TableMPI[[#This Row],[Avg]]-$U$2*TableMPI[[#This Row],[StdDev]]</f>
        <v>47.099436009741872</v>
      </c>
      <c r="R1867">
        <f>TableMPI[[#This Row],[Avg]]+$U$2*TableMPI[[#This Row],[StdDev]]</f>
        <v>77.014532656924786</v>
      </c>
      <c r="S1867">
        <v>1</v>
      </c>
    </row>
    <row r="1868" spans="1:19" x14ac:dyDescent="0.25">
      <c r="A1868" t="s">
        <v>15</v>
      </c>
      <c r="B1868">
        <v>10000</v>
      </c>
      <c r="C1868">
        <v>100</v>
      </c>
      <c r="D1868">
        <v>100000</v>
      </c>
      <c r="E1868">
        <v>61</v>
      </c>
      <c r="F1868">
        <v>1</v>
      </c>
      <c r="G1868">
        <v>18.661687000000001</v>
      </c>
      <c r="H1868">
        <v>12.037176000000001</v>
      </c>
      <c r="I1868">
        <v>6.932715</v>
      </c>
      <c r="J1868">
        <v>0.11554499999999999</v>
      </c>
      <c r="K1868" t="str">
        <f t="shared" si="54"/>
        <v>7</v>
      </c>
      <c r="L1868" t="s">
        <v>81</v>
      </c>
      <c r="M1868" t="s">
        <v>82</v>
      </c>
      <c r="N186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61</v>
      </c>
      <c r="O1868">
        <f>VLOOKUP(TableMPI[[#This Row],[Label]],TableAvg[],2,FALSE)</f>
        <v>60.546761666666669</v>
      </c>
      <c r="P1868">
        <f>VLOOKUP(TableMPI[[#This Row],[Label]],TableAvg[],3,FALSE)</f>
        <v>6.2983613579363924</v>
      </c>
      <c r="Q1868">
        <f>TableMPI[[#This Row],[Avg]]-$U$2*TableMPI[[#This Row],[StdDev]]</f>
        <v>47.950038950793882</v>
      </c>
      <c r="R1868">
        <f>TableMPI[[#This Row],[Avg]]+$U$2*TableMPI[[#This Row],[StdDev]]</f>
        <v>73.143484382539455</v>
      </c>
      <c r="S1868">
        <v>1</v>
      </c>
    </row>
    <row r="1869" spans="1:19" x14ac:dyDescent="0.25">
      <c r="A1869" t="s">
        <v>15</v>
      </c>
      <c r="B1869">
        <v>10000</v>
      </c>
      <c r="C1869">
        <v>100</v>
      </c>
      <c r="D1869">
        <v>100000</v>
      </c>
      <c r="E1869">
        <v>64</v>
      </c>
      <c r="F1869">
        <v>1</v>
      </c>
      <c r="G1869">
        <v>16.202918</v>
      </c>
      <c r="H1869">
        <v>9.8916489999999992</v>
      </c>
      <c r="I1869">
        <v>7.4505189999999999</v>
      </c>
      <c r="J1869">
        <v>0.11826200000000001</v>
      </c>
      <c r="K1869" t="str">
        <f t="shared" si="54"/>
        <v>7</v>
      </c>
      <c r="L1869" t="s">
        <v>81</v>
      </c>
      <c r="M1869" t="s">
        <v>82</v>
      </c>
      <c r="N186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64</v>
      </c>
      <c r="O1869">
        <f>VLOOKUP(TableMPI[[#This Row],[Label]],TableAvg[],2,FALSE)</f>
        <v>55.81539999999999</v>
      </c>
      <c r="P1869">
        <f>VLOOKUP(TableMPI[[#This Row],[Label]],TableAvg[],3,FALSE)</f>
        <v>9.1422645499959732</v>
      </c>
      <c r="Q1869">
        <f>TableMPI[[#This Row],[Avg]]-$U$2*TableMPI[[#This Row],[StdDev]]</f>
        <v>37.53087090000804</v>
      </c>
      <c r="R1869">
        <f>TableMPI[[#This Row],[Avg]]+$U$2*TableMPI[[#This Row],[StdDev]]</f>
        <v>74.09992909999194</v>
      </c>
      <c r="S1869">
        <v>1</v>
      </c>
    </row>
    <row r="1870" spans="1:19" x14ac:dyDescent="0.25">
      <c r="A1870" t="s">
        <v>15</v>
      </c>
      <c r="B1870">
        <v>10000</v>
      </c>
      <c r="C1870">
        <v>100</v>
      </c>
      <c r="D1870">
        <v>100000</v>
      </c>
      <c r="E1870">
        <v>67</v>
      </c>
      <c r="F1870">
        <v>1</v>
      </c>
      <c r="G1870">
        <v>16.427903000000001</v>
      </c>
      <c r="H1870">
        <v>10.340320999999999</v>
      </c>
      <c r="I1870">
        <v>10.720544</v>
      </c>
      <c r="J1870">
        <v>0.16243199999999999</v>
      </c>
      <c r="K1870" t="str">
        <f t="shared" si="54"/>
        <v>7</v>
      </c>
      <c r="L1870" t="s">
        <v>81</v>
      </c>
      <c r="M1870" t="s">
        <v>82</v>
      </c>
      <c r="N187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67</v>
      </c>
      <c r="O1870" t="e">
        <f>VLOOKUP(TableMPI[[#This Row],[Label]],TableAvg[],2,FALSE)</f>
        <v>#N/A</v>
      </c>
      <c r="P1870" t="e">
        <f>VLOOKUP(TableMPI[[#This Row],[Label]],TableAvg[],3,FALSE)</f>
        <v>#N/A</v>
      </c>
      <c r="Q1870" t="e">
        <f>TableMPI[[#This Row],[Avg]]-$U$2*TableMPI[[#This Row],[StdDev]]</f>
        <v>#N/A</v>
      </c>
      <c r="R1870" t="e">
        <f>TableMPI[[#This Row],[Avg]]+$U$2*TableMPI[[#This Row],[StdDev]]</f>
        <v>#N/A</v>
      </c>
      <c r="S1870" t="e">
        <f>IF(AND(TableMPI[[#This Row],[total_time]]&gt;=TableMPI[[#This Row],[Low]], TableMPI[[#This Row],[total_time]]&lt;=TableMPI[[#This Row],[High]]),1,0)</f>
        <v>#N/A</v>
      </c>
    </row>
    <row r="1871" spans="1:19" x14ac:dyDescent="0.25">
      <c r="A1871" t="s">
        <v>15</v>
      </c>
      <c r="B1871">
        <v>10000</v>
      </c>
      <c r="C1871">
        <v>100</v>
      </c>
      <c r="D1871">
        <v>100000</v>
      </c>
      <c r="E1871">
        <v>70</v>
      </c>
      <c r="F1871">
        <v>1</v>
      </c>
      <c r="G1871">
        <v>18.965439</v>
      </c>
      <c r="H1871">
        <v>13.006589999999999</v>
      </c>
      <c r="I1871">
        <v>7.6289509999999998</v>
      </c>
      <c r="J1871">
        <v>0.110565</v>
      </c>
      <c r="K1871" t="str">
        <f t="shared" si="54"/>
        <v>7</v>
      </c>
      <c r="L1871" t="s">
        <v>81</v>
      </c>
      <c r="M1871" t="s">
        <v>82</v>
      </c>
      <c r="N187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70</v>
      </c>
      <c r="O1871" t="e">
        <f>VLOOKUP(TableMPI[[#This Row],[Label]],TableAvg[],2,FALSE)</f>
        <v>#N/A</v>
      </c>
      <c r="P1871" t="e">
        <f>VLOOKUP(TableMPI[[#This Row],[Label]],TableAvg[],3,FALSE)</f>
        <v>#N/A</v>
      </c>
      <c r="Q1871" t="e">
        <f>TableMPI[[#This Row],[Avg]]-$U$2*TableMPI[[#This Row],[StdDev]]</f>
        <v>#N/A</v>
      </c>
      <c r="R1871" t="e">
        <f>TableMPI[[#This Row],[Avg]]+$U$2*TableMPI[[#This Row],[StdDev]]</f>
        <v>#N/A</v>
      </c>
      <c r="S1871" t="e">
        <f>IF(AND(TableMPI[[#This Row],[total_time]]&gt;=TableMPI[[#This Row],[Low]], TableMPI[[#This Row],[total_time]]&lt;=TableMPI[[#This Row],[High]]),1,0)</f>
        <v>#N/A</v>
      </c>
    </row>
    <row r="1872" spans="1:19" x14ac:dyDescent="0.25">
      <c r="A1872" t="s">
        <v>15</v>
      </c>
      <c r="B1872">
        <v>10000</v>
      </c>
      <c r="C1872">
        <v>100</v>
      </c>
      <c r="D1872">
        <v>100000</v>
      </c>
      <c r="E1872">
        <v>13</v>
      </c>
      <c r="F1872">
        <v>1</v>
      </c>
      <c r="G1872">
        <v>26.458375</v>
      </c>
      <c r="H1872">
        <v>0.16087499999999999</v>
      </c>
      <c r="I1872">
        <v>0.46942800000000001</v>
      </c>
      <c r="J1872">
        <v>3.9119000000000001E-2</v>
      </c>
      <c r="K1872" t="str">
        <f t="shared" si="54"/>
        <v>7</v>
      </c>
      <c r="L1872" t="s">
        <v>81</v>
      </c>
      <c r="M1872" t="s">
        <v>82</v>
      </c>
      <c r="N187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13</v>
      </c>
      <c r="O1872">
        <f>VLOOKUP(TableMPI[[#This Row],[Label]],TableAvg[],2,FALSE)</f>
        <v>161.63524966666668</v>
      </c>
      <c r="P1872">
        <f>VLOOKUP(TableMPI[[#This Row],[Label]],TableAvg[],3,FALSE)</f>
        <v>0.26492721131126612</v>
      </c>
      <c r="Q1872">
        <f>TableMPI[[#This Row],[Avg]]-$U$2*TableMPI[[#This Row],[StdDev]]</f>
        <v>161.10539524404416</v>
      </c>
      <c r="R1872">
        <f>TableMPI[[#This Row],[Avg]]+$U$2*TableMPI[[#This Row],[StdDev]]</f>
        <v>162.1651040892892</v>
      </c>
      <c r="S1872">
        <v>1</v>
      </c>
    </row>
    <row r="1873" spans="1:19" x14ac:dyDescent="0.25">
      <c r="A1873" t="s">
        <v>15</v>
      </c>
      <c r="B1873">
        <v>10000</v>
      </c>
      <c r="C1873">
        <v>100</v>
      </c>
      <c r="D1873">
        <v>100000</v>
      </c>
      <c r="E1873">
        <v>16</v>
      </c>
      <c r="F1873">
        <v>1</v>
      </c>
      <c r="G1873">
        <v>21.820247999999999</v>
      </c>
      <c r="H1873">
        <v>0.17185400000000001</v>
      </c>
      <c r="I1873">
        <v>0.69083099999999997</v>
      </c>
      <c r="J1873">
        <v>4.6054999999999999E-2</v>
      </c>
      <c r="K1873" t="str">
        <f t="shared" si="54"/>
        <v>7</v>
      </c>
      <c r="L1873" t="s">
        <v>81</v>
      </c>
      <c r="M1873" t="s">
        <v>82</v>
      </c>
      <c r="N187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16</v>
      </c>
      <c r="O1873">
        <f>VLOOKUP(TableMPI[[#This Row],[Label]],TableAvg[],2,FALSE)</f>
        <v>132.24896166666667</v>
      </c>
      <c r="P1873">
        <f>VLOOKUP(TableMPI[[#This Row],[Label]],TableAvg[],3,FALSE)</f>
        <v>3.8100204833406912E-2</v>
      </c>
      <c r="Q1873">
        <f>TableMPI[[#This Row],[Avg]]-$U$2*TableMPI[[#This Row],[StdDev]]</f>
        <v>132.17276125699985</v>
      </c>
      <c r="R1873">
        <f>TableMPI[[#This Row],[Avg]]+$U$2*TableMPI[[#This Row],[StdDev]]</f>
        <v>132.3251620763335</v>
      </c>
      <c r="S1873">
        <v>1</v>
      </c>
    </row>
    <row r="1874" spans="1:19" x14ac:dyDescent="0.25">
      <c r="A1874" t="s">
        <v>15</v>
      </c>
      <c r="B1874">
        <v>10000</v>
      </c>
      <c r="C1874">
        <v>100</v>
      </c>
      <c r="D1874">
        <v>100000</v>
      </c>
      <c r="E1874">
        <v>19</v>
      </c>
      <c r="F1874">
        <v>1</v>
      </c>
      <c r="G1874">
        <v>18.645779999999998</v>
      </c>
      <c r="H1874">
        <v>0.17146500000000001</v>
      </c>
      <c r="I1874">
        <v>0.66959900000000006</v>
      </c>
      <c r="J1874">
        <v>3.7199999999999997E-2</v>
      </c>
      <c r="K1874" t="str">
        <f t="shared" si="54"/>
        <v>7</v>
      </c>
      <c r="L1874" t="s">
        <v>81</v>
      </c>
      <c r="M1874" t="s">
        <v>82</v>
      </c>
      <c r="N187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19</v>
      </c>
      <c r="O1874">
        <f>VLOOKUP(TableMPI[[#This Row],[Label]],TableAvg[],2,FALSE)</f>
        <v>111.81019399999998</v>
      </c>
      <c r="P1874">
        <f>VLOOKUP(TableMPI[[#This Row],[Label]],TableAvg[],3,FALSE)</f>
        <v>1.7064358900188037E-2</v>
      </c>
      <c r="Q1874">
        <f>TableMPI[[#This Row],[Avg]]-$U$2*TableMPI[[#This Row],[StdDev]]</f>
        <v>111.77606528219961</v>
      </c>
      <c r="R1874">
        <f>TableMPI[[#This Row],[Avg]]+$U$2*TableMPI[[#This Row],[StdDev]]</f>
        <v>111.84432271780035</v>
      </c>
      <c r="S1874">
        <v>1</v>
      </c>
    </row>
    <row r="1875" spans="1:19" x14ac:dyDescent="0.25">
      <c r="A1875" t="s">
        <v>15</v>
      </c>
      <c r="B1875">
        <v>10000</v>
      </c>
      <c r="C1875">
        <v>100</v>
      </c>
      <c r="D1875">
        <v>100000</v>
      </c>
      <c r="E1875">
        <v>22</v>
      </c>
      <c r="F1875">
        <v>1</v>
      </c>
      <c r="G1875">
        <v>16.218173</v>
      </c>
      <c r="H1875">
        <v>0.16993</v>
      </c>
      <c r="I1875">
        <v>0.92230999999999996</v>
      </c>
      <c r="J1875">
        <v>4.3920000000000001E-2</v>
      </c>
      <c r="K1875" t="str">
        <f t="shared" si="54"/>
        <v>7</v>
      </c>
      <c r="L1875" t="s">
        <v>81</v>
      </c>
      <c r="M1875" t="s">
        <v>82</v>
      </c>
      <c r="N187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22</v>
      </c>
      <c r="O1875">
        <f>VLOOKUP(TableMPI[[#This Row],[Label]],TableAvg[],2,FALSE)</f>
        <v>97.027764666666656</v>
      </c>
      <c r="P1875">
        <f>VLOOKUP(TableMPI[[#This Row],[Label]],TableAvg[],3,FALSE)</f>
        <v>0.22581226043032632</v>
      </c>
      <c r="Q1875">
        <f>TableMPI[[#This Row],[Avg]]-$U$2*TableMPI[[#This Row],[StdDev]]</f>
        <v>96.576140145806008</v>
      </c>
      <c r="R1875">
        <f>TableMPI[[#This Row],[Avg]]+$U$2*TableMPI[[#This Row],[StdDev]]</f>
        <v>97.479389187527303</v>
      </c>
      <c r="S1875">
        <v>1</v>
      </c>
    </row>
    <row r="1876" spans="1:19" x14ac:dyDescent="0.25">
      <c r="A1876" t="s">
        <v>15</v>
      </c>
      <c r="B1876">
        <v>10000</v>
      </c>
      <c r="C1876">
        <v>100</v>
      </c>
      <c r="D1876">
        <v>100000</v>
      </c>
      <c r="E1876">
        <v>25</v>
      </c>
      <c r="F1876">
        <v>1</v>
      </c>
      <c r="G1876">
        <v>15.599434</v>
      </c>
      <c r="H1876">
        <v>1.060462</v>
      </c>
      <c r="I1876">
        <v>13.473210999999999</v>
      </c>
      <c r="J1876">
        <v>0.56138399999999999</v>
      </c>
      <c r="K1876" t="str">
        <f t="shared" si="54"/>
        <v>7</v>
      </c>
      <c r="L1876" t="s">
        <v>81</v>
      </c>
      <c r="M1876" t="s">
        <v>82</v>
      </c>
      <c r="N187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25</v>
      </c>
      <c r="O1876">
        <f>VLOOKUP(TableMPI[[#This Row],[Label]],TableAvg[],2,FALSE)</f>
        <v>89.256282333333345</v>
      </c>
      <c r="P1876">
        <f>VLOOKUP(TableMPI[[#This Row],[Label]],TableAvg[],3,FALSE)</f>
        <v>0.4857304962901634</v>
      </c>
      <c r="Q1876">
        <f>TableMPI[[#This Row],[Avg]]-$U$2*TableMPI[[#This Row],[StdDev]]</f>
        <v>88.284821340753012</v>
      </c>
      <c r="R1876">
        <f>TableMPI[[#This Row],[Avg]]+$U$2*TableMPI[[#This Row],[StdDev]]</f>
        <v>90.227743325913679</v>
      </c>
      <c r="S1876">
        <v>1</v>
      </c>
    </row>
    <row r="1877" spans="1:19" x14ac:dyDescent="0.25">
      <c r="A1877" t="s">
        <v>15</v>
      </c>
      <c r="B1877">
        <v>10000</v>
      </c>
      <c r="C1877">
        <v>100</v>
      </c>
      <c r="D1877">
        <v>100000</v>
      </c>
      <c r="E1877">
        <v>28</v>
      </c>
      <c r="F1877">
        <v>1</v>
      </c>
      <c r="G1877">
        <v>14.195345</v>
      </c>
      <c r="H1877">
        <v>1.1584380000000001</v>
      </c>
      <c r="I1877">
        <v>4.4040350000000004</v>
      </c>
      <c r="J1877">
        <v>0.16311200000000001</v>
      </c>
      <c r="K1877" t="str">
        <f t="shared" si="54"/>
        <v>7</v>
      </c>
      <c r="L1877" t="s">
        <v>81</v>
      </c>
      <c r="M1877" t="s">
        <v>82</v>
      </c>
      <c r="N187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28</v>
      </c>
      <c r="O1877">
        <f>VLOOKUP(TableMPI[[#This Row],[Label]],TableAvg[],2,FALSE)</f>
        <v>83.338386666666665</v>
      </c>
      <c r="P1877">
        <f>VLOOKUP(TableMPI[[#This Row],[Label]],TableAvg[],3,FALSE)</f>
        <v>0.24866602991321096</v>
      </c>
      <c r="Q1877">
        <f>TableMPI[[#This Row],[Avg]]-$U$2*TableMPI[[#This Row],[StdDev]]</f>
        <v>82.841054606840245</v>
      </c>
      <c r="R1877">
        <f>TableMPI[[#This Row],[Avg]]+$U$2*TableMPI[[#This Row],[StdDev]]</f>
        <v>83.835718726493084</v>
      </c>
      <c r="S1877">
        <v>1</v>
      </c>
    </row>
    <row r="1878" spans="1:19" x14ac:dyDescent="0.25">
      <c r="A1878" t="s">
        <v>15</v>
      </c>
      <c r="B1878">
        <v>10000</v>
      </c>
      <c r="C1878">
        <v>100</v>
      </c>
      <c r="D1878">
        <v>100000</v>
      </c>
      <c r="E1878">
        <v>31</v>
      </c>
      <c r="F1878">
        <v>1</v>
      </c>
      <c r="G1878">
        <v>14.511811</v>
      </c>
      <c r="H1878">
        <v>2.578049</v>
      </c>
      <c r="I1878">
        <v>4.2088229999999998</v>
      </c>
      <c r="J1878">
        <v>0.140294</v>
      </c>
      <c r="K1878" t="str">
        <f t="shared" si="54"/>
        <v>7</v>
      </c>
      <c r="L1878" t="s">
        <v>81</v>
      </c>
      <c r="M1878" t="s">
        <v>82</v>
      </c>
      <c r="N187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31</v>
      </c>
      <c r="O1878">
        <f>VLOOKUP(TableMPI[[#This Row],[Label]],TableAvg[],2,FALSE)</f>
        <v>80.903500000000008</v>
      </c>
      <c r="P1878">
        <f>VLOOKUP(TableMPI[[#This Row],[Label]],TableAvg[],3,FALSE)</f>
        <v>2.0728889999997979</v>
      </c>
      <c r="Q1878">
        <f>TableMPI[[#This Row],[Avg]]-$U$2*TableMPI[[#This Row],[StdDev]]</f>
        <v>76.757722000000413</v>
      </c>
      <c r="R1878">
        <f>TableMPI[[#This Row],[Avg]]+$U$2*TableMPI[[#This Row],[StdDev]]</f>
        <v>85.049277999999603</v>
      </c>
      <c r="S1878">
        <v>1</v>
      </c>
    </row>
    <row r="1879" spans="1:19" x14ac:dyDescent="0.25">
      <c r="A1879" t="s">
        <v>15</v>
      </c>
      <c r="B1879">
        <v>10000</v>
      </c>
      <c r="C1879">
        <v>100</v>
      </c>
      <c r="D1879">
        <v>100000</v>
      </c>
      <c r="E1879">
        <v>34</v>
      </c>
      <c r="F1879">
        <v>1</v>
      </c>
      <c r="G1879">
        <v>13.550233</v>
      </c>
      <c r="H1879">
        <v>2.5669559999999998</v>
      </c>
      <c r="I1879">
        <v>5.5712130000000002</v>
      </c>
      <c r="J1879">
        <v>0.168825</v>
      </c>
      <c r="K1879" t="str">
        <f t="shared" si="54"/>
        <v>7</v>
      </c>
      <c r="L1879" t="s">
        <v>81</v>
      </c>
      <c r="M1879" t="s">
        <v>82</v>
      </c>
      <c r="N187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34</v>
      </c>
      <c r="O1879">
        <f>VLOOKUP(TableMPI[[#This Row],[Label]],TableAvg[],2,FALSE)</f>
        <v>87.366123000000002</v>
      </c>
      <c r="P1879">
        <f>VLOOKUP(TableMPI[[#This Row],[Label]],TableAvg[],3,FALSE)</f>
        <v>3.0477749999998505</v>
      </c>
      <c r="Q1879">
        <f>TableMPI[[#This Row],[Avg]]-$U$2*TableMPI[[#This Row],[StdDev]]</f>
        <v>81.270573000000297</v>
      </c>
      <c r="R1879">
        <f>TableMPI[[#This Row],[Avg]]+$U$2*TableMPI[[#This Row],[StdDev]]</f>
        <v>93.461672999999706</v>
      </c>
      <c r="S1879">
        <v>1</v>
      </c>
    </row>
    <row r="1880" spans="1:19" x14ac:dyDescent="0.25">
      <c r="A1880" t="s">
        <v>15</v>
      </c>
      <c r="B1880">
        <v>10000</v>
      </c>
      <c r="C1880">
        <v>100</v>
      </c>
      <c r="D1880">
        <v>100000</v>
      </c>
      <c r="E1880">
        <v>37</v>
      </c>
      <c r="F1880">
        <v>1</v>
      </c>
      <c r="G1880">
        <v>15.268990000000001</v>
      </c>
      <c r="H1880">
        <v>5.0472720000000004</v>
      </c>
      <c r="I1880">
        <v>7.1293550000000003</v>
      </c>
      <c r="J1880">
        <v>0.19803799999999999</v>
      </c>
      <c r="K1880" t="str">
        <f t="shared" si="54"/>
        <v>7</v>
      </c>
      <c r="L1880" t="s">
        <v>81</v>
      </c>
      <c r="M1880" t="s">
        <v>82</v>
      </c>
      <c r="N188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37</v>
      </c>
      <c r="O1880">
        <f>VLOOKUP(TableMPI[[#This Row],[Label]],TableAvg[],2,FALSE)</f>
        <v>81.949399</v>
      </c>
      <c r="P1880">
        <f>VLOOKUP(TableMPI[[#This Row],[Label]],TableAvg[],3,FALSE)</f>
        <v>5.3984252511614423</v>
      </c>
      <c r="Q1880">
        <f>TableMPI[[#This Row],[Avg]]-$U$2*TableMPI[[#This Row],[StdDev]]</f>
        <v>71.152548497677117</v>
      </c>
      <c r="R1880">
        <f>TableMPI[[#This Row],[Avg]]+$U$2*TableMPI[[#This Row],[StdDev]]</f>
        <v>92.746249502322883</v>
      </c>
      <c r="S1880">
        <v>1</v>
      </c>
    </row>
    <row r="1881" spans="1:19" x14ac:dyDescent="0.25">
      <c r="A1881" t="s">
        <v>15</v>
      </c>
      <c r="B1881">
        <v>10000</v>
      </c>
      <c r="C1881">
        <v>100</v>
      </c>
      <c r="D1881">
        <v>100000</v>
      </c>
      <c r="E1881">
        <v>40</v>
      </c>
      <c r="F1881">
        <v>1</v>
      </c>
      <c r="G1881">
        <v>13.447937</v>
      </c>
      <c r="H1881">
        <v>3.952007</v>
      </c>
      <c r="I1881">
        <v>6.9205899999999998</v>
      </c>
      <c r="J1881">
        <v>0.177451</v>
      </c>
      <c r="K1881" t="str">
        <f t="shared" si="54"/>
        <v>7</v>
      </c>
      <c r="L1881" t="s">
        <v>81</v>
      </c>
      <c r="M1881" t="s">
        <v>82</v>
      </c>
      <c r="N188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40</v>
      </c>
      <c r="O1881">
        <f>VLOOKUP(TableMPI[[#This Row],[Label]],TableAvg[],2,FALSE)</f>
        <v>76.617743333333337</v>
      </c>
      <c r="P1881">
        <f>VLOOKUP(TableMPI[[#This Row],[Label]],TableAvg[],3,FALSE)</f>
        <v>10.581841719321696</v>
      </c>
      <c r="Q1881">
        <f>TableMPI[[#This Row],[Avg]]-$U$2*TableMPI[[#This Row],[StdDev]]</f>
        <v>55.454059894689948</v>
      </c>
      <c r="R1881">
        <f>TableMPI[[#This Row],[Avg]]+$U$2*TableMPI[[#This Row],[StdDev]]</f>
        <v>97.781426771976726</v>
      </c>
      <c r="S1881">
        <v>1</v>
      </c>
    </row>
    <row r="1882" spans="1:19" x14ac:dyDescent="0.25">
      <c r="A1882" t="s">
        <v>15</v>
      </c>
      <c r="B1882">
        <v>10000</v>
      </c>
      <c r="C1882">
        <v>100</v>
      </c>
      <c r="D1882">
        <v>100000</v>
      </c>
      <c r="E1882">
        <v>43</v>
      </c>
      <c r="F1882">
        <v>1</v>
      </c>
      <c r="G1882">
        <v>14.258559999999999</v>
      </c>
      <c r="H1882">
        <v>5.4143160000000004</v>
      </c>
      <c r="I1882">
        <v>6.4550939999999999</v>
      </c>
      <c r="J1882">
        <v>0.153693</v>
      </c>
      <c r="K1882" t="str">
        <f t="shared" si="54"/>
        <v>7</v>
      </c>
      <c r="L1882" t="s">
        <v>81</v>
      </c>
      <c r="M1882" t="s">
        <v>82</v>
      </c>
      <c r="N188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43</v>
      </c>
      <c r="O1882">
        <f>VLOOKUP(TableMPI[[#This Row],[Label]],TableAvg[],2,FALSE)</f>
        <v>71.895907666666673</v>
      </c>
      <c r="P1882">
        <f>VLOOKUP(TableMPI[[#This Row],[Label]],TableAvg[],3,FALSE)</f>
        <v>8.6175543261217591</v>
      </c>
      <c r="Q1882">
        <f>TableMPI[[#This Row],[Avg]]-$U$2*TableMPI[[#This Row],[StdDev]]</f>
        <v>54.660799014423155</v>
      </c>
      <c r="R1882">
        <f>TableMPI[[#This Row],[Avg]]+$U$2*TableMPI[[#This Row],[StdDev]]</f>
        <v>89.131016318910184</v>
      </c>
      <c r="S1882">
        <v>1</v>
      </c>
    </row>
    <row r="1883" spans="1:19" x14ac:dyDescent="0.25">
      <c r="A1883" t="s">
        <v>15</v>
      </c>
      <c r="B1883">
        <v>10000</v>
      </c>
      <c r="C1883">
        <v>100</v>
      </c>
      <c r="D1883">
        <v>100000</v>
      </c>
      <c r="E1883">
        <v>46</v>
      </c>
      <c r="F1883">
        <v>1</v>
      </c>
      <c r="G1883">
        <v>13.119033999999999</v>
      </c>
      <c r="H1883">
        <v>4.6648949999999996</v>
      </c>
      <c r="I1883">
        <v>7.2202739999999999</v>
      </c>
      <c r="J1883">
        <v>0.16045100000000001</v>
      </c>
      <c r="K1883" t="str">
        <f t="shared" si="54"/>
        <v>7</v>
      </c>
      <c r="L1883" t="s">
        <v>81</v>
      </c>
      <c r="M1883" t="s">
        <v>82</v>
      </c>
      <c r="N188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46</v>
      </c>
      <c r="O1883">
        <f>VLOOKUP(TableMPI[[#This Row],[Label]],TableAvg[],2,FALSE)</f>
        <v>72.402682666666678</v>
      </c>
      <c r="P1883">
        <f>VLOOKUP(TableMPI[[#This Row],[Label]],TableAvg[],3,FALSE)</f>
        <v>8.6749406518559908</v>
      </c>
      <c r="Q1883">
        <f>TableMPI[[#This Row],[Avg]]-$U$2*TableMPI[[#This Row],[StdDev]]</f>
        <v>55.052801362954696</v>
      </c>
      <c r="R1883">
        <f>TableMPI[[#This Row],[Avg]]+$U$2*TableMPI[[#This Row],[StdDev]]</f>
        <v>89.75256397037866</v>
      </c>
      <c r="S1883">
        <v>1</v>
      </c>
    </row>
    <row r="1884" spans="1:19" x14ac:dyDescent="0.25">
      <c r="A1884" t="s">
        <v>15</v>
      </c>
      <c r="B1884">
        <v>10000</v>
      </c>
      <c r="C1884">
        <v>100</v>
      </c>
      <c r="D1884">
        <v>100000</v>
      </c>
      <c r="E1884">
        <v>49</v>
      </c>
      <c r="F1884">
        <v>1</v>
      </c>
      <c r="G1884">
        <v>13.979543</v>
      </c>
      <c r="H1884">
        <v>5.893122</v>
      </c>
      <c r="I1884">
        <v>7.9893359999999998</v>
      </c>
      <c r="J1884">
        <v>0.16644500000000001</v>
      </c>
      <c r="K1884" t="str">
        <f t="shared" si="54"/>
        <v>7</v>
      </c>
      <c r="L1884" t="s">
        <v>81</v>
      </c>
      <c r="M1884" t="s">
        <v>82</v>
      </c>
      <c r="N188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49</v>
      </c>
      <c r="O1884">
        <f>VLOOKUP(TableMPI[[#This Row],[Label]],TableAvg[],2,FALSE)</f>
        <v>76.552641666666659</v>
      </c>
      <c r="P1884">
        <f>VLOOKUP(TableMPI[[#This Row],[Label]],TableAvg[],3,FALSE)</f>
        <v>0.24086220050867616</v>
      </c>
      <c r="Q1884">
        <f>TableMPI[[#This Row],[Avg]]-$U$2*TableMPI[[#This Row],[StdDev]]</f>
        <v>76.070917265649314</v>
      </c>
      <c r="R1884">
        <f>TableMPI[[#This Row],[Avg]]+$U$2*TableMPI[[#This Row],[StdDev]]</f>
        <v>77.034366067684005</v>
      </c>
      <c r="S1884">
        <v>1</v>
      </c>
    </row>
    <row r="1885" spans="1:19" x14ac:dyDescent="0.25">
      <c r="A1885" t="s">
        <v>15</v>
      </c>
      <c r="B1885">
        <v>10000</v>
      </c>
      <c r="C1885">
        <v>100</v>
      </c>
      <c r="D1885">
        <v>100000</v>
      </c>
      <c r="E1885">
        <v>52</v>
      </c>
      <c r="F1885">
        <v>1</v>
      </c>
      <c r="G1885">
        <v>12.896884</v>
      </c>
      <c r="H1885">
        <v>5.2250160000000001</v>
      </c>
      <c r="I1885">
        <v>12.349878</v>
      </c>
      <c r="J1885">
        <v>0.24215400000000001</v>
      </c>
      <c r="K1885" t="str">
        <f t="shared" si="54"/>
        <v>7</v>
      </c>
      <c r="L1885" t="s">
        <v>81</v>
      </c>
      <c r="M1885" t="s">
        <v>82</v>
      </c>
      <c r="N188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52</v>
      </c>
      <c r="O1885">
        <f>VLOOKUP(TableMPI[[#This Row],[Label]],TableAvg[],2,FALSE)</f>
        <v>65.309149000000005</v>
      </c>
      <c r="P1885">
        <f>VLOOKUP(TableMPI[[#This Row],[Label]],TableAvg[],3,FALSE)</f>
        <v>7.8481203231082199</v>
      </c>
      <c r="Q1885">
        <f>TableMPI[[#This Row],[Avg]]-$U$2*TableMPI[[#This Row],[StdDev]]</f>
        <v>49.612908353783567</v>
      </c>
      <c r="R1885">
        <f>TableMPI[[#This Row],[Avg]]+$U$2*TableMPI[[#This Row],[StdDev]]</f>
        <v>81.005389646216443</v>
      </c>
      <c r="S1885">
        <v>1</v>
      </c>
    </row>
    <row r="1886" spans="1:19" x14ac:dyDescent="0.25">
      <c r="A1886" t="s">
        <v>15</v>
      </c>
      <c r="B1886">
        <v>10000</v>
      </c>
      <c r="C1886">
        <v>100</v>
      </c>
      <c r="D1886">
        <v>100000</v>
      </c>
      <c r="E1886">
        <v>55</v>
      </c>
      <c r="F1886">
        <v>1</v>
      </c>
      <c r="G1886">
        <v>26.491036999999999</v>
      </c>
      <c r="H1886">
        <v>19.217998000000001</v>
      </c>
      <c r="I1886">
        <v>9.1788129999999999</v>
      </c>
      <c r="J1886">
        <v>0.16997799999999999</v>
      </c>
      <c r="K1886" t="str">
        <f t="shared" si="54"/>
        <v>7</v>
      </c>
      <c r="L1886" t="s">
        <v>81</v>
      </c>
      <c r="M1886" t="s">
        <v>82</v>
      </c>
      <c r="N188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55</v>
      </c>
      <c r="O1886">
        <f>VLOOKUP(TableMPI[[#This Row],[Label]],TableAvg[],2,FALSE)</f>
        <v>69.724812</v>
      </c>
      <c r="P1886">
        <f>VLOOKUP(TableMPI[[#This Row],[Label]],TableAvg[],3,FALSE)</f>
        <v>4.9939833811518328</v>
      </c>
      <c r="Q1886">
        <f>TableMPI[[#This Row],[Avg]]-$U$2*TableMPI[[#This Row],[StdDev]]</f>
        <v>59.736845237696336</v>
      </c>
      <c r="R1886">
        <f>TableMPI[[#This Row],[Avg]]+$U$2*TableMPI[[#This Row],[StdDev]]</f>
        <v>79.712778762303671</v>
      </c>
      <c r="S1886">
        <v>1</v>
      </c>
    </row>
    <row r="1887" spans="1:19" x14ac:dyDescent="0.25">
      <c r="A1887" t="s">
        <v>15</v>
      </c>
      <c r="B1887">
        <v>10000</v>
      </c>
      <c r="C1887">
        <v>100</v>
      </c>
      <c r="D1887">
        <v>100000</v>
      </c>
      <c r="E1887">
        <v>58</v>
      </c>
      <c r="F1887">
        <v>1</v>
      </c>
      <c r="G1887">
        <v>19.440815000000001</v>
      </c>
      <c r="H1887">
        <v>12.397204</v>
      </c>
      <c r="I1887">
        <v>22.139699</v>
      </c>
      <c r="J1887">
        <v>0.38841599999999998</v>
      </c>
      <c r="K1887" t="str">
        <f t="shared" si="54"/>
        <v>7</v>
      </c>
      <c r="L1887" t="s">
        <v>81</v>
      </c>
      <c r="M1887" t="s">
        <v>82</v>
      </c>
      <c r="N188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58</v>
      </c>
      <c r="O1887">
        <f>VLOOKUP(TableMPI[[#This Row],[Label]],TableAvg[],2,FALSE)</f>
        <v>62.056984333333332</v>
      </c>
      <c r="P1887">
        <f>VLOOKUP(TableMPI[[#This Row],[Label]],TableAvg[],3,FALSE)</f>
        <v>7.4787741617957302</v>
      </c>
      <c r="Q1887">
        <f>TableMPI[[#This Row],[Avg]]-$U$2*TableMPI[[#This Row],[StdDev]]</f>
        <v>47.099436009741872</v>
      </c>
      <c r="R1887">
        <f>TableMPI[[#This Row],[Avg]]+$U$2*TableMPI[[#This Row],[StdDev]]</f>
        <v>77.014532656924786</v>
      </c>
      <c r="S1887">
        <v>1</v>
      </c>
    </row>
    <row r="1888" spans="1:19" x14ac:dyDescent="0.25">
      <c r="A1888" t="s">
        <v>15</v>
      </c>
      <c r="B1888">
        <v>10000</v>
      </c>
      <c r="C1888">
        <v>100</v>
      </c>
      <c r="D1888">
        <v>100000</v>
      </c>
      <c r="E1888">
        <v>61</v>
      </c>
      <c r="F1888">
        <v>1</v>
      </c>
      <c r="G1888">
        <v>20.830437</v>
      </c>
      <c r="H1888">
        <v>14.279547000000001</v>
      </c>
      <c r="I1888">
        <v>7.7933050000000001</v>
      </c>
      <c r="J1888">
        <v>0.129888</v>
      </c>
      <c r="K1888" t="str">
        <f t="shared" si="54"/>
        <v>7</v>
      </c>
      <c r="L1888" t="s">
        <v>81</v>
      </c>
      <c r="M1888" t="s">
        <v>82</v>
      </c>
      <c r="N188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61</v>
      </c>
      <c r="O1888">
        <f>VLOOKUP(TableMPI[[#This Row],[Label]],TableAvg[],2,FALSE)</f>
        <v>60.546761666666669</v>
      </c>
      <c r="P1888">
        <f>VLOOKUP(TableMPI[[#This Row],[Label]],TableAvg[],3,FALSE)</f>
        <v>6.2983613579363924</v>
      </c>
      <c r="Q1888">
        <f>TableMPI[[#This Row],[Avg]]-$U$2*TableMPI[[#This Row],[StdDev]]</f>
        <v>47.950038950793882</v>
      </c>
      <c r="R1888">
        <f>TableMPI[[#This Row],[Avg]]+$U$2*TableMPI[[#This Row],[StdDev]]</f>
        <v>73.143484382539455</v>
      </c>
      <c r="S1888">
        <v>1</v>
      </c>
    </row>
    <row r="1889" spans="1:19" x14ac:dyDescent="0.25">
      <c r="A1889" t="s">
        <v>15</v>
      </c>
      <c r="B1889">
        <v>10000</v>
      </c>
      <c r="C1889">
        <v>100</v>
      </c>
      <c r="D1889">
        <v>100000</v>
      </c>
      <c r="E1889">
        <v>64</v>
      </c>
      <c r="F1889">
        <v>1</v>
      </c>
      <c r="G1889">
        <v>12.824377</v>
      </c>
      <c r="H1889">
        <v>6.5213549999999998</v>
      </c>
      <c r="I1889">
        <v>8.514424</v>
      </c>
      <c r="J1889">
        <v>0.13514999999999999</v>
      </c>
      <c r="K1889" t="str">
        <f t="shared" ref="K1889:K1920" si="55">MID(M1889,22,1)</f>
        <v>7</v>
      </c>
      <c r="L1889" t="s">
        <v>81</v>
      </c>
      <c r="M1889" t="s">
        <v>82</v>
      </c>
      <c r="N188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64</v>
      </c>
      <c r="O1889">
        <f>VLOOKUP(TableMPI[[#This Row],[Label]],TableAvg[],2,FALSE)</f>
        <v>55.81539999999999</v>
      </c>
      <c r="P1889">
        <f>VLOOKUP(TableMPI[[#This Row],[Label]],TableAvg[],3,FALSE)</f>
        <v>9.1422645499959732</v>
      </c>
      <c r="Q1889">
        <f>TableMPI[[#This Row],[Avg]]-$U$2*TableMPI[[#This Row],[StdDev]]</f>
        <v>37.53087090000804</v>
      </c>
      <c r="R1889">
        <f>TableMPI[[#This Row],[Avg]]+$U$2*TableMPI[[#This Row],[StdDev]]</f>
        <v>74.09992909999194</v>
      </c>
      <c r="S1889">
        <v>1</v>
      </c>
    </row>
    <row r="1890" spans="1:19" x14ac:dyDescent="0.25">
      <c r="A1890" t="s">
        <v>15</v>
      </c>
      <c r="B1890">
        <v>10000</v>
      </c>
      <c r="C1890">
        <v>100</v>
      </c>
      <c r="D1890">
        <v>100000</v>
      </c>
      <c r="E1890">
        <v>67</v>
      </c>
      <c r="F1890">
        <v>1</v>
      </c>
      <c r="G1890">
        <v>18.12266</v>
      </c>
      <c r="H1890">
        <v>11.970469</v>
      </c>
      <c r="I1890">
        <v>7.9717370000000001</v>
      </c>
      <c r="J1890">
        <v>0.120784</v>
      </c>
      <c r="K1890" t="str">
        <f t="shared" si="55"/>
        <v>7</v>
      </c>
      <c r="L1890" t="s">
        <v>81</v>
      </c>
      <c r="M1890" t="s">
        <v>82</v>
      </c>
      <c r="N189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67</v>
      </c>
      <c r="O1890" t="e">
        <f>VLOOKUP(TableMPI[[#This Row],[Label]],TableAvg[],2,FALSE)</f>
        <v>#N/A</v>
      </c>
      <c r="P1890" t="e">
        <f>VLOOKUP(TableMPI[[#This Row],[Label]],TableAvg[],3,FALSE)</f>
        <v>#N/A</v>
      </c>
      <c r="Q1890" t="e">
        <f>TableMPI[[#This Row],[Avg]]-$U$2*TableMPI[[#This Row],[StdDev]]</f>
        <v>#N/A</v>
      </c>
      <c r="R1890" t="e">
        <f>TableMPI[[#This Row],[Avg]]+$U$2*TableMPI[[#This Row],[StdDev]]</f>
        <v>#N/A</v>
      </c>
      <c r="S1890" t="e">
        <f>IF(AND(TableMPI[[#This Row],[total_time]]&gt;=TableMPI[[#This Row],[Low]], TableMPI[[#This Row],[total_time]]&lt;=TableMPI[[#This Row],[High]]),1,0)</f>
        <v>#N/A</v>
      </c>
    </row>
    <row r="1891" spans="1:19" x14ac:dyDescent="0.25">
      <c r="A1891" t="s">
        <v>15</v>
      </c>
      <c r="B1891">
        <v>10000</v>
      </c>
      <c r="C1891">
        <v>100</v>
      </c>
      <c r="D1891">
        <v>100000</v>
      </c>
      <c r="E1891">
        <v>70</v>
      </c>
      <c r="F1891">
        <v>1</v>
      </c>
      <c r="G1891">
        <v>24.886099000000002</v>
      </c>
      <c r="H1891">
        <v>19.040780999999999</v>
      </c>
      <c r="I1891">
        <v>19.737193999999999</v>
      </c>
      <c r="J1891">
        <v>0.28604600000000002</v>
      </c>
      <c r="K1891" t="str">
        <f t="shared" si="55"/>
        <v>7</v>
      </c>
      <c r="L1891" t="s">
        <v>81</v>
      </c>
      <c r="M1891" t="s">
        <v>82</v>
      </c>
      <c r="N189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70</v>
      </c>
      <c r="O1891" t="e">
        <f>VLOOKUP(TableMPI[[#This Row],[Label]],TableAvg[],2,FALSE)</f>
        <v>#N/A</v>
      </c>
      <c r="P1891" t="e">
        <f>VLOOKUP(TableMPI[[#This Row],[Label]],TableAvg[],3,FALSE)</f>
        <v>#N/A</v>
      </c>
      <c r="Q1891" t="e">
        <f>TableMPI[[#This Row],[Avg]]-$U$2*TableMPI[[#This Row],[StdDev]]</f>
        <v>#N/A</v>
      </c>
      <c r="R1891" t="e">
        <f>TableMPI[[#This Row],[Avg]]+$U$2*TableMPI[[#This Row],[StdDev]]</f>
        <v>#N/A</v>
      </c>
      <c r="S1891" t="e">
        <f>IF(AND(TableMPI[[#This Row],[total_time]]&gt;=TableMPI[[#This Row],[Low]], TableMPI[[#This Row],[total_time]]&lt;=TableMPI[[#This Row],[High]]),1,0)</f>
        <v>#N/A</v>
      </c>
    </row>
    <row r="1892" spans="1:19" x14ac:dyDescent="0.25">
      <c r="A1892" t="s">
        <v>15</v>
      </c>
      <c r="B1892">
        <v>10000</v>
      </c>
      <c r="C1892">
        <v>100</v>
      </c>
      <c r="D1892">
        <v>100000</v>
      </c>
      <c r="E1892">
        <v>13</v>
      </c>
      <c r="F1892">
        <v>1</v>
      </c>
      <c r="G1892">
        <v>26.556069999999998</v>
      </c>
      <c r="H1892">
        <v>0.298176</v>
      </c>
      <c r="I1892">
        <v>2.147119</v>
      </c>
      <c r="J1892">
        <v>0.178927</v>
      </c>
      <c r="K1892" t="str">
        <f t="shared" si="55"/>
        <v>7</v>
      </c>
      <c r="L1892" t="s">
        <v>81</v>
      </c>
      <c r="M1892" t="s">
        <v>82</v>
      </c>
      <c r="N189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13</v>
      </c>
      <c r="O1892">
        <f>VLOOKUP(TableMPI[[#This Row],[Label]],TableAvg[],2,FALSE)</f>
        <v>161.63524966666668</v>
      </c>
      <c r="P1892">
        <f>VLOOKUP(TableMPI[[#This Row],[Label]],TableAvg[],3,FALSE)</f>
        <v>0.26492721131126612</v>
      </c>
      <c r="Q1892">
        <f>TableMPI[[#This Row],[Avg]]-$U$2*TableMPI[[#This Row],[StdDev]]</f>
        <v>161.10539524404416</v>
      </c>
      <c r="R1892">
        <f>TableMPI[[#This Row],[Avg]]+$U$2*TableMPI[[#This Row],[StdDev]]</f>
        <v>162.1651040892892</v>
      </c>
      <c r="S1892">
        <v>1</v>
      </c>
    </row>
    <row r="1893" spans="1:19" x14ac:dyDescent="0.25">
      <c r="A1893" t="s">
        <v>15</v>
      </c>
      <c r="B1893">
        <v>10000</v>
      </c>
      <c r="C1893">
        <v>100</v>
      </c>
      <c r="D1893">
        <v>100000</v>
      </c>
      <c r="E1893">
        <v>16</v>
      </c>
      <c r="F1893">
        <v>1</v>
      </c>
      <c r="G1893">
        <v>21.906479000000001</v>
      </c>
      <c r="H1893">
        <v>0.24443000000000001</v>
      </c>
      <c r="I1893">
        <v>1.7108859999999999</v>
      </c>
      <c r="J1893">
        <v>0.11405899999999999</v>
      </c>
      <c r="K1893" t="str">
        <f t="shared" si="55"/>
        <v>7</v>
      </c>
      <c r="L1893" t="s">
        <v>81</v>
      </c>
      <c r="M1893" t="s">
        <v>82</v>
      </c>
      <c r="N189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16</v>
      </c>
      <c r="O1893">
        <f>VLOOKUP(TableMPI[[#This Row],[Label]],TableAvg[],2,FALSE)</f>
        <v>132.24896166666667</v>
      </c>
      <c r="P1893">
        <f>VLOOKUP(TableMPI[[#This Row],[Label]],TableAvg[],3,FALSE)</f>
        <v>3.8100204833406912E-2</v>
      </c>
      <c r="Q1893">
        <f>TableMPI[[#This Row],[Avg]]-$U$2*TableMPI[[#This Row],[StdDev]]</f>
        <v>132.17276125699985</v>
      </c>
      <c r="R1893">
        <f>TableMPI[[#This Row],[Avg]]+$U$2*TableMPI[[#This Row],[StdDev]]</f>
        <v>132.3251620763335</v>
      </c>
      <c r="S1893">
        <v>1</v>
      </c>
    </row>
    <row r="1894" spans="1:19" x14ac:dyDescent="0.25">
      <c r="A1894" t="s">
        <v>15</v>
      </c>
      <c r="B1894">
        <v>10000</v>
      </c>
      <c r="C1894">
        <v>100</v>
      </c>
      <c r="D1894">
        <v>100000</v>
      </c>
      <c r="E1894">
        <v>19</v>
      </c>
      <c r="F1894">
        <v>1</v>
      </c>
      <c r="G1894">
        <v>18.685124999999999</v>
      </c>
      <c r="H1894">
        <v>0.20924799999999999</v>
      </c>
      <c r="I1894">
        <v>1.3990119999999999</v>
      </c>
      <c r="J1894">
        <v>7.7723E-2</v>
      </c>
      <c r="K1894" t="str">
        <f t="shared" si="55"/>
        <v>7</v>
      </c>
      <c r="L1894" t="s">
        <v>81</v>
      </c>
      <c r="M1894" t="s">
        <v>82</v>
      </c>
      <c r="N189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19</v>
      </c>
      <c r="O1894">
        <f>VLOOKUP(TableMPI[[#This Row],[Label]],TableAvg[],2,FALSE)</f>
        <v>111.81019399999998</v>
      </c>
      <c r="P1894">
        <f>VLOOKUP(TableMPI[[#This Row],[Label]],TableAvg[],3,FALSE)</f>
        <v>1.7064358900188037E-2</v>
      </c>
      <c r="Q1894">
        <f>TableMPI[[#This Row],[Avg]]-$U$2*TableMPI[[#This Row],[StdDev]]</f>
        <v>111.77606528219961</v>
      </c>
      <c r="R1894">
        <f>TableMPI[[#This Row],[Avg]]+$U$2*TableMPI[[#This Row],[StdDev]]</f>
        <v>111.84432271780035</v>
      </c>
      <c r="S1894">
        <v>1</v>
      </c>
    </row>
    <row r="1895" spans="1:19" x14ac:dyDescent="0.25">
      <c r="A1895" t="s">
        <v>15</v>
      </c>
      <c r="B1895">
        <v>10000</v>
      </c>
      <c r="C1895">
        <v>100</v>
      </c>
      <c r="D1895">
        <v>100000</v>
      </c>
      <c r="E1895">
        <v>22</v>
      </c>
      <c r="F1895">
        <v>1</v>
      </c>
      <c r="G1895">
        <v>17.076702000000001</v>
      </c>
      <c r="H1895">
        <v>0.98448500000000005</v>
      </c>
      <c r="I1895">
        <v>1.3221810000000001</v>
      </c>
      <c r="J1895">
        <v>6.2961000000000003E-2</v>
      </c>
      <c r="K1895" t="str">
        <f t="shared" si="55"/>
        <v>7</v>
      </c>
      <c r="L1895" t="s">
        <v>81</v>
      </c>
      <c r="M1895" t="s">
        <v>82</v>
      </c>
      <c r="N189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22</v>
      </c>
      <c r="O1895">
        <f>VLOOKUP(TableMPI[[#This Row],[Label]],TableAvg[],2,FALSE)</f>
        <v>97.027764666666656</v>
      </c>
      <c r="P1895">
        <f>VLOOKUP(TableMPI[[#This Row],[Label]],TableAvg[],3,FALSE)</f>
        <v>0.22581226043032632</v>
      </c>
      <c r="Q1895">
        <f>TableMPI[[#This Row],[Avg]]-$U$2*TableMPI[[#This Row],[StdDev]]</f>
        <v>96.576140145806008</v>
      </c>
      <c r="R1895">
        <f>TableMPI[[#This Row],[Avg]]+$U$2*TableMPI[[#This Row],[StdDev]]</f>
        <v>97.479389187527303</v>
      </c>
      <c r="S1895">
        <v>1</v>
      </c>
    </row>
    <row r="1896" spans="1:19" x14ac:dyDescent="0.25">
      <c r="A1896" t="s">
        <v>15</v>
      </c>
      <c r="B1896">
        <v>10000</v>
      </c>
      <c r="C1896">
        <v>100</v>
      </c>
      <c r="D1896">
        <v>100000</v>
      </c>
      <c r="E1896">
        <v>25</v>
      </c>
      <c r="F1896">
        <v>1</v>
      </c>
      <c r="G1896">
        <v>15.868107999999999</v>
      </c>
      <c r="H1896">
        <v>1.3244199999999999</v>
      </c>
      <c r="I1896">
        <v>8.6287909999999997</v>
      </c>
      <c r="J1896">
        <v>0.35953299999999999</v>
      </c>
      <c r="K1896" t="str">
        <f t="shared" si="55"/>
        <v>7</v>
      </c>
      <c r="L1896" t="s">
        <v>81</v>
      </c>
      <c r="M1896" t="s">
        <v>82</v>
      </c>
      <c r="N189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25</v>
      </c>
      <c r="O1896">
        <f>VLOOKUP(TableMPI[[#This Row],[Label]],TableAvg[],2,FALSE)</f>
        <v>89.256282333333345</v>
      </c>
      <c r="P1896">
        <f>VLOOKUP(TableMPI[[#This Row],[Label]],TableAvg[],3,FALSE)</f>
        <v>0.4857304962901634</v>
      </c>
      <c r="Q1896">
        <f>TableMPI[[#This Row],[Avg]]-$U$2*TableMPI[[#This Row],[StdDev]]</f>
        <v>88.284821340753012</v>
      </c>
      <c r="R1896">
        <f>TableMPI[[#This Row],[Avg]]+$U$2*TableMPI[[#This Row],[StdDev]]</f>
        <v>90.227743325913679</v>
      </c>
      <c r="S1896">
        <v>1</v>
      </c>
    </row>
    <row r="1897" spans="1:19" x14ac:dyDescent="0.25">
      <c r="A1897" t="s">
        <v>15</v>
      </c>
      <c r="B1897">
        <v>10000</v>
      </c>
      <c r="C1897">
        <v>100</v>
      </c>
      <c r="D1897">
        <v>100000</v>
      </c>
      <c r="E1897">
        <v>28</v>
      </c>
      <c r="F1897">
        <v>1</v>
      </c>
      <c r="G1897">
        <v>14.518829999999999</v>
      </c>
      <c r="H1897">
        <v>1.4472970000000001</v>
      </c>
      <c r="I1897">
        <v>5.2718780000000001</v>
      </c>
      <c r="J1897">
        <v>0.19525500000000001</v>
      </c>
      <c r="K1897" t="str">
        <f t="shared" si="55"/>
        <v>7</v>
      </c>
      <c r="L1897" t="s">
        <v>81</v>
      </c>
      <c r="M1897" t="s">
        <v>82</v>
      </c>
      <c r="N189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28</v>
      </c>
      <c r="O1897">
        <f>VLOOKUP(TableMPI[[#This Row],[Label]],TableAvg[],2,FALSE)</f>
        <v>83.338386666666665</v>
      </c>
      <c r="P1897">
        <f>VLOOKUP(TableMPI[[#This Row],[Label]],TableAvg[],3,FALSE)</f>
        <v>0.24866602991321096</v>
      </c>
      <c r="Q1897">
        <f>TableMPI[[#This Row],[Avg]]-$U$2*TableMPI[[#This Row],[StdDev]]</f>
        <v>82.841054606840245</v>
      </c>
      <c r="R1897">
        <f>TableMPI[[#This Row],[Avg]]+$U$2*TableMPI[[#This Row],[StdDev]]</f>
        <v>83.835718726493084</v>
      </c>
      <c r="S1897">
        <v>1</v>
      </c>
    </row>
    <row r="1898" spans="1:19" x14ac:dyDescent="0.25">
      <c r="A1898" t="s">
        <v>15</v>
      </c>
      <c r="B1898">
        <v>10000</v>
      </c>
      <c r="C1898">
        <v>100</v>
      </c>
      <c r="D1898">
        <v>100000</v>
      </c>
      <c r="E1898">
        <v>31</v>
      </c>
      <c r="F1898">
        <v>1</v>
      </c>
      <c r="G1898">
        <v>14.626893000000001</v>
      </c>
      <c r="H1898">
        <v>2.630226</v>
      </c>
      <c r="I1898">
        <v>6.106827</v>
      </c>
      <c r="J1898">
        <v>0.20356099999999999</v>
      </c>
      <c r="K1898" t="str">
        <f t="shared" si="55"/>
        <v>7</v>
      </c>
      <c r="L1898" t="s">
        <v>81</v>
      </c>
      <c r="M1898" t="s">
        <v>82</v>
      </c>
      <c r="N189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31</v>
      </c>
      <c r="O1898">
        <f>VLOOKUP(TableMPI[[#This Row],[Label]],TableAvg[],2,FALSE)</f>
        <v>80.903500000000008</v>
      </c>
      <c r="P1898">
        <f>VLOOKUP(TableMPI[[#This Row],[Label]],TableAvg[],3,FALSE)</f>
        <v>2.0728889999997979</v>
      </c>
      <c r="Q1898">
        <f>TableMPI[[#This Row],[Avg]]-$U$2*TableMPI[[#This Row],[StdDev]]</f>
        <v>76.757722000000413</v>
      </c>
      <c r="R1898">
        <f>TableMPI[[#This Row],[Avg]]+$U$2*TableMPI[[#This Row],[StdDev]]</f>
        <v>85.049277999999603</v>
      </c>
      <c r="S1898">
        <v>1</v>
      </c>
    </row>
    <row r="1899" spans="1:19" x14ac:dyDescent="0.25">
      <c r="A1899" t="s">
        <v>15</v>
      </c>
      <c r="B1899">
        <v>10000</v>
      </c>
      <c r="C1899">
        <v>100</v>
      </c>
      <c r="D1899">
        <v>100000</v>
      </c>
      <c r="E1899">
        <v>34</v>
      </c>
      <c r="F1899">
        <v>1</v>
      </c>
      <c r="G1899">
        <v>13.974748</v>
      </c>
      <c r="H1899">
        <v>3.046675</v>
      </c>
      <c r="I1899">
        <v>6.8412769999999998</v>
      </c>
      <c r="J1899">
        <v>0.207311</v>
      </c>
      <c r="K1899" t="str">
        <f t="shared" si="55"/>
        <v>7</v>
      </c>
      <c r="L1899" t="s">
        <v>81</v>
      </c>
      <c r="M1899" t="s">
        <v>82</v>
      </c>
      <c r="N189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34</v>
      </c>
      <c r="O1899">
        <f>VLOOKUP(TableMPI[[#This Row],[Label]],TableAvg[],2,FALSE)</f>
        <v>87.366123000000002</v>
      </c>
      <c r="P1899">
        <f>VLOOKUP(TableMPI[[#This Row],[Label]],TableAvg[],3,FALSE)</f>
        <v>3.0477749999998505</v>
      </c>
      <c r="Q1899">
        <f>TableMPI[[#This Row],[Avg]]-$U$2*TableMPI[[#This Row],[StdDev]]</f>
        <v>81.270573000000297</v>
      </c>
      <c r="R1899">
        <f>TableMPI[[#This Row],[Avg]]+$U$2*TableMPI[[#This Row],[StdDev]]</f>
        <v>93.461672999999706</v>
      </c>
      <c r="S1899">
        <v>1</v>
      </c>
    </row>
    <row r="1900" spans="1:19" x14ac:dyDescent="0.25">
      <c r="A1900" t="s">
        <v>15</v>
      </c>
      <c r="B1900">
        <v>10000</v>
      </c>
      <c r="C1900">
        <v>100</v>
      </c>
      <c r="D1900">
        <v>100000</v>
      </c>
      <c r="E1900">
        <v>37</v>
      </c>
      <c r="F1900">
        <v>1</v>
      </c>
      <c r="G1900">
        <v>13.274763999999999</v>
      </c>
      <c r="H1900">
        <v>3.1585190000000001</v>
      </c>
      <c r="I1900">
        <v>6.4093850000000003</v>
      </c>
      <c r="J1900">
        <v>0.178038</v>
      </c>
      <c r="K1900" t="str">
        <f t="shared" si="55"/>
        <v>7</v>
      </c>
      <c r="L1900" t="s">
        <v>81</v>
      </c>
      <c r="M1900" t="s">
        <v>82</v>
      </c>
      <c r="N190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37</v>
      </c>
      <c r="O1900">
        <f>VLOOKUP(TableMPI[[#This Row],[Label]],TableAvg[],2,FALSE)</f>
        <v>81.949399</v>
      </c>
      <c r="P1900">
        <f>VLOOKUP(TableMPI[[#This Row],[Label]],TableAvg[],3,FALSE)</f>
        <v>5.3984252511614423</v>
      </c>
      <c r="Q1900">
        <f>TableMPI[[#This Row],[Avg]]-$U$2*TableMPI[[#This Row],[StdDev]]</f>
        <v>71.152548497677117</v>
      </c>
      <c r="R1900">
        <f>TableMPI[[#This Row],[Avg]]+$U$2*TableMPI[[#This Row],[StdDev]]</f>
        <v>92.746249502322883</v>
      </c>
      <c r="S1900">
        <v>1</v>
      </c>
    </row>
    <row r="1901" spans="1:19" x14ac:dyDescent="0.25">
      <c r="A1901" t="s">
        <v>15</v>
      </c>
      <c r="B1901">
        <v>10000</v>
      </c>
      <c r="C1901">
        <v>100</v>
      </c>
      <c r="D1901">
        <v>100000</v>
      </c>
      <c r="E1901">
        <v>40</v>
      </c>
      <c r="F1901">
        <v>1</v>
      </c>
      <c r="G1901">
        <v>14.606286000000001</v>
      </c>
      <c r="H1901">
        <v>5.0390329999999999</v>
      </c>
      <c r="I1901">
        <v>7.4107669999999999</v>
      </c>
      <c r="J1901">
        <v>0.19001999999999999</v>
      </c>
      <c r="K1901" t="str">
        <f t="shared" si="55"/>
        <v>7</v>
      </c>
      <c r="L1901" t="s">
        <v>81</v>
      </c>
      <c r="M1901" t="s">
        <v>82</v>
      </c>
      <c r="N190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40</v>
      </c>
      <c r="O1901">
        <f>VLOOKUP(TableMPI[[#This Row],[Label]],TableAvg[],2,FALSE)</f>
        <v>76.617743333333337</v>
      </c>
      <c r="P1901">
        <f>VLOOKUP(TableMPI[[#This Row],[Label]],TableAvg[],3,FALSE)</f>
        <v>10.581841719321696</v>
      </c>
      <c r="Q1901">
        <f>TableMPI[[#This Row],[Avg]]-$U$2*TableMPI[[#This Row],[StdDev]]</f>
        <v>55.454059894689948</v>
      </c>
      <c r="R1901">
        <f>TableMPI[[#This Row],[Avg]]+$U$2*TableMPI[[#This Row],[StdDev]]</f>
        <v>97.781426771976726</v>
      </c>
      <c r="S1901">
        <v>1</v>
      </c>
    </row>
    <row r="1902" spans="1:19" x14ac:dyDescent="0.25">
      <c r="A1902" t="s">
        <v>15</v>
      </c>
      <c r="B1902">
        <v>10000</v>
      </c>
      <c r="C1902">
        <v>100</v>
      </c>
      <c r="D1902">
        <v>100000</v>
      </c>
      <c r="E1902">
        <v>43</v>
      </c>
      <c r="F1902">
        <v>1</v>
      </c>
      <c r="G1902">
        <v>13.970613</v>
      </c>
      <c r="H1902">
        <v>4.9430750000000003</v>
      </c>
      <c r="I1902">
        <v>6.6376369999999998</v>
      </c>
      <c r="J1902">
        <v>0.15803900000000001</v>
      </c>
      <c r="K1902" t="str">
        <f t="shared" si="55"/>
        <v>7</v>
      </c>
      <c r="L1902" t="s">
        <v>81</v>
      </c>
      <c r="M1902" t="s">
        <v>82</v>
      </c>
      <c r="N190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43</v>
      </c>
      <c r="O1902">
        <f>VLOOKUP(TableMPI[[#This Row],[Label]],TableAvg[],2,FALSE)</f>
        <v>71.895907666666673</v>
      </c>
      <c r="P1902">
        <f>VLOOKUP(TableMPI[[#This Row],[Label]],TableAvg[],3,FALSE)</f>
        <v>8.6175543261217591</v>
      </c>
      <c r="Q1902">
        <f>TableMPI[[#This Row],[Avg]]-$U$2*TableMPI[[#This Row],[StdDev]]</f>
        <v>54.660799014423155</v>
      </c>
      <c r="R1902">
        <f>TableMPI[[#This Row],[Avg]]+$U$2*TableMPI[[#This Row],[StdDev]]</f>
        <v>89.131016318910184</v>
      </c>
      <c r="S1902">
        <v>1</v>
      </c>
    </row>
    <row r="1903" spans="1:19" x14ac:dyDescent="0.25">
      <c r="A1903" t="s">
        <v>15</v>
      </c>
      <c r="B1903">
        <v>10000</v>
      </c>
      <c r="C1903">
        <v>100</v>
      </c>
      <c r="D1903">
        <v>100000</v>
      </c>
      <c r="E1903">
        <v>46</v>
      </c>
      <c r="F1903">
        <v>1</v>
      </c>
      <c r="G1903">
        <v>13.516829</v>
      </c>
      <c r="H1903">
        <v>5.1658590000000002</v>
      </c>
      <c r="I1903">
        <v>10.310616</v>
      </c>
      <c r="J1903">
        <v>0.229125</v>
      </c>
      <c r="K1903" t="str">
        <f t="shared" si="55"/>
        <v>7</v>
      </c>
      <c r="L1903" t="s">
        <v>81</v>
      </c>
      <c r="M1903" t="s">
        <v>82</v>
      </c>
      <c r="N190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46</v>
      </c>
      <c r="O1903">
        <f>VLOOKUP(TableMPI[[#This Row],[Label]],TableAvg[],2,FALSE)</f>
        <v>72.402682666666678</v>
      </c>
      <c r="P1903">
        <f>VLOOKUP(TableMPI[[#This Row],[Label]],TableAvg[],3,FALSE)</f>
        <v>8.6749406518559908</v>
      </c>
      <c r="Q1903">
        <f>TableMPI[[#This Row],[Avg]]-$U$2*TableMPI[[#This Row],[StdDev]]</f>
        <v>55.052801362954696</v>
      </c>
      <c r="R1903">
        <f>TableMPI[[#This Row],[Avg]]+$U$2*TableMPI[[#This Row],[StdDev]]</f>
        <v>89.75256397037866</v>
      </c>
      <c r="S1903">
        <v>1</v>
      </c>
    </row>
    <row r="1904" spans="1:19" x14ac:dyDescent="0.25">
      <c r="A1904" t="s">
        <v>15</v>
      </c>
      <c r="B1904">
        <v>10000</v>
      </c>
      <c r="C1904">
        <v>100</v>
      </c>
      <c r="D1904">
        <v>100000</v>
      </c>
      <c r="E1904">
        <v>49</v>
      </c>
      <c r="F1904">
        <v>1</v>
      </c>
      <c r="G1904">
        <v>13.282177000000001</v>
      </c>
      <c r="H1904">
        <v>5.0145600000000004</v>
      </c>
      <c r="I1904">
        <v>15.644275</v>
      </c>
      <c r="J1904">
        <v>0.32592199999999999</v>
      </c>
      <c r="K1904" t="str">
        <f t="shared" si="55"/>
        <v>7</v>
      </c>
      <c r="L1904" t="s">
        <v>81</v>
      </c>
      <c r="M1904" t="s">
        <v>82</v>
      </c>
      <c r="N190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49</v>
      </c>
      <c r="O1904">
        <f>VLOOKUP(TableMPI[[#This Row],[Label]],TableAvg[],2,FALSE)</f>
        <v>76.552641666666659</v>
      </c>
      <c r="P1904">
        <f>VLOOKUP(TableMPI[[#This Row],[Label]],TableAvg[],3,FALSE)</f>
        <v>0.24086220050867616</v>
      </c>
      <c r="Q1904">
        <f>TableMPI[[#This Row],[Avg]]-$U$2*TableMPI[[#This Row],[StdDev]]</f>
        <v>76.070917265649314</v>
      </c>
      <c r="R1904">
        <f>TableMPI[[#This Row],[Avg]]+$U$2*TableMPI[[#This Row],[StdDev]]</f>
        <v>77.034366067684005</v>
      </c>
      <c r="S1904">
        <v>1</v>
      </c>
    </row>
    <row r="1905" spans="1:19" x14ac:dyDescent="0.25">
      <c r="A1905" t="s">
        <v>15</v>
      </c>
      <c r="B1905">
        <v>10000</v>
      </c>
      <c r="C1905">
        <v>100</v>
      </c>
      <c r="D1905">
        <v>100000</v>
      </c>
      <c r="E1905">
        <v>52</v>
      </c>
      <c r="F1905">
        <v>1</v>
      </c>
      <c r="G1905">
        <v>12.736079</v>
      </c>
      <c r="H1905">
        <v>5.1200390000000002</v>
      </c>
      <c r="I1905">
        <v>11.50515</v>
      </c>
      <c r="J1905">
        <v>0.22559100000000001</v>
      </c>
      <c r="K1905" t="str">
        <f t="shared" si="55"/>
        <v>7</v>
      </c>
      <c r="L1905" t="s">
        <v>81</v>
      </c>
      <c r="M1905" t="s">
        <v>82</v>
      </c>
      <c r="N190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52</v>
      </c>
      <c r="O1905">
        <f>VLOOKUP(TableMPI[[#This Row],[Label]],TableAvg[],2,FALSE)</f>
        <v>65.309149000000005</v>
      </c>
      <c r="P1905">
        <f>VLOOKUP(TableMPI[[#This Row],[Label]],TableAvg[],3,FALSE)</f>
        <v>7.8481203231082199</v>
      </c>
      <c r="Q1905">
        <f>TableMPI[[#This Row],[Avg]]-$U$2*TableMPI[[#This Row],[StdDev]]</f>
        <v>49.612908353783567</v>
      </c>
      <c r="R1905">
        <f>TableMPI[[#This Row],[Avg]]+$U$2*TableMPI[[#This Row],[StdDev]]</f>
        <v>81.005389646216443</v>
      </c>
      <c r="S1905">
        <v>1</v>
      </c>
    </row>
    <row r="1906" spans="1:19" x14ac:dyDescent="0.25">
      <c r="A1906" t="s">
        <v>15</v>
      </c>
      <c r="B1906">
        <v>10000</v>
      </c>
      <c r="C1906">
        <v>100</v>
      </c>
      <c r="D1906">
        <v>100000</v>
      </c>
      <c r="E1906">
        <v>55</v>
      </c>
      <c r="F1906">
        <v>1</v>
      </c>
      <c r="G1906">
        <v>16.196066999999999</v>
      </c>
      <c r="H1906">
        <v>8.7200469999999992</v>
      </c>
      <c r="I1906">
        <v>15.032797</v>
      </c>
      <c r="J1906">
        <v>0.27838499999999999</v>
      </c>
      <c r="K1906" t="str">
        <f t="shared" si="55"/>
        <v>7</v>
      </c>
      <c r="L1906" t="s">
        <v>81</v>
      </c>
      <c r="M1906" t="s">
        <v>82</v>
      </c>
      <c r="N190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55</v>
      </c>
      <c r="O1906">
        <f>VLOOKUP(TableMPI[[#This Row],[Label]],TableAvg[],2,FALSE)</f>
        <v>69.724812</v>
      </c>
      <c r="P1906">
        <f>VLOOKUP(TableMPI[[#This Row],[Label]],TableAvg[],3,FALSE)</f>
        <v>4.9939833811518328</v>
      </c>
      <c r="Q1906">
        <f>TableMPI[[#This Row],[Avg]]-$U$2*TableMPI[[#This Row],[StdDev]]</f>
        <v>59.736845237696336</v>
      </c>
      <c r="R1906">
        <f>TableMPI[[#This Row],[Avg]]+$U$2*TableMPI[[#This Row],[StdDev]]</f>
        <v>79.712778762303671</v>
      </c>
      <c r="S1906">
        <v>1</v>
      </c>
    </row>
    <row r="1907" spans="1:19" x14ac:dyDescent="0.25">
      <c r="A1907" t="s">
        <v>15</v>
      </c>
      <c r="B1907">
        <v>10000</v>
      </c>
      <c r="C1907">
        <v>100</v>
      </c>
      <c r="D1907">
        <v>100000</v>
      </c>
      <c r="E1907">
        <v>58</v>
      </c>
      <c r="F1907">
        <v>1</v>
      </c>
      <c r="G1907">
        <v>13.252278</v>
      </c>
      <c r="H1907">
        <v>6.2338930000000001</v>
      </c>
      <c r="I1907">
        <v>31.170726999999999</v>
      </c>
      <c r="J1907">
        <v>0.54685499999999998</v>
      </c>
      <c r="K1907" t="str">
        <f t="shared" si="55"/>
        <v>7</v>
      </c>
      <c r="L1907" t="s">
        <v>81</v>
      </c>
      <c r="M1907" t="s">
        <v>82</v>
      </c>
      <c r="N190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58</v>
      </c>
      <c r="O1907">
        <f>VLOOKUP(TableMPI[[#This Row],[Label]],TableAvg[],2,FALSE)</f>
        <v>62.056984333333332</v>
      </c>
      <c r="P1907">
        <f>VLOOKUP(TableMPI[[#This Row],[Label]],TableAvg[],3,FALSE)</f>
        <v>7.4787741617957302</v>
      </c>
      <c r="Q1907">
        <f>TableMPI[[#This Row],[Avg]]-$U$2*TableMPI[[#This Row],[StdDev]]</f>
        <v>47.099436009741872</v>
      </c>
      <c r="R1907">
        <f>TableMPI[[#This Row],[Avg]]+$U$2*TableMPI[[#This Row],[StdDev]]</f>
        <v>77.014532656924786</v>
      </c>
      <c r="S1907">
        <v>1</v>
      </c>
    </row>
    <row r="1908" spans="1:19" x14ac:dyDescent="0.25">
      <c r="A1908" t="s">
        <v>15</v>
      </c>
      <c r="B1908">
        <v>10000</v>
      </c>
      <c r="C1908">
        <v>100</v>
      </c>
      <c r="D1908">
        <v>100000</v>
      </c>
      <c r="E1908">
        <v>61</v>
      </c>
      <c r="F1908">
        <v>1</v>
      </c>
      <c r="G1908">
        <v>18.109072000000001</v>
      </c>
      <c r="H1908">
        <v>11.461715</v>
      </c>
      <c r="I1908">
        <v>9.6049729999999993</v>
      </c>
      <c r="J1908">
        <v>0.160083</v>
      </c>
      <c r="K1908" t="str">
        <f t="shared" si="55"/>
        <v>7</v>
      </c>
      <c r="L1908" t="s">
        <v>81</v>
      </c>
      <c r="M1908" t="s">
        <v>82</v>
      </c>
      <c r="N190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61</v>
      </c>
      <c r="O1908">
        <f>VLOOKUP(TableMPI[[#This Row],[Label]],TableAvg[],2,FALSE)</f>
        <v>60.546761666666669</v>
      </c>
      <c r="P1908">
        <f>VLOOKUP(TableMPI[[#This Row],[Label]],TableAvg[],3,FALSE)</f>
        <v>6.2983613579363924</v>
      </c>
      <c r="Q1908">
        <f>TableMPI[[#This Row],[Avg]]-$U$2*TableMPI[[#This Row],[StdDev]]</f>
        <v>47.950038950793882</v>
      </c>
      <c r="R1908">
        <f>TableMPI[[#This Row],[Avg]]+$U$2*TableMPI[[#This Row],[StdDev]]</f>
        <v>73.143484382539455</v>
      </c>
      <c r="S1908">
        <v>1</v>
      </c>
    </row>
    <row r="1909" spans="1:19" x14ac:dyDescent="0.25">
      <c r="A1909" t="s">
        <v>15</v>
      </c>
      <c r="B1909">
        <v>10000</v>
      </c>
      <c r="C1909">
        <v>100</v>
      </c>
      <c r="D1909">
        <v>100000</v>
      </c>
      <c r="E1909">
        <v>64</v>
      </c>
      <c r="F1909">
        <v>1</v>
      </c>
      <c r="G1909">
        <v>19.541823000000001</v>
      </c>
      <c r="H1909">
        <v>13.246024</v>
      </c>
      <c r="I1909">
        <v>14.028392</v>
      </c>
      <c r="J1909">
        <v>0.22267300000000001</v>
      </c>
      <c r="K1909" t="str">
        <f t="shared" si="55"/>
        <v>7</v>
      </c>
      <c r="L1909" t="s">
        <v>81</v>
      </c>
      <c r="M1909" t="s">
        <v>82</v>
      </c>
      <c r="N190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64</v>
      </c>
      <c r="O1909">
        <f>VLOOKUP(TableMPI[[#This Row],[Label]],TableAvg[],2,FALSE)</f>
        <v>55.81539999999999</v>
      </c>
      <c r="P1909">
        <f>VLOOKUP(TableMPI[[#This Row],[Label]],TableAvg[],3,FALSE)</f>
        <v>9.1422645499959732</v>
      </c>
      <c r="Q1909">
        <f>TableMPI[[#This Row],[Avg]]-$U$2*TableMPI[[#This Row],[StdDev]]</f>
        <v>37.53087090000804</v>
      </c>
      <c r="R1909">
        <f>TableMPI[[#This Row],[Avg]]+$U$2*TableMPI[[#This Row],[StdDev]]</f>
        <v>74.09992909999194</v>
      </c>
      <c r="S1909">
        <v>1</v>
      </c>
    </row>
    <row r="1910" spans="1:19" x14ac:dyDescent="0.25">
      <c r="A1910" t="s">
        <v>15</v>
      </c>
      <c r="B1910">
        <v>10000</v>
      </c>
      <c r="C1910">
        <v>100</v>
      </c>
      <c r="D1910">
        <v>100000</v>
      </c>
      <c r="E1910">
        <v>67</v>
      </c>
      <c r="F1910">
        <v>1</v>
      </c>
      <c r="G1910">
        <v>19.802009999999999</v>
      </c>
      <c r="H1910">
        <v>13.76192</v>
      </c>
      <c r="I1910">
        <v>14.322855000000001</v>
      </c>
      <c r="J1910">
        <v>0.21701300000000001</v>
      </c>
      <c r="K1910" t="str">
        <f t="shared" si="55"/>
        <v>7</v>
      </c>
      <c r="L1910" t="s">
        <v>81</v>
      </c>
      <c r="M1910" t="s">
        <v>82</v>
      </c>
      <c r="N191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67</v>
      </c>
      <c r="O1910" t="e">
        <f>VLOOKUP(TableMPI[[#This Row],[Label]],TableAvg[],2,FALSE)</f>
        <v>#N/A</v>
      </c>
      <c r="P1910" t="e">
        <f>VLOOKUP(TableMPI[[#This Row],[Label]],TableAvg[],3,FALSE)</f>
        <v>#N/A</v>
      </c>
      <c r="Q1910" t="e">
        <f>TableMPI[[#This Row],[Avg]]-$U$2*TableMPI[[#This Row],[StdDev]]</f>
        <v>#N/A</v>
      </c>
      <c r="R1910" t="e">
        <f>TableMPI[[#This Row],[Avg]]+$U$2*TableMPI[[#This Row],[StdDev]]</f>
        <v>#N/A</v>
      </c>
      <c r="S1910" t="e">
        <f>IF(AND(TableMPI[[#This Row],[total_time]]&gt;=TableMPI[[#This Row],[Low]], TableMPI[[#This Row],[total_time]]&lt;=TableMPI[[#This Row],[High]]),1,0)</f>
        <v>#N/A</v>
      </c>
    </row>
    <row r="1911" spans="1:19" x14ac:dyDescent="0.25">
      <c r="A1911" t="s">
        <v>15</v>
      </c>
      <c r="B1911">
        <v>10000</v>
      </c>
      <c r="C1911">
        <v>100</v>
      </c>
      <c r="D1911">
        <v>100000</v>
      </c>
      <c r="E1911">
        <v>70</v>
      </c>
      <c r="F1911">
        <v>1</v>
      </c>
      <c r="G1911">
        <v>13.577207</v>
      </c>
      <c r="H1911">
        <v>7.706798</v>
      </c>
      <c r="I1911">
        <v>10.147981</v>
      </c>
      <c r="J1911">
        <v>0.14707200000000001</v>
      </c>
      <c r="K1911" t="str">
        <f t="shared" si="55"/>
        <v>7</v>
      </c>
      <c r="L1911" t="s">
        <v>81</v>
      </c>
      <c r="M1911" t="s">
        <v>82</v>
      </c>
      <c r="N191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70</v>
      </c>
      <c r="O1911" t="e">
        <f>VLOOKUP(TableMPI[[#This Row],[Label]],TableAvg[],2,FALSE)</f>
        <v>#N/A</v>
      </c>
      <c r="P1911" t="e">
        <f>VLOOKUP(TableMPI[[#This Row],[Label]],TableAvg[],3,FALSE)</f>
        <v>#N/A</v>
      </c>
      <c r="Q1911" t="e">
        <f>TableMPI[[#This Row],[Avg]]-$U$2*TableMPI[[#This Row],[StdDev]]</f>
        <v>#N/A</v>
      </c>
      <c r="R1911" t="e">
        <f>TableMPI[[#This Row],[Avg]]+$U$2*TableMPI[[#This Row],[StdDev]]</f>
        <v>#N/A</v>
      </c>
      <c r="S1911" t="e">
        <f>IF(AND(TableMPI[[#This Row],[total_time]]&gt;=TableMPI[[#This Row],[Low]], TableMPI[[#This Row],[total_time]]&lt;=TableMPI[[#This Row],[High]]),1,0)</f>
        <v>#N/A</v>
      </c>
    </row>
    <row r="1912" spans="1:19" x14ac:dyDescent="0.25">
      <c r="A1912" t="s">
        <v>15</v>
      </c>
      <c r="B1912">
        <v>10000</v>
      </c>
      <c r="C1912">
        <v>100</v>
      </c>
      <c r="D1912">
        <v>100000</v>
      </c>
      <c r="E1912">
        <v>13</v>
      </c>
      <c r="F1912">
        <v>1</v>
      </c>
      <c r="G1912">
        <v>26.596001000000001</v>
      </c>
      <c r="H1912">
        <v>0.36670999999999998</v>
      </c>
      <c r="I1912">
        <v>2.8138420000000002</v>
      </c>
      <c r="J1912">
        <v>0.234487</v>
      </c>
      <c r="K1912" t="str">
        <f t="shared" si="55"/>
        <v>7</v>
      </c>
      <c r="L1912" t="s">
        <v>81</v>
      </c>
      <c r="M1912" t="s">
        <v>82</v>
      </c>
      <c r="N191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13</v>
      </c>
      <c r="O1912">
        <f>VLOOKUP(TableMPI[[#This Row],[Label]],TableAvg[],2,FALSE)</f>
        <v>161.63524966666668</v>
      </c>
      <c r="P1912">
        <f>VLOOKUP(TableMPI[[#This Row],[Label]],TableAvg[],3,FALSE)</f>
        <v>0.26492721131126612</v>
      </c>
      <c r="Q1912">
        <f>TableMPI[[#This Row],[Avg]]-$U$2*TableMPI[[#This Row],[StdDev]]</f>
        <v>161.10539524404416</v>
      </c>
      <c r="R1912">
        <f>TableMPI[[#This Row],[Avg]]+$U$2*TableMPI[[#This Row],[StdDev]]</f>
        <v>162.1651040892892</v>
      </c>
      <c r="S1912">
        <v>1</v>
      </c>
    </row>
    <row r="1913" spans="1:19" x14ac:dyDescent="0.25">
      <c r="A1913" t="s">
        <v>15</v>
      </c>
      <c r="B1913">
        <v>10000</v>
      </c>
      <c r="C1913">
        <v>100</v>
      </c>
      <c r="D1913">
        <v>100000</v>
      </c>
      <c r="E1913">
        <v>16</v>
      </c>
      <c r="F1913">
        <v>1</v>
      </c>
      <c r="G1913">
        <v>21.874395</v>
      </c>
      <c r="H1913">
        <v>0.172346</v>
      </c>
      <c r="I1913">
        <v>0.71737600000000001</v>
      </c>
      <c r="J1913">
        <v>4.7824999999999999E-2</v>
      </c>
      <c r="K1913" t="str">
        <f t="shared" si="55"/>
        <v>7</v>
      </c>
      <c r="L1913" t="s">
        <v>81</v>
      </c>
      <c r="M1913" t="s">
        <v>82</v>
      </c>
      <c r="N19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16</v>
      </c>
      <c r="O1913">
        <f>VLOOKUP(TableMPI[[#This Row],[Label]],TableAvg[],2,FALSE)</f>
        <v>132.24896166666667</v>
      </c>
      <c r="P1913">
        <f>VLOOKUP(TableMPI[[#This Row],[Label]],TableAvg[],3,FALSE)</f>
        <v>3.8100204833406912E-2</v>
      </c>
      <c r="Q1913">
        <f>TableMPI[[#This Row],[Avg]]-$U$2*TableMPI[[#This Row],[StdDev]]</f>
        <v>132.17276125699985</v>
      </c>
      <c r="R1913">
        <f>TableMPI[[#This Row],[Avg]]+$U$2*TableMPI[[#This Row],[StdDev]]</f>
        <v>132.3251620763335</v>
      </c>
      <c r="S1913">
        <v>1</v>
      </c>
    </row>
    <row r="1914" spans="1:19" x14ac:dyDescent="0.25">
      <c r="A1914" t="s">
        <v>15</v>
      </c>
      <c r="B1914">
        <v>10000</v>
      </c>
      <c r="C1914">
        <v>100</v>
      </c>
      <c r="D1914">
        <v>100000</v>
      </c>
      <c r="E1914">
        <v>19</v>
      </c>
      <c r="F1914">
        <v>1</v>
      </c>
      <c r="G1914">
        <v>18.656499</v>
      </c>
      <c r="H1914">
        <v>0.186142</v>
      </c>
      <c r="I1914">
        <v>1.0867420000000001</v>
      </c>
      <c r="J1914">
        <v>6.0374999999999998E-2</v>
      </c>
      <c r="K1914" t="str">
        <f t="shared" si="55"/>
        <v>7</v>
      </c>
      <c r="L1914" t="s">
        <v>81</v>
      </c>
      <c r="M1914" t="s">
        <v>82</v>
      </c>
      <c r="N191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19</v>
      </c>
      <c r="O1914">
        <f>VLOOKUP(TableMPI[[#This Row],[Label]],TableAvg[],2,FALSE)</f>
        <v>111.81019399999998</v>
      </c>
      <c r="P1914">
        <f>VLOOKUP(TableMPI[[#This Row],[Label]],TableAvg[],3,FALSE)</f>
        <v>1.7064358900188037E-2</v>
      </c>
      <c r="Q1914">
        <f>TableMPI[[#This Row],[Avg]]-$U$2*TableMPI[[#This Row],[StdDev]]</f>
        <v>111.77606528219961</v>
      </c>
      <c r="R1914">
        <f>TableMPI[[#This Row],[Avg]]+$U$2*TableMPI[[#This Row],[StdDev]]</f>
        <v>111.84432271780035</v>
      </c>
      <c r="S1914">
        <v>1</v>
      </c>
    </row>
    <row r="1915" spans="1:19" x14ac:dyDescent="0.25">
      <c r="A1915" t="s">
        <v>15</v>
      </c>
      <c r="B1915">
        <v>10000</v>
      </c>
      <c r="C1915">
        <v>100</v>
      </c>
      <c r="D1915">
        <v>100000</v>
      </c>
      <c r="E1915">
        <v>22</v>
      </c>
      <c r="F1915">
        <v>1</v>
      </c>
      <c r="G1915">
        <v>16.488786999999999</v>
      </c>
      <c r="H1915">
        <v>0.328403</v>
      </c>
      <c r="I1915">
        <v>1.5851569999999999</v>
      </c>
      <c r="J1915">
        <v>7.5483999999999996E-2</v>
      </c>
      <c r="K1915" t="str">
        <f t="shared" si="55"/>
        <v>7</v>
      </c>
      <c r="L1915" t="s">
        <v>81</v>
      </c>
      <c r="M1915" t="s">
        <v>82</v>
      </c>
      <c r="N191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22</v>
      </c>
      <c r="O1915">
        <f>VLOOKUP(TableMPI[[#This Row],[Label]],TableAvg[],2,FALSE)</f>
        <v>97.027764666666656</v>
      </c>
      <c r="P1915">
        <f>VLOOKUP(TableMPI[[#This Row],[Label]],TableAvg[],3,FALSE)</f>
        <v>0.22581226043032632</v>
      </c>
      <c r="Q1915">
        <f>TableMPI[[#This Row],[Avg]]-$U$2*TableMPI[[#This Row],[StdDev]]</f>
        <v>96.576140145806008</v>
      </c>
      <c r="R1915">
        <f>TableMPI[[#This Row],[Avg]]+$U$2*TableMPI[[#This Row],[StdDev]]</f>
        <v>97.479389187527303</v>
      </c>
      <c r="S1915">
        <v>1</v>
      </c>
    </row>
    <row r="1916" spans="1:19" x14ac:dyDescent="0.25">
      <c r="A1916" t="s">
        <v>15</v>
      </c>
      <c r="B1916">
        <v>10000</v>
      </c>
      <c r="C1916">
        <v>100</v>
      </c>
      <c r="D1916">
        <v>100000</v>
      </c>
      <c r="E1916">
        <v>25</v>
      </c>
      <c r="F1916">
        <v>1</v>
      </c>
      <c r="G1916">
        <v>15.144874</v>
      </c>
      <c r="H1916">
        <v>0.68071000000000004</v>
      </c>
      <c r="I1916">
        <v>4.7753119999999996</v>
      </c>
      <c r="J1916">
        <v>0.19897100000000001</v>
      </c>
      <c r="K1916" t="str">
        <f t="shared" si="55"/>
        <v>7</v>
      </c>
      <c r="L1916" t="s">
        <v>81</v>
      </c>
      <c r="M1916" t="s">
        <v>82</v>
      </c>
      <c r="N191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25</v>
      </c>
      <c r="O1916">
        <f>VLOOKUP(TableMPI[[#This Row],[Label]],TableAvg[],2,FALSE)</f>
        <v>89.256282333333345</v>
      </c>
      <c r="P1916">
        <f>VLOOKUP(TableMPI[[#This Row],[Label]],TableAvg[],3,FALSE)</f>
        <v>0.4857304962901634</v>
      </c>
      <c r="Q1916">
        <f>TableMPI[[#This Row],[Avg]]-$U$2*TableMPI[[#This Row],[StdDev]]</f>
        <v>88.284821340753012</v>
      </c>
      <c r="R1916">
        <f>TableMPI[[#This Row],[Avg]]+$U$2*TableMPI[[#This Row],[StdDev]]</f>
        <v>90.227743325913679</v>
      </c>
      <c r="S1916">
        <v>1</v>
      </c>
    </row>
    <row r="1917" spans="1:19" x14ac:dyDescent="0.25">
      <c r="A1917" t="s">
        <v>15</v>
      </c>
      <c r="B1917">
        <v>10000</v>
      </c>
      <c r="C1917">
        <v>100</v>
      </c>
      <c r="D1917">
        <v>100000</v>
      </c>
      <c r="E1917">
        <v>28</v>
      </c>
      <c r="F1917">
        <v>1</v>
      </c>
      <c r="G1917">
        <v>15.130786000000001</v>
      </c>
      <c r="H1917">
        <v>1.9807790000000001</v>
      </c>
      <c r="I1917">
        <v>5.0180129999999998</v>
      </c>
      <c r="J1917">
        <v>0.18585199999999999</v>
      </c>
      <c r="K1917" t="str">
        <f t="shared" si="55"/>
        <v>7</v>
      </c>
      <c r="L1917" t="s">
        <v>81</v>
      </c>
      <c r="M1917" t="s">
        <v>82</v>
      </c>
      <c r="N191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28</v>
      </c>
      <c r="O1917">
        <f>VLOOKUP(TableMPI[[#This Row],[Label]],TableAvg[],2,FALSE)</f>
        <v>83.338386666666665</v>
      </c>
      <c r="P1917">
        <f>VLOOKUP(TableMPI[[#This Row],[Label]],TableAvg[],3,FALSE)</f>
        <v>0.24866602991321096</v>
      </c>
      <c r="Q1917">
        <f>TableMPI[[#This Row],[Avg]]-$U$2*TableMPI[[#This Row],[StdDev]]</f>
        <v>82.841054606840245</v>
      </c>
      <c r="R1917">
        <f>TableMPI[[#This Row],[Avg]]+$U$2*TableMPI[[#This Row],[StdDev]]</f>
        <v>83.835718726493084</v>
      </c>
      <c r="S1917">
        <v>1</v>
      </c>
    </row>
    <row r="1918" spans="1:19" x14ac:dyDescent="0.25">
      <c r="A1918" t="s">
        <v>15</v>
      </c>
      <c r="B1918">
        <v>10000</v>
      </c>
      <c r="C1918">
        <v>100</v>
      </c>
      <c r="D1918">
        <v>100000</v>
      </c>
      <c r="E1918">
        <v>31</v>
      </c>
      <c r="F1918">
        <v>1</v>
      </c>
      <c r="G1918">
        <v>14.247864999999999</v>
      </c>
      <c r="H1918">
        <v>2.258092</v>
      </c>
      <c r="I1918">
        <v>5.545617</v>
      </c>
      <c r="J1918">
        <v>0.18485399999999999</v>
      </c>
      <c r="K1918" t="str">
        <f t="shared" si="55"/>
        <v>7</v>
      </c>
      <c r="L1918" t="s">
        <v>81</v>
      </c>
      <c r="M1918" t="s">
        <v>82</v>
      </c>
      <c r="N191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31</v>
      </c>
      <c r="O1918">
        <f>VLOOKUP(TableMPI[[#This Row],[Label]],TableAvg[],2,FALSE)</f>
        <v>80.903500000000008</v>
      </c>
      <c r="P1918">
        <f>VLOOKUP(TableMPI[[#This Row],[Label]],TableAvg[],3,FALSE)</f>
        <v>2.0728889999997979</v>
      </c>
      <c r="Q1918">
        <f>TableMPI[[#This Row],[Avg]]-$U$2*TableMPI[[#This Row],[StdDev]]</f>
        <v>76.757722000000413</v>
      </c>
      <c r="R1918">
        <f>TableMPI[[#This Row],[Avg]]+$U$2*TableMPI[[#This Row],[StdDev]]</f>
        <v>85.049277999999603</v>
      </c>
      <c r="S1918">
        <v>1</v>
      </c>
    </row>
    <row r="1919" spans="1:19" x14ac:dyDescent="0.25">
      <c r="A1919" t="s">
        <v>15</v>
      </c>
      <c r="B1919">
        <v>10000</v>
      </c>
      <c r="C1919">
        <v>100</v>
      </c>
      <c r="D1919">
        <v>100000</v>
      </c>
      <c r="E1919">
        <v>34</v>
      </c>
      <c r="F1919">
        <v>1</v>
      </c>
      <c r="G1919">
        <v>13.612183999999999</v>
      </c>
      <c r="H1919">
        <v>2.6612749999999998</v>
      </c>
      <c r="I1919">
        <v>6.2535340000000001</v>
      </c>
      <c r="J1919">
        <v>0.189501</v>
      </c>
      <c r="K1919" t="str">
        <f t="shared" si="55"/>
        <v>7</v>
      </c>
      <c r="L1919" t="s">
        <v>81</v>
      </c>
      <c r="M1919" t="s">
        <v>82</v>
      </c>
      <c r="N191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34</v>
      </c>
      <c r="O1919">
        <f>VLOOKUP(TableMPI[[#This Row],[Label]],TableAvg[],2,FALSE)</f>
        <v>87.366123000000002</v>
      </c>
      <c r="P1919">
        <f>VLOOKUP(TableMPI[[#This Row],[Label]],TableAvg[],3,FALSE)</f>
        <v>3.0477749999998505</v>
      </c>
      <c r="Q1919">
        <f>TableMPI[[#This Row],[Avg]]-$U$2*TableMPI[[#This Row],[StdDev]]</f>
        <v>81.270573000000297</v>
      </c>
      <c r="R1919">
        <f>TableMPI[[#This Row],[Avg]]+$U$2*TableMPI[[#This Row],[StdDev]]</f>
        <v>93.461672999999706</v>
      </c>
      <c r="S1919">
        <v>1</v>
      </c>
    </row>
    <row r="1920" spans="1:19" x14ac:dyDescent="0.25">
      <c r="A1920" t="s">
        <v>15</v>
      </c>
      <c r="B1920">
        <v>10000</v>
      </c>
      <c r="C1920">
        <v>100</v>
      </c>
      <c r="D1920">
        <v>100000</v>
      </c>
      <c r="E1920">
        <v>37</v>
      </c>
      <c r="F1920">
        <v>1</v>
      </c>
      <c r="G1920">
        <v>18.291837000000001</v>
      </c>
      <c r="H1920">
        <v>8.0980039999999995</v>
      </c>
      <c r="I1920">
        <v>18.406227000000001</v>
      </c>
      <c r="J1920">
        <v>0.51128399999999996</v>
      </c>
      <c r="K1920" t="str">
        <f t="shared" si="55"/>
        <v>7</v>
      </c>
      <c r="L1920" t="s">
        <v>81</v>
      </c>
      <c r="M1920" t="s">
        <v>82</v>
      </c>
      <c r="N192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37</v>
      </c>
      <c r="O1920">
        <f>VLOOKUP(TableMPI[[#This Row],[Label]],TableAvg[],2,FALSE)</f>
        <v>81.949399</v>
      </c>
      <c r="P1920">
        <f>VLOOKUP(TableMPI[[#This Row],[Label]],TableAvg[],3,FALSE)</f>
        <v>5.3984252511614423</v>
      </c>
      <c r="Q1920">
        <f>TableMPI[[#This Row],[Avg]]-$U$2*TableMPI[[#This Row],[StdDev]]</f>
        <v>71.152548497677117</v>
      </c>
      <c r="R1920">
        <f>TableMPI[[#This Row],[Avg]]+$U$2*TableMPI[[#This Row],[StdDev]]</f>
        <v>92.746249502322883</v>
      </c>
      <c r="S1920">
        <v>1</v>
      </c>
    </row>
    <row r="1921" spans="1:19" x14ac:dyDescent="0.25">
      <c r="A1921" t="s">
        <v>15</v>
      </c>
      <c r="B1921">
        <v>10000</v>
      </c>
      <c r="C1921">
        <v>100</v>
      </c>
      <c r="D1921">
        <v>100000</v>
      </c>
      <c r="E1921">
        <v>40</v>
      </c>
      <c r="F1921">
        <v>1</v>
      </c>
      <c r="G1921">
        <v>14.612151000000001</v>
      </c>
      <c r="H1921">
        <v>5.0512509999999997</v>
      </c>
      <c r="I1921">
        <v>10.147319</v>
      </c>
      <c r="J1921">
        <v>0.26018799999999997</v>
      </c>
      <c r="K1921" t="str">
        <f t="shared" ref="K1921:K1952" si="56">MID(M1921,22,1)</f>
        <v>7</v>
      </c>
      <c r="L1921" t="s">
        <v>81</v>
      </c>
      <c r="M1921" t="s">
        <v>82</v>
      </c>
      <c r="N192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40</v>
      </c>
      <c r="O1921">
        <f>VLOOKUP(TableMPI[[#This Row],[Label]],TableAvg[],2,FALSE)</f>
        <v>76.617743333333337</v>
      </c>
      <c r="P1921">
        <f>VLOOKUP(TableMPI[[#This Row],[Label]],TableAvg[],3,FALSE)</f>
        <v>10.581841719321696</v>
      </c>
      <c r="Q1921">
        <f>TableMPI[[#This Row],[Avg]]-$U$2*TableMPI[[#This Row],[StdDev]]</f>
        <v>55.454059894689948</v>
      </c>
      <c r="R1921">
        <f>TableMPI[[#This Row],[Avg]]+$U$2*TableMPI[[#This Row],[StdDev]]</f>
        <v>97.781426771976726</v>
      </c>
      <c r="S1921">
        <v>1</v>
      </c>
    </row>
    <row r="1922" spans="1:19" x14ac:dyDescent="0.25">
      <c r="A1922" t="s">
        <v>15</v>
      </c>
      <c r="B1922">
        <v>10000</v>
      </c>
      <c r="C1922">
        <v>100</v>
      </c>
      <c r="D1922">
        <v>100000</v>
      </c>
      <c r="E1922">
        <v>43</v>
      </c>
      <c r="F1922">
        <v>1</v>
      </c>
      <c r="G1922">
        <v>13.585966000000001</v>
      </c>
      <c r="H1922">
        <v>4.5405810000000004</v>
      </c>
      <c r="I1922">
        <v>8.1376329999999992</v>
      </c>
      <c r="J1922">
        <v>0.19375300000000001</v>
      </c>
      <c r="K1922" t="str">
        <f t="shared" si="56"/>
        <v>7</v>
      </c>
      <c r="L1922" t="s">
        <v>81</v>
      </c>
      <c r="M1922" t="s">
        <v>82</v>
      </c>
      <c r="N192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43</v>
      </c>
      <c r="O1922">
        <f>VLOOKUP(TableMPI[[#This Row],[Label]],TableAvg[],2,FALSE)</f>
        <v>71.895907666666673</v>
      </c>
      <c r="P1922">
        <f>VLOOKUP(TableMPI[[#This Row],[Label]],TableAvg[],3,FALSE)</f>
        <v>8.6175543261217591</v>
      </c>
      <c r="Q1922">
        <f>TableMPI[[#This Row],[Avg]]-$U$2*TableMPI[[#This Row],[StdDev]]</f>
        <v>54.660799014423155</v>
      </c>
      <c r="R1922">
        <f>TableMPI[[#This Row],[Avg]]+$U$2*TableMPI[[#This Row],[StdDev]]</f>
        <v>89.131016318910184</v>
      </c>
      <c r="S1922">
        <v>1</v>
      </c>
    </row>
    <row r="1923" spans="1:19" x14ac:dyDescent="0.25">
      <c r="A1923" t="s">
        <v>15</v>
      </c>
      <c r="B1923">
        <v>10000</v>
      </c>
      <c r="C1923">
        <v>100</v>
      </c>
      <c r="D1923">
        <v>100000</v>
      </c>
      <c r="E1923">
        <v>46</v>
      </c>
      <c r="F1923">
        <v>1</v>
      </c>
      <c r="G1923">
        <v>15.817043</v>
      </c>
      <c r="H1923">
        <v>7.3773590000000002</v>
      </c>
      <c r="I1923">
        <v>6.8743499999999997</v>
      </c>
      <c r="J1923">
        <v>0.15276300000000001</v>
      </c>
      <c r="K1923" t="str">
        <f t="shared" si="56"/>
        <v>7</v>
      </c>
      <c r="L1923" t="s">
        <v>81</v>
      </c>
      <c r="M1923" t="s">
        <v>82</v>
      </c>
      <c r="N192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46</v>
      </c>
      <c r="O1923">
        <f>VLOOKUP(TableMPI[[#This Row],[Label]],TableAvg[],2,FALSE)</f>
        <v>72.402682666666678</v>
      </c>
      <c r="P1923">
        <f>VLOOKUP(TableMPI[[#This Row],[Label]],TableAvg[],3,FALSE)</f>
        <v>8.6749406518559908</v>
      </c>
      <c r="Q1923">
        <f>TableMPI[[#This Row],[Avg]]-$U$2*TableMPI[[#This Row],[StdDev]]</f>
        <v>55.052801362954696</v>
      </c>
      <c r="R1923">
        <f>TableMPI[[#This Row],[Avg]]+$U$2*TableMPI[[#This Row],[StdDev]]</f>
        <v>89.75256397037866</v>
      </c>
      <c r="S1923">
        <v>1</v>
      </c>
    </row>
    <row r="1924" spans="1:19" x14ac:dyDescent="0.25">
      <c r="A1924" t="s">
        <v>15</v>
      </c>
      <c r="B1924">
        <v>10000</v>
      </c>
      <c r="C1924">
        <v>100</v>
      </c>
      <c r="D1924">
        <v>100000</v>
      </c>
      <c r="E1924">
        <v>49</v>
      </c>
      <c r="F1924">
        <v>1</v>
      </c>
      <c r="G1924">
        <v>16.206265999999999</v>
      </c>
      <c r="H1924">
        <v>8.0054669999999994</v>
      </c>
      <c r="I1924">
        <v>10.239172</v>
      </c>
      <c r="J1924">
        <v>0.21331600000000001</v>
      </c>
      <c r="K1924" t="str">
        <f t="shared" si="56"/>
        <v>7</v>
      </c>
      <c r="L1924" t="s">
        <v>81</v>
      </c>
      <c r="M1924" t="s">
        <v>82</v>
      </c>
      <c r="N192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49</v>
      </c>
      <c r="O1924">
        <f>VLOOKUP(TableMPI[[#This Row],[Label]],TableAvg[],2,FALSE)</f>
        <v>76.552641666666659</v>
      </c>
      <c r="P1924">
        <f>VLOOKUP(TableMPI[[#This Row],[Label]],TableAvg[],3,FALSE)</f>
        <v>0.24086220050867616</v>
      </c>
      <c r="Q1924">
        <f>TableMPI[[#This Row],[Avg]]-$U$2*TableMPI[[#This Row],[StdDev]]</f>
        <v>76.070917265649314</v>
      </c>
      <c r="R1924">
        <f>TableMPI[[#This Row],[Avg]]+$U$2*TableMPI[[#This Row],[StdDev]]</f>
        <v>77.034366067684005</v>
      </c>
      <c r="S1924">
        <v>1</v>
      </c>
    </row>
    <row r="1925" spans="1:19" x14ac:dyDescent="0.25">
      <c r="A1925" t="s">
        <v>15</v>
      </c>
      <c r="B1925">
        <v>10000</v>
      </c>
      <c r="C1925">
        <v>100</v>
      </c>
      <c r="D1925">
        <v>100000</v>
      </c>
      <c r="E1925">
        <v>52</v>
      </c>
      <c r="F1925">
        <v>1</v>
      </c>
      <c r="G1925">
        <v>16.403741</v>
      </c>
      <c r="H1925">
        <v>8.6495599999999992</v>
      </c>
      <c r="I1925">
        <v>14.447469999999999</v>
      </c>
      <c r="J1925">
        <v>0.28328399999999998</v>
      </c>
      <c r="K1925" t="str">
        <f t="shared" si="56"/>
        <v>7</v>
      </c>
      <c r="L1925" t="s">
        <v>81</v>
      </c>
      <c r="M1925" t="s">
        <v>82</v>
      </c>
      <c r="N192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52</v>
      </c>
      <c r="O1925">
        <f>VLOOKUP(TableMPI[[#This Row],[Label]],TableAvg[],2,FALSE)</f>
        <v>65.309149000000005</v>
      </c>
      <c r="P1925">
        <f>VLOOKUP(TableMPI[[#This Row],[Label]],TableAvg[],3,FALSE)</f>
        <v>7.8481203231082199</v>
      </c>
      <c r="Q1925">
        <f>TableMPI[[#This Row],[Avg]]-$U$2*TableMPI[[#This Row],[StdDev]]</f>
        <v>49.612908353783567</v>
      </c>
      <c r="R1925">
        <f>TableMPI[[#This Row],[Avg]]+$U$2*TableMPI[[#This Row],[StdDev]]</f>
        <v>81.005389646216443</v>
      </c>
      <c r="S1925">
        <v>1</v>
      </c>
    </row>
    <row r="1926" spans="1:19" x14ac:dyDescent="0.25">
      <c r="A1926" t="s">
        <v>15</v>
      </c>
      <c r="B1926">
        <v>10000</v>
      </c>
      <c r="C1926">
        <v>100</v>
      </c>
      <c r="D1926">
        <v>100000</v>
      </c>
      <c r="E1926">
        <v>55</v>
      </c>
      <c r="F1926">
        <v>1</v>
      </c>
      <c r="G1926">
        <v>15.11199</v>
      </c>
      <c r="H1926">
        <v>7.6960129999999998</v>
      </c>
      <c r="I1926">
        <v>11.162490999999999</v>
      </c>
      <c r="J1926">
        <v>0.20671300000000001</v>
      </c>
      <c r="K1926" t="str">
        <f t="shared" si="56"/>
        <v>7</v>
      </c>
      <c r="L1926" t="s">
        <v>81</v>
      </c>
      <c r="M1926" t="s">
        <v>82</v>
      </c>
      <c r="N192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55</v>
      </c>
      <c r="O1926">
        <f>VLOOKUP(TableMPI[[#This Row],[Label]],TableAvg[],2,FALSE)</f>
        <v>69.724812</v>
      </c>
      <c r="P1926">
        <f>VLOOKUP(TableMPI[[#This Row],[Label]],TableAvg[],3,FALSE)</f>
        <v>4.9939833811518328</v>
      </c>
      <c r="Q1926">
        <f>TableMPI[[#This Row],[Avg]]-$U$2*TableMPI[[#This Row],[StdDev]]</f>
        <v>59.736845237696336</v>
      </c>
      <c r="R1926">
        <f>TableMPI[[#This Row],[Avg]]+$U$2*TableMPI[[#This Row],[StdDev]]</f>
        <v>79.712778762303671</v>
      </c>
      <c r="S1926">
        <v>1</v>
      </c>
    </row>
    <row r="1927" spans="1:19" x14ac:dyDescent="0.25">
      <c r="A1927" t="s">
        <v>15</v>
      </c>
      <c r="B1927">
        <v>10000</v>
      </c>
      <c r="C1927">
        <v>100</v>
      </c>
      <c r="D1927">
        <v>100000</v>
      </c>
      <c r="E1927">
        <v>58</v>
      </c>
      <c r="F1927">
        <v>1</v>
      </c>
      <c r="G1927">
        <v>17.965233999999999</v>
      </c>
      <c r="H1927">
        <v>10.849009000000001</v>
      </c>
      <c r="I1927">
        <v>12.330503</v>
      </c>
      <c r="J1927">
        <v>0.21632499999999999</v>
      </c>
      <c r="K1927" t="str">
        <f t="shared" si="56"/>
        <v>7</v>
      </c>
      <c r="L1927" t="s">
        <v>81</v>
      </c>
      <c r="M1927" t="s">
        <v>82</v>
      </c>
      <c r="N192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58</v>
      </c>
      <c r="O1927">
        <f>VLOOKUP(TableMPI[[#This Row],[Label]],TableAvg[],2,FALSE)</f>
        <v>62.056984333333332</v>
      </c>
      <c r="P1927">
        <f>VLOOKUP(TableMPI[[#This Row],[Label]],TableAvg[],3,FALSE)</f>
        <v>7.4787741617957302</v>
      </c>
      <c r="Q1927">
        <f>TableMPI[[#This Row],[Avg]]-$U$2*TableMPI[[#This Row],[StdDev]]</f>
        <v>47.099436009741872</v>
      </c>
      <c r="R1927">
        <f>TableMPI[[#This Row],[Avg]]+$U$2*TableMPI[[#This Row],[StdDev]]</f>
        <v>77.014532656924786</v>
      </c>
      <c r="S1927">
        <v>1</v>
      </c>
    </row>
    <row r="1928" spans="1:19" x14ac:dyDescent="0.25">
      <c r="A1928" t="s">
        <v>15</v>
      </c>
      <c r="B1928">
        <v>10000</v>
      </c>
      <c r="C1928">
        <v>100</v>
      </c>
      <c r="D1928">
        <v>100000</v>
      </c>
      <c r="E1928">
        <v>61</v>
      </c>
      <c r="F1928">
        <v>1</v>
      </c>
      <c r="G1928">
        <v>17.125229999999998</v>
      </c>
      <c r="H1928">
        <v>10.603738999999999</v>
      </c>
      <c r="I1928">
        <v>7.670668</v>
      </c>
      <c r="J1928">
        <v>0.12784400000000001</v>
      </c>
      <c r="K1928" t="str">
        <f t="shared" si="56"/>
        <v>7</v>
      </c>
      <c r="L1928" t="s">
        <v>81</v>
      </c>
      <c r="M1928" t="s">
        <v>82</v>
      </c>
      <c r="N192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61</v>
      </c>
      <c r="O1928">
        <f>VLOOKUP(TableMPI[[#This Row],[Label]],TableAvg[],2,FALSE)</f>
        <v>60.546761666666669</v>
      </c>
      <c r="P1928">
        <f>VLOOKUP(TableMPI[[#This Row],[Label]],TableAvg[],3,FALSE)</f>
        <v>6.2983613579363924</v>
      </c>
      <c r="Q1928">
        <f>TableMPI[[#This Row],[Avg]]-$U$2*TableMPI[[#This Row],[StdDev]]</f>
        <v>47.950038950793882</v>
      </c>
      <c r="R1928">
        <f>TableMPI[[#This Row],[Avg]]+$U$2*TableMPI[[#This Row],[StdDev]]</f>
        <v>73.143484382539455</v>
      </c>
      <c r="S1928">
        <v>1</v>
      </c>
    </row>
    <row r="1929" spans="1:19" x14ac:dyDescent="0.25">
      <c r="A1929" t="s">
        <v>15</v>
      </c>
      <c r="B1929">
        <v>10000</v>
      </c>
      <c r="C1929">
        <v>100</v>
      </c>
      <c r="D1929">
        <v>100000</v>
      </c>
      <c r="E1929">
        <v>64</v>
      </c>
      <c r="F1929">
        <v>1</v>
      </c>
      <c r="G1929">
        <v>12.129875</v>
      </c>
      <c r="H1929">
        <v>5.7636390000000004</v>
      </c>
      <c r="I1929">
        <v>11.799403999999999</v>
      </c>
      <c r="J1929">
        <v>0.18729199999999999</v>
      </c>
      <c r="K1929" t="str">
        <f t="shared" si="56"/>
        <v>7</v>
      </c>
      <c r="L1929" t="s">
        <v>81</v>
      </c>
      <c r="M1929" t="s">
        <v>82</v>
      </c>
      <c r="N192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64</v>
      </c>
      <c r="O1929">
        <f>VLOOKUP(TableMPI[[#This Row],[Label]],TableAvg[],2,FALSE)</f>
        <v>55.81539999999999</v>
      </c>
      <c r="P1929">
        <f>VLOOKUP(TableMPI[[#This Row],[Label]],TableAvg[],3,FALSE)</f>
        <v>9.1422645499959732</v>
      </c>
      <c r="Q1929">
        <f>TableMPI[[#This Row],[Avg]]-$U$2*TableMPI[[#This Row],[StdDev]]</f>
        <v>37.53087090000804</v>
      </c>
      <c r="R1929">
        <f>TableMPI[[#This Row],[Avg]]+$U$2*TableMPI[[#This Row],[StdDev]]</f>
        <v>74.09992909999194</v>
      </c>
      <c r="S1929">
        <v>1</v>
      </c>
    </row>
    <row r="1930" spans="1:19" x14ac:dyDescent="0.25">
      <c r="A1930" t="s">
        <v>15</v>
      </c>
      <c r="B1930">
        <v>10000</v>
      </c>
      <c r="C1930">
        <v>100</v>
      </c>
      <c r="D1930">
        <v>100000</v>
      </c>
      <c r="E1930">
        <v>67</v>
      </c>
      <c r="F1930">
        <v>1</v>
      </c>
      <c r="G1930">
        <v>12.971055</v>
      </c>
      <c r="H1930">
        <v>6.8586660000000004</v>
      </c>
      <c r="I1930">
        <v>6.0610860000000004</v>
      </c>
      <c r="J1930">
        <v>9.1835E-2</v>
      </c>
      <c r="K1930" t="str">
        <f t="shared" si="56"/>
        <v>7</v>
      </c>
      <c r="L1930" t="s">
        <v>81</v>
      </c>
      <c r="M1930" t="s">
        <v>82</v>
      </c>
      <c r="N193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67</v>
      </c>
      <c r="O1930" t="e">
        <f>VLOOKUP(TableMPI[[#This Row],[Label]],TableAvg[],2,FALSE)</f>
        <v>#N/A</v>
      </c>
      <c r="P1930" t="e">
        <f>VLOOKUP(TableMPI[[#This Row],[Label]],TableAvg[],3,FALSE)</f>
        <v>#N/A</v>
      </c>
      <c r="Q1930" t="e">
        <f>TableMPI[[#This Row],[Avg]]-$U$2*TableMPI[[#This Row],[StdDev]]</f>
        <v>#N/A</v>
      </c>
      <c r="R1930" t="e">
        <f>TableMPI[[#This Row],[Avg]]+$U$2*TableMPI[[#This Row],[StdDev]]</f>
        <v>#N/A</v>
      </c>
      <c r="S1930" t="e">
        <f>IF(AND(TableMPI[[#This Row],[total_time]]&gt;=TableMPI[[#This Row],[Low]], TableMPI[[#This Row],[total_time]]&lt;=TableMPI[[#This Row],[High]]),1,0)</f>
        <v>#N/A</v>
      </c>
    </row>
    <row r="1931" spans="1:19" x14ac:dyDescent="0.25">
      <c r="A1931" t="s">
        <v>15</v>
      </c>
      <c r="B1931">
        <v>10000</v>
      </c>
      <c r="C1931">
        <v>100</v>
      </c>
      <c r="D1931">
        <v>100000</v>
      </c>
      <c r="E1931">
        <v>70</v>
      </c>
      <c r="F1931">
        <v>1</v>
      </c>
      <c r="G1931">
        <v>16.380669000000001</v>
      </c>
      <c r="H1931">
        <v>10.546457999999999</v>
      </c>
      <c r="I1931">
        <v>10.183365</v>
      </c>
      <c r="J1931">
        <v>0.14758499999999999</v>
      </c>
      <c r="K1931" t="str">
        <f t="shared" si="56"/>
        <v>7</v>
      </c>
      <c r="L1931" t="s">
        <v>81</v>
      </c>
      <c r="M1931" t="s">
        <v>82</v>
      </c>
      <c r="N193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70</v>
      </c>
      <c r="O1931" t="e">
        <f>VLOOKUP(TableMPI[[#This Row],[Label]],TableAvg[],2,FALSE)</f>
        <v>#N/A</v>
      </c>
      <c r="P1931" t="e">
        <f>VLOOKUP(TableMPI[[#This Row],[Label]],TableAvg[],3,FALSE)</f>
        <v>#N/A</v>
      </c>
      <c r="Q1931" t="e">
        <f>TableMPI[[#This Row],[Avg]]-$U$2*TableMPI[[#This Row],[StdDev]]</f>
        <v>#N/A</v>
      </c>
      <c r="R1931" t="e">
        <f>TableMPI[[#This Row],[Avg]]+$U$2*TableMPI[[#This Row],[StdDev]]</f>
        <v>#N/A</v>
      </c>
      <c r="S1931" t="e">
        <f>IF(AND(TableMPI[[#This Row],[total_time]]&gt;=TableMPI[[#This Row],[Low]], TableMPI[[#This Row],[total_time]]&lt;=TableMPI[[#This Row],[High]]),1,0)</f>
        <v>#N/A</v>
      </c>
    </row>
    <row r="1932" spans="1:19" x14ac:dyDescent="0.25">
      <c r="A1932" t="s">
        <v>15</v>
      </c>
      <c r="B1932">
        <v>10000</v>
      </c>
      <c r="C1932">
        <v>100</v>
      </c>
      <c r="D1932">
        <v>100000</v>
      </c>
      <c r="E1932">
        <v>13</v>
      </c>
      <c r="F1932">
        <v>1</v>
      </c>
      <c r="G1932">
        <v>26.640900999999999</v>
      </c>
      <c r="H1932">
        <v>0.16595099999999999</v>
      </c>
      <c r="I1932">
        <v>0.53298599999999996</v>
      </c>
      <c r="J1932">
        <v>4.4415000000000003E-2</v>
      </c>
      <c r="K1932" t="str">
        <f t="shared" si="56"/>
        <v>7</v>
      </c>
      <c r="L1932" t="s">
        <v>81</v>
      </c>
      <c r="M1932" t="s">
        <v>82</v>
      </c>
      <c r="N193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13</v>
      </c>
      <c r="O1932">
        <f>VLOOKUP(TableMPI[[#This Row],[Label]],TableAvg[],2,FALSE)</f>
        <v>161.63524966666668</v>
      </c>
      <c r="P1932">
        <f>VLOOKUP(TableMPI[[#This Row],[Label]],TableAvg[],3,FALSE)</f>
        <v>0.26492721131126612</v>
      </c>
      <c r="Q1932">
        <f>TableMPI[[#This Row],[Avg]]-$U$2*TableMPI[[#This Row],[StdDev]]</f>
        <v>161.10539524404416</v>
      </c>
      <c r="R1932">
        <f>TableMPI[[#This Row],[Avg]]+$U$2*TableMPI[[#This Row],[StdDev]]</f>
        <v>162.1651040892892</v>
      </c>
      <c r="S1932">
        <v>1</v>
      </c>
    </row>
    <row r="1933" spans="1:19" x14ac:dyDescent="0.25">
      <c r="A1933" t="s">
        <v>15</v>
      </c>
      <c r="B1933">
        <v>10000</v>
      </c>
      <c r="C1933">
        <v>100</v>
      </c>
      <c r="D1933">
        <v>100000</v>
      </c>
      <c r="E1933">
        <v>16</v>
      </c>
      <c r="F1933">
        <v>1</v>
      </c>
      <c r="G1933">
        <v>21.792414999999998</v>
      </c>
      <c r="H1933">
        <v>0.15609200000000001</v>
      </c>
      <c r="I1933">
        <v>0.50062499999999999</v>
      </c>
      <c r="J1933">
        <v>3.3375000000000002E-2</v>
      </c>
      <c r="K1933" t="str">
        <f t="shared" si="56"/>
        <v>7</v>
      </c>
      <c r="L1933" t="s">
        <v>81</v>
      </c>
      <c r="M1933" t="s">
        <v>82</v>
      </c>
      <c r="N193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16</v>
      </c>
      <c r="O1933">
        <f>VLOOKUP(TableMPI[[#This Row],[Label]],TableAvg[],2,FALSE)</f>
        <v>132.24896166666667</v>
      </c>
      <c r="P1933">
        <f>VLOOKUP(TableMPI[[#This Row],[Label]],TableAvg[],3,FALSE)</f>
        <v>3.8100204833406912E-2</v>
      </c>
      <c r="Q1933">
        <f>TableMPI[[#This Row],[Avg]]-$U$2*TableMPI[[#This Row],[StdDev]]</f>
        <v>132.17276125699985</v>
      </c>
      <c r="R1933">
        <f>TableMPI[[#This Row],[Avg]]+$U$2*TableMPI[[#This Row],[StdDev]]</f>
        <v>132.3251620763335</v>
      </c>
      <c r="S1933">
        <v>1</v>
      </c>
    </row>
    <row r="1934" spans="1:19" x14ac:dyDescent="0.25">
      <c r="A1934" t="s">
        <v>15</v>
      </c>
      <c r="B1934">
        <v>10000</v>
      </c>
      <c r="C1934">
        <v>100</v>
      </c>
      <c r="D1934">
        <v>100000</v>
      </c>
      <c r="E1934">
        <v>19</v>
      </c>
      <c r="F1934">
        <v>1</v>
      </c>
      <c r="G1934">
        <v>18.496962</v>
      </c>
      <c r="H1934">
        <v>0.16110099999999999</v>
      </c>
      <c r="I1934">
        <v>0.69260200000000005</v>
      </c>
      <c r="J1934">
        <v>3.8477999999999998E-2</v>
      </c>
      <c r="K1934" t="str">
        <f t="shared" si="56"/>
        <v>7</v>
      </c>
      <c r="L1934" t="s">
        <v>81</v>
      </c>
      <c r="M1934" t="s">
        <v>82</v>
      </c>
      <c r="N193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19</v>
      </c>
      <c r="O1934">
        <f>VLOOKUP(TableMPI[[#This Row],[Label]],TableAvg[],2,FALSE)</f>
        <v>111.81019399999998</v>
      </c>
      <c r="P1934">
        <f>VLOOKUP(TableMPI[[#This Row],[Label]],TableAvg[],3,FALSE)</f>
        <v>1.7064358900188037E-2</v>
      </c>
      <c r="Q1934">
        <f>TableMPI[[#This Row],[Avg]]-$U$2*TableMPI[[#This Row],[StdDev]]</f>
        <v>111.77606528219961</v>
      </c>
      <c r="R1934">
        <f>TableMPI[[#This Row],[Avg]]+$U$2*TableMPI[[#This Row],[StdDev]]</f>
        <v>111.84432271780035</v>
      </c>
      <c r="S1934">
        <v>1</v>
      </c>
    </row>
    <row r="1935" spans="1:19" x14ac:dyDescent="0.25">
      <c r="A1935" t="s">
        <v>15</v>
      </c>
      <c r="B1935">
        <v>10000</v>
      </c>
      <c r="C1935">
        <v>100</v>
      </c>
      <c r="D1935">
        <v>100000</v>
      </c>
      <c r="E1935">
        <v>22</v>
      </c>
      <c r="F1935">
        <v>1</v>
      </c>
      <c r="G1935">
        <v>16.458845</v>
      </c>
      <c r="H1935">
        <v>0.177061</v>
      </c>
      <c r="I1935">
        <v>1.0904</v>
      </c>
      <c r="J1935">
        <v>5.1923999999999998E-2</v>
      </c>
      <c r="K1935" t="str">
        <f t="shared" si="56"/>
        <v>7</v>
      </c>
      <c r="L1935" t="s">
        <v>81</v>
      </c>
      <c r="M1935" t="s">
        <v>82</v>
      </c>
      <c r="N193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22</v>
      </c>
      <c r="O1935">
        <f>VLOOKUP(TableMPI[[#This Row],[Label]],TableAvg[],2,FALSE)</f>
        <v>97.027764666666656</v>
      </c>
      <c r="P1935">
        <f>VLOOKUP(TableMPI[[#This Row],[Label]],TableAvg[],3,FALSE)</f>
        <v>0.22581226043032632</v>
      </c>
      <c r="Q1935">
        <f>TableMPI[[#This Row],[Avg]]-$U$2*TableMPI[[#This Row],[StdDev]]</f>
        <v>96.576140145806008</v>
      </c>
      <c r="R1935">
        <f>TableMPI[[#This Row],[Avg]]+$U$2*TableMPI[[#This Row],[StdDev]]</f>
        <v>97.479389187527303</v>
      </c>
      <c r="S1935">
        <v>1</v>
      </c>
    </row>
    <row r="1936" spans="1:19" x14ac:dyDescent="0.25">
      <c r="A1936" t="s">
        <v>15</v>
      </c>
      <c r="B1936">
        <v>10000</v>
      </c>
      <c r="C1936">
        <v>100</v>
      </c>
      <c r="D1936">
        <v>100000</v>
      </c>
      <c r="E1936">
        <v>25</v>
      </c>
      <c r="F1936">
        <v>1</v>
      </c>
      <c r="G1936">
        <v>15.347117000000001</v>
      </c>
      <c r="H1936">
        <v>0.77131000000000005</v>
      </c>
      <c r="I1936">
        <v>5.307976</v>
      </c>
      <c r="J1936">
        <v>0.221166</v>
      </c>
      <c r="K1936" t="str">
        <f t="shared" si="56"/>
        <v>7</v>
      </c>
      <c r="L1936" t="s">
        <v>81</v>
      </c>
      <c r="M1936" t="s">
        <v>82</v>
      </c>
      <c r="N193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25</v>
      </c>
      <c r="O1936">
        <f>VLOOKUP(TableMPI[[#This Row],[Label]],TableAvg[],2,FALSE)</f>
        <v>89.256282333333345</v>
      </c>
      <c r="P1936">
        <f>VLOOKUP(TableMPI[[#This Row],[Label]],TableAvg[],3,FALSE)</f>
        <v>0.4857304962901634</v>
      </c>
      <c r="Q1936">
        <f>TableMPI[[#This Row],[Avg]]-$U$2*TableMPI[[#This Row],[StdDev]]</f>
        <v>88.284821340753012</v>
      </c>
      <c r="R1936">
        <f>TableMPI[[#This Row],[Avg]]+$U$2*TableMPI[[#This Row],[StdDev]]</f>
        <v>90.227743325913679</v>
      </c>
      <c r="S1936">
        <v>1</v>
      </c>
    </row>
    <row r="1937" spans="1:19" x14ac:dyDescent="0.25">
      <c r="A1937" t="s">
        <v>15</v>
      </c>
      <c r="B1937">
        <v>10000</v>
      </c>
      <c r="C1937">
        <v>100</v>
      </c>
      <c r="D1937">
        <v>100000</v>
      </c>
      <c r="E1937">
        <v>28</v>
      </c>
      <c r="F1937">
        <v>1</v>
      </c>
      <c r="G1937">
        <v>15.183248000000001</v>
      </c>
      <c r="H1937">
        <v>2.145019</v>
      </c>
      <c r="I1937">
        <v>7.0102549999999999</v>
      </c>
      <c r="J1937">
        <v>0.25963900000000001</v>
      </c>
      <c r="K1937" t="str">
        <f t="shared" si="56"/>
        <v>7</v>
      </c>
      <c r="L1937" t="s">
        <v>81</v>
      </c>
      <c r="M1937" t="s">
        <v>82</v>
      </c>
      <c r="N193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28</v>
      </c>
      <c r="O1937">
        <f>VLOOKUP(TableMPI[[#This Row],[Label]],TableAvg[],2,FALSE)</f>
        <v>83.338386666666665</v>
      </c>
      <c r="P1937">
        <f>VLOOKUP(TableMPI[[#This Row],[Label]],TableAvg[],3,FALSE)</f>
        <v>0.24866602991321096</v>
      </c>
      <c r="Q1937">
        <f>TableMPI[[#This Row],[Avg]]-$U$2*TableMPI[[#This Row],[StdDev]]</f>
        <v>82.841054606840245</v>
      </c>
      <c r="R1937">
        <f>TableMPI[[#This Row],[Avg]]+$U$2*TableMPI[[#This Row],[StdDev]]</f>
        <v>83.835718726493084</v>
      </c>
      <c r="S1937">
        <v>1</v>
      </c>
    </row>
    <row r="1938" spans="1:19" x14ac:dyDescent="0.25">
      <c r="A1938" t="s">
        <v>15</v>
      </c>
      <c r="B1938">
        <v>10000</v>
      </c>
      <c r="C1938">
        <v>100</v>
      </c>
      <c r="D1938">
        <v>100000</v>
      </c>
      <c r="E1938">
        <v>31</v>
      </c>
      <c r="F1938">
        <v>1</v>
      </c>
      <c r="G1938">
        <v>14.065526999999999</v>
      </c>
      <c r="H1938">
        <v>2.153591</v>
      </c>
      <c r="I1938">
        <v>8.4939070000000001</v>
      </c>
      <c r="J1938">
        <v>0.28312999999999999</v>
      </c>
      <c r="K1938" t="str">
        <f t="shared" si="56"/>
        <v>7</v>
      </c>
      <c r="L1938" t="s">
        <v>81</v>
      </c>
      <c r="M1938" t="s">
        <v>82</v>
      </c>
      <c r="N193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31</v>
      </c>
      <c r="O1938">
        <f>VLOOKUP(TableMPI[[#This Row],[Label]],TableAvg[],2,FALSE)</f>
        <v>80.903500000000008</v>
      </c>
      <c r="P1938">
        <f>VLOOKUP(TableMPI[[#This Row],[Label]],TableAvg[],3,FALSE)</f>
        <v>2.0728889999997979</v>
      </c>
      <c r="Q1938">
        <f>TableMPI[[#This Row],[Avg]]-$U$2*TableMPI[[#This Row],[StdDev]]</f>
        <v>76.757722000000413</v>
      </c>
      <c r="R1938">
        <f>TableMPI[[#This Row],[Avg]]+$U$2*TableMPI[[#This Row],[StdDev]]</f>
        <v>85.049277999999603</v>
      </c>
      <c r="S1938">
        <v>1</v>
      </c>
    </row>
    <row r="1939" spans="1:19" x14ac:dyDescent="0.25">
      <c r="A1939" t="s">
        <v>15</v>
      </c>
      <c r="B1939">
        <v>10000</v>
      </c>
      <c r="C1939">
        <v>100</v>
      </c>
      <c r="D1939">
        <v>100000</v>
      </c>
      <c r="E1939">
        <v>34</v>
      </c>
      <c r="F1939">
        <v>1</v>
      </c>
      <c r="G1939">
        <v>13.938707000000001</v>
      </c>
      <c r="H1939">
        <v>2.9506679999999998</v>
      </c>
      <c r="I1939">
        <v>6.613442</v>
      </c>
      <c r="J1939">
        <v>0.200407</v>
      </c>
      <c r="K1939" t="str">
        <f t="shared" si="56"/>
        <v>7</v>
      </c>
      <c r="L1939" t="s">
        <v>81</v>
      </c>
      <c r="M1939" t="s">
        <v>82</v>
      </c>
      <c r="N193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34</v>
      </c>
      <c r="O1939">
        <f>VLOOKUP(TableMPI[[#This Row],[Label]],TableAvg[],2,FALSE)</f>
        <v>87.366123000000002</v>
      </c>
      <c r="P1939">
        <f>VLOOKUP(TableMPI[[#This Row],[Label]],TableAvg[],3,FALSE)</f>
        <v>3.0477749999998505</v>
      </c>
      <c r="Q1939">
        <f>TableMPI[[#This Row],[Avg]]-$U$2*TableMPI[[#This Row],[StdDev]]</f>
        <v>81.270573000000297</v>
      </c>
      <c r="R1939">
        <f>TableMPI[[#This Row],[Avg]]+$U$2*TableMPI[[#This Row],[StdDev]]</f>
        <v>93.461672999999706</v>
      </c>
      <c r="S1939">
        <v>1</v>
      </c>
    </row>
    <row r="1940" spans="1:19" x14ac:dyDescent="0.25">
      <c r="A1940" t="s">
        <v>15</v>
      </c>
      <c r="B1940">
        <v>10000</v>
      </c>
      <c r="C1940">
        <v>100</v>
      </c>
      <c r="D1940">
        <v>100000</v>
      </c>
      <c r="E1940">
        <v>37</v>
      </c>
      <c r="F1940">
        <v>1</v>
      </c>
      <c r="G1940">
        <v>14.015889</v>
      </c>
      <c r="H1940">
        <v>3.9298540000000002</v>
      </c>
      <c r="I1940">
        <v>5.5002409999999999</v>
      </c>
      <c r="J1940">
        <v>0.152784</v>
      </c>
      <c r="K1940" t="str">
        <f t="shared" si="56"/>
        <v>7</v>
      </c>
      <c r="L1940" t="s">
        <v>81</v>
      </c>
      <c r="M1940" t="s">
        <v>82</v>
      </c>
      <c r="N194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37</v>
      </c>
      <c r="O1940">
        <f>VLOOKUP(TableMPI[[#This Row],[Label]],TableAvg[],2,FALSE)</f>
        <v>81.949399</v>
      </c>
      <c r="P1940">
        <f>VLOOKUP(TableMPI[[#This Row],[Label]],TableAvg[],3,FALSE)</f>
        <v>5.3984252511614423</v>
      </c>
      <c r="Q1940">
        <f>TableMPI[[#This Row],[Avg]]-$U$2*TableMPI[[#This Row],[StdDev]]</f>
        <v>71.152548497677117</v>
      </c>
      <c r="R1940">
        <f>TableMPI[[#This Row],[Avg]]+$U$2*TableMPI[[#This Row],[StdDev]]</f>
        <v>92.746249502322883</v>
      </c>
      <c r="S1940">
        <v>1</v>
      </c>
    </row>
    <row r="1941" spans="1:19" x14ac:dyDescent="0.25">
      <c r="A1941" t="s">
        <v>15</v>
      </c>
      <c r="B1941">
        <v>10000</v>
      </c>
      <c r="C1941">
        <v>100</v>
      </c>
      <c r="D1941">
        <v>100000</v>
      </c>
      <c r="E1941">
        <v>40</v>
      </c>
      <c r="F1941">
        <v>1</v>
      </c>
      <c r="G1941">
        <v>13.089517000000001</v>
      </c>
      <c r="H1941">
        <v>3.568257</v>
      </c>
      <c r="I1941">
        <v>7.2099789999999997</v>
      </c>
      <c r="J1941">
        <v>0.18487100000000001</v>
      </c>
      <c r="K1941" t="str">
        <f t="shared" si="56"/>
        <v>7</v>
      </c>
      <c r="L1941" t="s">
        <v>81</v>
      </c>
      <c r="M1941" t="s">
        <v>82</v>
      </c>
      <c r="N194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40</v>
      </c>
      <c r="O1941">
        <f>VLOOKUP(TableMPI[[#This Row],[Label]],TableAvg[],2,FALSE)</f>
        <v>76.617743333333337</v>
      </c>
      <c r="P1941">
        <f>VLOOKUP(TableMPI[[#This Row],[Label]],TableAvg[],3,FALSE)</f>
        <v>10.581841719321696</v>
      </c>
      <c r="Q1941">
        <f>TableMPI[[#This Row],[Avg]]-$U$2*TableMPI[[#This Row],[StdDev]]</f>
        <v>55.454059894689948</v>
      </c>
      <c r="R1941">
        <f>TableMPI[[#This Row],[Avg]]+$U$2*TableMPI[[#This Row],[StdDev]]</f>
        <v>97.781426771976726</v>
      </c>
      <c r="S1941">
        <v>1</v>
      </c>
    </row>
    <row r="1942" spans="1:19" x14ac:dyDescent="0.25">
      <c r="A1942" t="s">
        <v>15</v>
      </c>
      <c r="B1942">
        <v>10000</v>
      </c>
      <c r="C1942">
        <v>100</v>
      </c>
      <c r="D1942">
        <v>100000</v>
      </c>
      <c r="E1942">
        <v>43</v>
      </c>
      <c r="F1942">
        <v>1</v>
      </c>
      <c r="G1942">
        <v>14.357970999999999</v>
      </c>
      <c r="H1942">
        <v>5.5066139999999999</v>
      </c>
      <c r="I1942">
        <v>10.690865000000001</v>
      </c>
      <c r="J1942">
        <v>0.25454399999999999</v>
      </c>
      <c r="K1942" t="str">
        <f t="shared" si="56"/>
        <v>7</v>
      </c>
      <c r="L1942" t="s">
        <v>81</v>
      </c>
      <c r="M1942" t="s">
        <v>82</v>
      </c>
      <c r="N194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43</v>
      </c>
      <c r="O1942">
        <f>VLOOKUP(TableMPI[[#This Row],[Label]],TableAvg[],2,FALSE)</f>
        <v>71.895907666666673</v>
      </c>
      <c r="P1942">
        <f>VLOOKUP(TableMPI[[#This Row],[Label]],TableAvg[],3,FALSE)</f>
        <v>8.6175543261217591</v>
      </c>
      <c r="Q1942">
        <f>TableMPI[[#This Row],[Avg]]-$U$2*TableMPI[[#This Row],[StdDev]]</f>
        <v>54.660799014423155</v>
      </c>
      <c r="R1942">
        <f>TableMPI[[#This Row],[Avg]]+$U$2*TableMPI[[#This Row],[StdDev]]</f>
        <v>89.131016318910184</v>
      </c>
      <c r="S1942">
        <v>1</v>
      </c>
    </row>
    <row r="1943" spans="1:19" x14ac:dyDescent="0.25">
      <c r="A1943" t="s">
        <v>15</v>
      </c>
      <c r="B1943">
        <v>10000</v>
      </c>
      <c r="C1943">
        <v>100</v>
      </c>
      <c r="D1943">
        <v>100000</v>
      </c>
      <c r="E1943">
        <v>46</v>
      </c>
      <c r="F1943">
        <v>1</v>
      </c>
      <c r="G1943">
        <v>16.980411</v>
      </c>
      <c r="H1943">
        <v>8.5482899999999997</v>
      </c>
      <c r="I1943">
        <v>6.9924369999999998</v>
      </c>
      <c r="J1943">
        <v>0.155387</v>
      </c>
      <c r="K1943" t="str">
        <f t="shared" si="56"/>
        <v>7</v>
      </c>
      <c r="L1943" t="s">
        <v>81</v>
      </c>
      <c r="M1943" t="s">
        <v>82</v>
      </c>
      <c r="N194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46</v>
      </c>
      <c r="O1943">
        <f>VLOOKUP(TableMPI[[#This Row],[Label]],TableAvg[],2,FALSE)</f>
        <v>72.402682666666678</v>
      </c>
      <c r="P1943">
        <f>VLOOKUP(TableMPI[[#This Row],[Label]],TableAvg[],3,FALSE)</f>
        <v>8.6749406518559908</v>
      </c>
      <c r="Q1943">
        <f>TableMPI[[#This Row],[Avg]]-$U$2*TableMPI[[#This Row],[StdDev]]</f>
        <v>55.052801362954696</v>
      </c>
      <c r="R1943">
        <f>TableMPI[[#This Row],[Avg]]+$U$2*TableMPI[[#This Row],[StdDev]]</f>
        <v>89.75256397037866</v>
      </c>
      <c r="S1943">
        <v>1</v>
      </c>
    </row>
    <row r="1944" spans="1:19" x14ac:dyDescent="0.25">
      <c r="A1944" t="s">
        <v>15</v>
      </c>
      <c r="B1944">
        <v>10000</v>
      </c>
      <c r="C1944">
        <v>100</v>
      </c>
      <c r="D1944">
        <v>100000</v>
      </c>
      <c r="E1944">
        <v>49</v>
      </c>
      <c r="F1944">
        <v>1</v>
      </c>
      <c r="G1944">
        <v>12.832575</v>
      </c>
      <c r="H1944">
        <v>4.6779849999999996</v>
      </c>
      <c r="I1944">
        <v>10.619941000000001</v>
      </c>
      <c r="J1944">
        <v>0.221249</v>
      </c>
      <c r="K1944" t="str">
        <f t="shared" si="56"/>
        <v>7</v>
      </c>
      <c r="L1944" t="s">
        <v>81</v>
      </c>
      <c r="M1944" t="s">
        <v>82</v>
      </c>
      <c r="N194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49</v>
      </c>
      <c r="O1944">
        <f>VLOOKUP(TableMPI[[#This Row],[Label]],TableAvg[],2,FALSE)</f>
        <v>76.552641666666659</v>
      </c>
      <c r="P1944">
        <f>VLOOKUP(TableMPI[[#This Row],[Label]],TableAvg[],3,FALSE)</f>
        <v>0.24086220050867616</v>
      </c>
      <c r="Q1944">
        <f>TableMPI[[#This Row],[Avg]]-$U$2*TableMPI[[#This Row],[StdDev]]</f>
        <v>76.070917265649314</v>
      </c>
      <c r="R1944">
        <f>TableMPI[[#This Row],[Avg]]+$U$2*TableMPI[[#This Row],[StdDev]]</f>
        <v>77.034366067684005</v>
      </c>
      <c r="S1944">
        <v>1</v>
      </c>
    </row>
    <row r="1945" spans="1:19" x14ac:dyDescent="0.25">
      <c r="A1945" t="s">
        <v>15</v>
      </c>
      <c r="B1945">
        <v>10000</v>
      </c>
      <c r="C1945">
        <v>100</v>
      </c>
      <c r="D1945">
        <v>100000</v>
      </c>
      <c r="E1945">
        <v>52</v>
      </c>
      <c r="F1945">
        <v>1</v>
      </c>
      <c r="G1945">
        <v>14.228555</v>
      </c>
      <c r="H1945">
        <v>6.5118130000000001</v>
      </c>
      <c r="I1945">
        <v>9.8624310000000008</v>
      </c>
      <c r="J1945">
        <v>0.193381</v>
      </c>
      <c r="K1945" t="str">
        <f t="shared" si="56"/>
        <v>7</v>
      </c>
      <c r="L1945" t="s">
        <v>81</v>
      </c>
      <c r="M1945" t="s">
        <v>82</v>
      </c>
      <c r="N194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52</v>
      </c>
      <c r="O1945">
        <f>VLOOKUP(TableMPI[[#This Row],[Label]],TableAvg[],2,FALSE)</f>
        <v>65.309149000000005</v>
      </c>
      <c r="P1945">
        <f>VLOOKUP(TableMPI[[#This Row],[Label]],TableAvg[],3,FALSE)</f>
        <v>7.8481203231082199</v>
      </c>
      <c r="Q1945">
        <f>TableMPI[[#This Row],[Avg]]-$U$2*TableMPI[[#This Row],[StdDev]]</f>
        <v>49.612908353783567</v>
      </c>
      <c r="R1945">
        <f>TableMPI[[#This Row],[Avg]]+$U$2*TableMPI[[#This Row],[StdDev]]</f>
        <v>81.005389646216443</v>
      </c>
      <c r="S1945">
        <v>1</v>
      </c>
    </row>
    <row r="1946" spans="1:19" x14ac:dyDescent="0.25">
      <c r="A1946" t="s">
        <v>15</v>
      </c>
      <c r="B1946">
        <v>10000</v>
      </c>
      <c r="C1946">
        <v>100</v>
      </c>
      <c r="D1946">
        <v>100000</v>
      </c>
      <c r="E1946">
        <v>55</v>
      </c>
      <c r="F1946">
        <v>1</v>
      </c>
      <c r="G1946">
        <v>16.486523999999999</v>
      </c>
      <c r="H1946">
        <v>9.0081070000000008</v>
      </c>
      <c r="I1946">
        <v>10.663792000000001</v>
      </c>
      <c r="J1946">
        <v>0.19747799999999999</v>
      </c>
      <c r="K1946" t="str">
        <f t="shared" si="56"/>
        <v>7</v>
      </c>
      <c r="L1946" t="s">
        <v>81</v>
      </c>
      <c r="M1946" t="s">
        <v>82</v>
      </c>
      <c r="N194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55</v>
      </c>
      <c r="O1946">
        <f>VLOOKUP(TableMPI[[#This Row],[Label]],TableAvg[],2,FALSE)</f>
        <v>69.724812</v>
      </c>
      <c r="P1946">
        <f>VLOOKUP(TableMPI[[#This Row],[Label]],TableAvg[],3,FALSE)</f>
        <v>4.9939833811518328</v>
      </c>
      <c r="Q1946">
        <f>TableMPI[[#This Row],[Avg]]-$U$2*TableMPI[[#This Row],[StdDev]]</f>
        <v>59.736845237696336</v>
      </c>
      <c r="R1946">
        <f>TableMPI[[#This Row],[Avg]]+$U$2*TableMPI[[#This Row],[StdDev]]</f>
        <v>79.712778762303671</v>
      </c>
      <c r="S1946">
        <v>1</v>
      </c>
    </row>
    <row r="1947" spans="1:19" x14ac:dyDescent="0.25">
      <c r="A1947" t="s">
        <v>15</v>
      </c>
      <c r="B1947">
        <v>10000</v>
      </c>
      <c r="C1947">
        <v>100</v>
      </c>
      <c r="D1947">
        <v>100000</v>
      </c>
      <c r="E1947">
        <v>58</v>
      </c>
      <c r="F1947">
        <v>1</v>
      </c>
      <c r="G1947">
        <v>17.349525</v>
      </c>
      <c r="H1947">
        <v>10.208558</v>
      </c>
      <c r="I1947">
        <v>9.4058810000000008</v>
      </c>
      <c r="J1947">
        <v>0.165015</v>
      </c>
      <c r="K1947" t="str">
        <f t="shared" si="56"/>
        <v>7</v>
      </c>
      <c r="L1947" t="s">
        <v>81</v>
      </c>
      <c r="M1947" t="s">
        <v>82</v>
      </c>
      <c r="N194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58</v>
      </c>
      <c r="O1947">
        <f>VLOOKUP(TableMPI[[#This Row],[Label]],TableAvg[],2,FALSE)</f>
        <v>62.056984333333332</v>
      </c>
      <c r="P1947">
        <f>VLOOKUP(TableMPI[[#This Row],[Label]],TableAvg[],3,FALSE)</f>
        <v>7.4787741617957302</v>
      </c>
      <c r="Q1947">
        <f>TableMPI[[#This Row],[Avg]]-$U$2*TableMPI[[#This Row],[StdDev]]</f>
        <v>47.099436009741872</v>
      </c>
      <c r="R1947">
        <f>TableMPI[[#This Row],[Avg]]+$U$2*TableMPI[[#This Row],[StdDev]]</f>
        <v>77.014532656924786</v>
      </c>
      <c r="S1947">
        <v>1</v>
      </c>
    </row>
    <row r="1948" spans="1:19" x14ac:dyDescent="0.25">
      <c r="A1948" t="s">
        <v>15</v>
      </c>
      <c r="B1948">
        <v>10000</v>
      </c>
      <c r="C1948">
        <v>100</v>
      </c>
      <c r="D1948">
        <v>100000</v>
      </c>
      <c r="E1948">
        <v>61</v>
      </c>
      <c r="F1948">
        <v>1</v>
      </c>
      <c r="G1948">
        <v>12.879605</v>
      </c>
      <c r="H1948">
        <v>6.2140510000000004</v>
      </c>
      <c r="I1948">
        <v>7.3816170000000003</v>
      </c>
      <c r="J1948">
        <v>0.123027</v>
      </c>
      <c r="K1948" t="str">
        <f t="shared" si="56"/>
        <v>7</v>
      </c>
      <c r="L1948" t="s">
        <v>81</v>
      </c>
      <c r="M1948" t="s">
        <v>82</v>
      </c>
      <c r="N194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61</v>
      </c>
      <c r="O1948">
        <f>VLOOKUP(TableMPI[[#This Row],[Label]],TableAvg[],2,FALSE)</f>
        <v>60.546761666666669</v>
      </c>
      <c r="P1948">
        <f>VLOOKUP(TableMPI[[#This Row],[Label]],TableAvg[],3,FALSE)</f>
        <v>6.2983613579363924</v>
      </c>
      <c r="Q1948">
        <f>TableMPI[[#This Row],[Avg]]-$U$2*TableMPI[[#This Row],[StdDev]]</f>
        <v>47.950038950793882</v>
      </c>
      <c r="R1948">
        <f>TableMPI[[#This Row],[Avg]]+$U$2*TableMPI[[#This Row],[StdDev]]</f>
        <v>73.143484382539455</v>
      </c>
      <c r="S1948">
        <v>1</v>
      </c>
    </row>
    <row r="1949" spans="1:19" x14ac:dyDescent="0.25">
      <c r="A1949" t="s">
        <v>15</v>
      </c>
      <c r="B1949">
        <v>10000</v>
      </c>
      <c r="C1949">
        <v>100</v>
      </c>
      <c r="D1949">
        <v>100000</v>
      </c>
      <c r="E1949">
        <v>64</v>
      </c>
      <c r="F1949">
        <v>1</v>
      </c>
      <c r="G1949">
        <v>19.087389999999999</v>
      </c>
      <c r="H1949">
        <v>12.71557</v>
      </c>
      <c r="I1949">
        <v>7.7457060000000002</v>
      </c>
      <c r="J1949">
        <v>0.122948</v>
      </c>
      <c r="K1949" t="str">
        <f t="shared" si="56"/>
        <v>7</v>
      </c>
      <c r="L1949" t="s">
        <v>81</v>
      </c>
      <c r="M1949" t="s">
        <v>82</v>
      </c>
      <c r="N194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64</v>
      </c>
      <c r="O1949">
        <f>VLOOKUP(TableMPI[[#This Row],[Label]],TableAvg[],2,FALSE)</f>
        <v>55.81539999999999</v>
      </c>
      <c r="P1949">
        <f>VLOOKUP(TableMPI[[#This Row],[Label]],TableAvg[],3,FALSE)</f>
        <v>9.1422645499959732</v>
      </c>
      <c r="Q1949">
        <f>TableMPI[[#This Row],[Avg]]-$U$2*TableMPI[[#This Row],[StdDev]]</f>
        <v>37.53087090000804</v>
      </c>
      <c r="R1949">
        <f>TableMPI[[#This Row],[Avg]]+$U$2*TableMPI[[#This Row],[StdDev]]</f>
        <v>74.09992909999194</v>
      </c>
      <c r="S1949">
        <v>1</v>
      </c>
    </row>
    <row r="1950" spans="1:19" x14ac:dyDescent="0.25">
      <c r="A1950" t="s">
        <v>15</v>
      </c>
      <c r="B1950">
        <v>10000</v>
      </c>
      <c r="C1950">
        <v>100</v>
      </c>
      <c r="D1950">
        <v>100000</v>
      </c>
      <c r="E1950">
        <v>67</v>
      </c>
      <c r="F1950">
        <v>1</v>
      </c>
      <c r="G1950">
        <v>15.162442</v>
      </c>
      <c r="H1950">
        <v>8.9865150000000007</v>
      </c>
      <c r="I1950">
        <v>17.00318</v>
      </c>
      <c r="J1950">
        <v>0.25762400000000002</v>
      </c>
      <c r="K1950" t="str">
        <f t="shared" si="56"/>
        <v>7</v>
      </c>
      <c r="L1950" t="s">
        <v>81</v>
      </c>
      <c r="M1950" t="s">
        <v>82</v>
      </c>
      <c r="N195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67</v>
      </c>
      <c r="O1950" t="e">
        <f>VLOOKUP(TableMPI[[#This Row],[Label]],TableAvg[],2,FALSE)</f>
        <v>#N/A</v>
      </c>
      <c r="P1950" t="e">
        <f>VLOOKUP(TableMPI[[#This Row],[Label]],TableAvg[],3,FALSE)</f>
        <v>#N/A</v>
      </c>
      <c r="Q1950" t="e">
        <f>TableMPI[[#This Row],[Avg]]-$U$2*TableMPI[[#This Row],[StdDev]]</f>
        <v>#N/A</v>
      </c>
      <c r="R1950" t="e">
        <f>TableMPI[[#This Row],[Avg]]+$U$2*TableMPI[[#This Row],[StdDev]]</f>
        <v>#N/A</v>
      </c>
      <c r="S1950" t="e">
        <f>IF(AND(TableMPI[[#This Row],[total_time]]&gt;=TableMPI[[#This Row],[Low]], TableMPI[[#This Row],[total_time]]&lt;=TableMPI[[#This Row],[High]]),1,0)</f>
        <v>#N/A</v>
      </c>
    </row>
    <row r="1951" spans="1:19" x14ac:dyDescent="0.25">
      <c r="A1951" t="s">
        <v>15</v>
      </c>
      <c r="B1951">
        <v>10000</v>
      </c>
      <c r="C1951">
        <v>100</v>
      </c>
      <c r="D1951">
        <v>100000</v>
      </c>
      <c r="E1951">
        <v>70</v>
      </c>
      <c r="F1951">
        <v>1</v>
      </c>
      <c r="G1951">
        <v>14.465384</v>
      </c>
      <c r="H1951">
        <v>8.5357330000000005</v>
      </c>
      <c r="I1951">
        <v>10.240375</v>
      </c>
      <c r="J1951">
        <v>0.14841099999999999</v>
      </c>
      <c r="K1951" t="str">
        <f t="shared" si="56"/>
        <v>7</v>
      </c>
      <c r="L1951" t="s">
        <v>81</v>
      </c>
      <c r="M1951" t="s">
        <v>82</v>
      </c>
      <c r="N195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70</v>
      </c>
      <c r="O1951" t="e">
        <f>VLOOKUP(TableMPI[[#This Row],[Label]],TableAvg[],2,FALSE)</f>
        <v>#N/A</v>
      </c>
      <c r="P1951" t="e">
        <f>VLOOKUP(TableMPI[[#This Row],[Label]],TableAvg[],3,FALSE)</f>
        <v>#N/A</v>
      </c>
      <c r="Q1951" t="e">
        <f>TableMPI[[#This Row],[Avg]]-$U$2*TableMPI[[#This Row],[StdDev]]</f>
        <v>#N/A</v>
      </c>
      <c r="R1951" t="e">
        <f>TableMPI[[#This Row],[Avg]]+$U$2*TableMPI[[#This Row],[StdDev]]</f>
        <v>#N/A</v>
      </c>
      <c r="S1951" t="e">
        <f>IF(AND(TableMPI[[#This Row],[total_time]]&gt;=TableMPI[[#This Row],[Low]], TableMPI[[#This Row],[total_time]]&lt;=TableMPI[[#This Row],[High]]),1,0)</f>
        <v>#N/A</v>
      </c>
    </row>
    <row r="1952" spans="1:19" x14ac:dyDescent="0.25">
      <c r="A1952" t="s">
        <v>15</v>
      </c>
      <c r="B1952">
        <v>10000</v>
      </c>
      <c r="C1952">
        <v>100</v>
      </c>
      <c r="D1952">
        <v>100000</v>
      </c>
      <c r="E1952">
        <v>13</v>
      </c>
      <c r="F1952">
        <v>1</v>
      </c>
      <c r="G1952">
        <v>27.002407000000002</v>
      </c>
      <c r="H1952">
        <v>0.60903700000000005</v>
      </c>
      <c r="I1952">
        <v>0.48766300000000001</v>
      </c>
      <c r="J1952">
        <v>4.0639000000000002E-2</v>
      </c>
      <c r="K1952" t="str">
        <f t="shared" si="56"/>
        <v>7</v>
      </c>
      <c r="L1952" t="s">
        <v>81</v>
      </c>
      <c r="M1952" t="s">
        <v>82</v>
      </c>
      <c r="N195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13</v>
      </c>
      <c r="O1952">
        <f>VLOOKUP(TableMPI[[#This Row],[Label]],TableAvg[],2,FALSE)</f>
        <v>161.63524966666668</v>
      </c>
      <c r="P1952">
        <f>VLOOKUP(TableMPI[[#This Row],[Label]],TableAvg[],3,FALSE)</f>
        <v>0.26492721131126612</v>
      </c>
      <c r="Q1952">
        <f>TableMPI[[#This Row],[Avg]]-$U$2*TableMPI[[#This Row],[StdDev]]</f>
        <v>161.10539524404416</v>
      </c>
      <c r="R1952">
        <f>TableMPI[[#This Row],[Avg]]+$U$2*TableMPI[[#This Row],[StdDev]]</f>
        <v>162.1651040892892</v>
      </c>
      <c r="S1952">
        <v>1</v>
      </c>
    </row>
    <row r="1953" spans="1:19" x14ac:dyDescent="0.25">
      <c r="A1953" t="s">
        <v>15</v>
      </c>
      <c r="B1953">
        <v>10000</v>
      </c>
      <c r="C1953">
        <v>100</v>
      </c>
      <c r="D1953">
        <v>100000</v>
      </c>
      <c r="E1953">
        <v>16</v>
      </c>
      <c r="F1953">
        <v>1</v>
      </c>
      <c r="G1953">
        <v>21.926994000000001</v>
      </c>
      <c r="H1953">
        <v>0.23333899999999999</v>
      </c>
      <c r="I1953">
        <v>1.6415200000000001</v>
      </c>
      <c r="J1953">
        <v>0.109435</v>
      </c>
      <c r="K1953" t="str">
        <f t="shared" ref="K1953:K1984" si="57">MID(M1953,22,1)</f>
        <v>7</v>
      </c>
      <c r="L1953" t="s">
        <v>81</v>
      </c>
      <c r="M1953" t="s">
        <v>82</v>
      </c>
      <c r="N195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16</v>
      </c>
      <c r="O1953">
        <f>VLOOKUP(TableMPI[[#This Row],[Label]],TableAvg[],2,FALSE)</f>
        <v>132.24896166666667</v>
      </c>
      <c r="P1953">
        <f>VLOOKUP(TableMPI[[#This Row],[Label]],TableAvg[],3,FALSE)</f>
        <v>3.8100204833406912E-2</v>
      </c>
      <c r="Q1953">
        <f>TableMPI[[#This Row],[Avg]]-$U$2*TableMPI[[#This Row],[StdDev]]</f>
        <v>132.17276125699985</v>
      </c>
      <c r="R1953">
        <f>TableMPI[[#This Row],[Avg]]+$U$2*TableMPI[[#This Row],[StdDev]]</f>
        <v>132.3251620763335</v>
      </c>
      <c r="S1953">
        <v>1</v>
      </c>
    </row>
    <row r="1954" spans="1:19" x14ac:dyDescent="0.25">
      <c r="A1954" t="s">
        <v>15</v>
      </c>
      <c r="B1954">
        <v>10000</v>
      </c>
      <c r="C1954">
        <v>100</v>
      </c>
      <c r="D1954">
        <v>100000</v>
      </c>
      <c r="E1954">
        <v>19</v>
      </c>
      <c r="F1954">
        <v>1</v>
      </c>
      <c r="G1954">
        <v>18.509063000000001</v>
      </c>
      <c r="H1954">
        <v>0.16033500000000001</v>
      </c>
      <c r="I1954">
        <v>0.70464000000000004</v>
      </c>
      <c r="J1954">
        <v>3.9147000000000001E-2</v>
      </c>
      <c r="K1954" t="str">
        <f t="shared" si="57"/>
        <v>7</v>
      </c>
      <c r="L1954" t="s">
        <v>81</v>
      </c>
      <c r="M1954" t="s">
        <v>82</v>
      </c>
      <c r="N195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19</v>
      </c>
      <c r="O1954">
        <f>VLOOKUP(TableMPI[[#This Row],[Label]],TableAvg[],2,FALSE)</f>
        <v>111.81019399999998</v>
      </c>
      <c r="P1954">
        <f>VLOOKUP(TableMPI[[#This Row],[Label]],TableAvg[],3,FALSE)</f>
        <v>1.7064358900188037E-2</v>
      </c>
      <c r="Q1954">
        <f>TableMPI[[#This Row],[Avg]]-$U$2*TableMPI[[#This Row],[StdDev]]</f>
        <v>111.77606528219961</v>
      </c>
      <c r="R1954">
        <f>TableMPI[[#This Row],[Avg]]+$U$2*TableMPI[[#This Row],[StdDev]]</f>
        <v>111.84432271780035</v>
      </c>
      <c r="S1954">
        <v>1</v>
      </c>
    </row>
    <row r="1955" spans="1:19" x14ac:dyDescent="0.25">
      <c r="A1955" t="s">
        <v>15</v>
      </c>
      <c r="B1955">
        <v>10000</v>
      </c>
      <c r="C1955">
        <v>100</v>
      </c>
      <c r="D1955">
        <v>100000</v>
      </c>
      <c r="E1955">
        <v>22</v>
      </c>
      <c r="F1955">
        <v>1</v>
      </c>
      <c r="G1955">
        <v>16.411663000000001</v>
      </c>
      <c r="H1955">
        <v>0.168516</v>
      </c>
      <c r="I1955">
        <v>0.85629999999999995</v>
      </c>
      <c r="J1955">
        <v>4.0776E-2</v>
      </c>
      <c r="K1955" t="str">
        <f t="shared" si="57"/>
        <v>7</v>
      </c>
      <c r="L1955" t="s">
        <v>81</v>
      </c>
      <c r="M1955" t="s">
        <v>82</v>
      </c>
      <c r="N195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22</v>
      </c>
      <c r="O1955">
        <f>VLOOKUP(TableMPI[[#This Row],[Label]],TableAvg[],2,FALSE)</f>
        <v>97.027764666666656</v>
      </c>
      <c r="P1955">
        <f>VLOOKUP(TableMPI[[#This Row],[Label]],TableAvg[],3,FALSE)</f>
        <v>0.22581226043032632</v>
      </c>
      <c r="Q1955">
        <f>TableMPI[[#This Row],[Avg]]-$U$2*TableMPI[[#This Row],[StdDev]]</f>
        <v>96.576140145806008</v>
      </c>
      <c r="R1955">
        <f>TableMPI[[#This Row],[Avg]]+$U$2*TableMPI[[#This Row],[StdDev]]</f>
        <v>97.479389187527303</v>
      </c>
      <c r="S1955">
        <v>1</v>
      </c>
    </row>
    <row r="1956" spans="1:19" x14ac:dyDescent="0.25">
      <c r="A1956" t="s">
        <v>15</v>
      </c>
      <c r="B1956">
        <v>10000</v>
      </c>
      <c r="C1956">
        <v>100</v>
      </c>
      <c r="D1956">
        <v>100000</v>
      </c>
      <c r="E1956">
        <v>25</v>
      </c>
      <c r="F1956">
        <v>1</v>
      </c>
      <c r="G1956">
        <v>15.14259</v>
      </c>
      <c r="H1956">
        <v>0.60340199999999999</v>
      </c>
      <c r="I1956">
        <v>4.7377859999999998</v>
      </c>
      <c r="J1956">
        <v>0.197408</v>
      </c>
      <c r="K1956" t="str">
        <f t="shared" si="57"/>
        <v>7</v>
      </c>
      <c r="L1956" t="s">
        <v>81</v>
      </c>
      <c r="M1956" t="s">
        <v>82</v>
      </c>
      <c r="N195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25</v>
      </c>
      <c r="O1956">
        <f>VLOOKUP(TableMPI[[#This Row],[Label]],TableAvg[],2,FALSE)</f>
        <v>89.256282333333345</v>
      </c>
      <c r="P1956">
        <f>VLOOKUP(TableMPI[[#This Row],[Label]],TableAvg[],3,FALSE)</f>
        <v>0.4857304962901634</v>
      </c>
      <c r="Q1956">
        <f>TableMPI[[#This Row],[Avg]]-$U$2*TableMPI[[#This Row],[StdDev]]</f>
        <v>88.284821340753012</v>
      </c>
      <c r="R1956">
        <f>TableMPI[[#This Row],[Avg]]+$U$2*TableMPI[[#This Row],[StdDev]]</f>
        <v>90.227743325913679</v>
      </c>
      <c r="S1956">
        <v>1</v>
      </c>
    </row>
    <row r="1957" spans="1:19" x14ac:dyDescent="0.25">
      <c r="A1957" t="s">
        <v>15</v>
      </c>
      <c r="B1957">
        <v>10000</v>
      </c>
      <c r="C1957">
        <v>100</v>
      </c>
      <c r="D1957">
        <v>100000</v>
      </c>
      <c r="E1957">
        <v>28</v>
      </c>
      <c r="F1957">
        <v>1</v>
      </c>
      <c r="G1957">
        <v>16.013415999999999</v>
      </c>
      <c r="H1957">
        <v>3.0940020000000001</v>
      </c>
      <c r="I1957">
        <v>3.8924089999999998</v>
      </c>
      <c r="J1957">
        <v>0.14416300000000001</v>
      </c>
      <c r="K1957" t="str">
        <f t="shared" si="57"/>
        <v>7</v>
      </c>
      <c r="L1957" t="s">
        <v>81</v>
      </c>
      <c r="M1957" t="s">
        <v>82</v>
      </c>
      <c r="N195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28</v>
      </c>
      <c r="O1957">
        <f>VLOOKUP(TableMPI[[#This Row],[Label]],TableAvg[],2,FALSE)</f>
        <v>83.338386666666665</v>
      </c>
      <c r="P1957">
        <f>VLOOKUP(TableMPI[[#This Row],[Label]],TableAvg[],3,FALSE)</f>
        <v>0.24866602991321096</v>
      </c>
      <c r="Q1957">
        <f>TableMPI[[#This Row],[Avg]]-$U$2*TableMPI[[#This Row],[StdDev]]</f>
        <v>82.841054606840245</v>
      </c>
      <c r="R1957">
        <f>TableMPI[[#This Row],[Avg]]+$U$2*TableMPI[[#This Row],[StdDev]]</f>
        <v>83.835718726493084</v>
      </c>
      <c r="S1957">
        <v>1</v>
      </c>
    </row>
    <row r="1958" spans="1:19" x14ac:dyDescent="0.25">
      <c r="A1958" t="s">
        <v>15</v>
      </c>
      <c r="B1958">
        <v>10000</v>
      </c>
      <c r="C1958">
        <v>100</v>
      </c>
      <c r="D1958">
        <v>100000</v>
      </c>
      <c r="E1958">
        <v>31</v>
      </c>
      <c r="F1958">
        <v>1</v>
      </c>
      <c r="G1958">
        <v>14.751725</v>
      </c>
      <c r="H1958">
        <v>2.7399</v>
      </c>
      <c r="I1958">
        <v>5.2120759999999997</v>
      </c>
      <c r="J1958">
        <v>0.173736</v>
      </c>
      <c r="K1958" t="str">
        <f t="shared" si="57"/>
        <v>7</v>
      </c>
      <c r="L1958" t="s">
        <v>81</v>
      </c>
      <c r="M1958" t="s">
        <v>82</v>
      </c>
      <c r="N195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31</v>
      </c>
      <c r="O1958">
        <f>VLOOKUP(TableMPI[[#This Row],[Label]],TableAvg[],2,FALSE)</f>
        <v>80.903500000000008</v>
      </c>
      <c r="P1958">
        <f>VLOOKUP(TableMPI[[#This Row],[Label]],TableAvg[],3,FALSE)</f>
        <v>2.0728889999997979</v>
      </c>
      <c r="Q1958">
        <f>TableMPI[[#This Row],[Avg]]-$U$2*TableMPI[[#This Row],[StdDev]]</f>
        <v>76.757722000000413</v>
      </c>
      <c r="R1958">
        <f>TableMPI[[#This Row],[Avg]]+$U$2*TableMPI[[#This Row],[StdDev]]</f>
        <v>85.049277999999603</v>
      </c>
      <c r="S1958">
        <v>1</v>
      </c>
    </row>
    <row r="1959" spans="1:19" x14ac:dyDescent="0.25">
      <c r="A1959" t="s">
        <v>15</v>
      </c>
      <c r="B1959">
        <v>10000</v>
      </c>
      <c r="C1959">
        <v>100</v>
      </c>
      <c r="D1959">
        <v>100000</v>
      </c>
      <c r="E1959">
        <v>34</v>
      </c>
      <c r="F1959">
        <v>1</v>
      </c>
      <c r="G1959">
        <v>13.462835999999999</v>
      </c>
      <c r="H1959">
        <v>2.3997790000000001</v>
      </c>
      <c r="I1959">
        <v>5.0065210000000002</v>
      </c>
      <c r="J1959">
        <v>0.15171299999999999</v>
      </c>
      <c r="K1959" t="str">
        <f t="shared" si="57"/>
        <v>7</v>
      </c>
      <c r="L1959" t="s">
        <v>81</v>
      </c>
      <c r="M1959" t="s">
        <v>82</v>
      </c>
      <c r="N195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34</v>
      </c>
      <c r="O1959">
        <f>VLOOKUP(TableMPI[[#This Row],[Label]],TableAvg[],2,FALSE)</f>
        <v>87.366123000000002</v>
      </c>
      <c r="P1959">
        <f>VLOOKUP(TableMPI[[#This Row],[Label]],TableAvg[],3,FALSE)</f>
        <v>3.0477749999998505</v>
      </c>
      <c r="Q1959">
        <f>TableMPI[[#This Row],[Avg]]-$U$2*TableMPI[[#This Row],[StdDev]]</f>
        <v>81.270573000000297</v>
      </c>
      <c r="R1959">
        <f>TableMPI[[#This Row],[Avg]]+$U$2*TableMPI[[#This Row],[StdDev]]</f>
        <v>93.461672999999706</v>
      </c>
      <c r="S1959">
        <v>1</v>
      </c>
    </row>
    <row r="1960" spans="1:19" x14ac:dyDescent="0.25">
      <c r="A1960" t="s">
        <v>15</v>
      </c>
      <c r="B1960">
        <v>10000</v>
      </c>
      <c r="C1960">
        <v>100</v>
      </c>
      <c r="D1960">
        <v>100000</v>
      </c>
      <c r="E1960">
        <v>37</v>
      </c>
      <c r="F1960">
        <v>1</v>
      </c>
      <c r="G1960">
        <v>14.466027</v>
      </c>
      <c r="H1960">
        <v>4.3546230000000001</v>
      </c>
      <c r="I1960">
        <v>5.3064999999999998</v>
      </c>
      <c r="J1960">
        <v>0.14740300000000001</v>
      </c>
      <c r="K1960" t="str">
        <f t="shared" si="57"/>
        <v>7</v>
      </c>
      <c r="L1960" t="s">
        <v>81</v>
      </c>
      <c r="M1960" t="s">
        <v>82</v>
      </c>
      <c r="N196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37</v>
      </c>
      <c r="O1960">
        <f>VLOOKUP(TableMPI[[#This Row],[Label]],TableAvg[],2,FALSE)</f>
        <v>81.949399</v>
      </c>
      <c r="P1960">
        <f>VLOOKUP(TableMPI[[#This Row],[Label]],TableAvg[],3,FALSE)</f>
        <v>5.3984252511614423</v>
      </c>
      <c r="Q1960">
        <f>TableMPI[[#This Row],[Avg]]-$U$2*TableMPI[[#This Row],[StdDev]]</f>
        <v>71.152548497677117</v>
      </c>
      <c r="R1960">
        <f>TableMPI[[#This Row],[Avg]]+$U$2*TableMPI[[#This Row],[StdDev]]</f>
        <v>92.746249502322883</v>
      </c>
      <c r="S1960">
        <v>1</v>
      </c>
    </row>
    <row r="1961" spans="1:19" x14ac:dyDescent="0.25">
      <c r="A1961" t="s">
        <v>15</v>
      </c>
      <c r="B1961">
        <v>10000</v>
      </c>
      <c r="C1961">
        <v>100</v>
      </c>
      <c r="D1961">
        <v>100000</v>
      </c>
      <c r="E1961">
        <v>40</v>
      </c>
      <c r="F1961">
        <v>1</v>
      </c>
      <c r="G1961">
        <v>13.562821</v>
      </c>
      <c r="H1961">
        <v>3.9364949999999999</v>
      </c>
      <c r="I1961">
        <v>7.8762160000000003</v>
      </c>
      <c r="J1961">
        <v>0.20195399999999999</v>
      </c>
      <c r="K1961" t="str">
        <f t="shared" si="57"/>
        <v>7</v>
      </c>
      <c r="L1961" t="s">
        <v>81</v>
      </c>
      <c r="M1961" t="s">
        <v>82</v>
      </c>
      <c r="N196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40</v>
      </c>
      <c r="O1961">
        <f>VLOOKUP(TableMPI[[#This Row],[Label]],TableAvg[],2,FALSE)</f>
        <v>76.617743333333337</v>
      </c>
      <c r="P1961">
        <f>VLOOKUP(TableMPI[[#This Row],[Label]],TableAvg[],3,FALSE)</f>
        <v>10.581841719321696</v>
      </c>
      <c r="Q1961">
        <f>TableMPI[[#This Row],[Avg]]-$U$2*TableMPI[[#This Row],[StdDev]]</f>
        <v>55.454059894689948</v>
      </c>
      <c r="R1961">
        <f>TableMPI[[#This Row],[Avg]]+$U$2*TableMPI[[#This Row],[StdDev]]</f>
        <v>97.781426771976726</v>
      </c>
      <c r="S1961">
        <v>1</v>
      </c>
    </row>
    <row r="1962" spans="1:19" x14ac:dyDescent="0.25">
      <c r="A1962" t="s">
        <v>15</v>
      </c>
      <c r="B1962">
        <v>10000</v>
      </c>
      <c r="C1962">
        <v>100</v>
      </c>
      <c r="D1962">
        <v>100000</v>
      </c>
      <c r="E1962">
        <v>43</v>
      </c>
      <c r="F1962">
        <v>1</v>
      </c>
      <c r="G1962">
        <v>18.281324000000001</v>
      </c>
      <c r="H1962">
        <v>9.3551629999999992</v>
      </c>
      <c r="I1962">
        <v>7.7839510000000001</v>
      </c>
      <c r="J1962">
        <v>0.185332</v>
      </c>
      <c r="K1962" t="str">
        <f t="shared" si="57"/>
        <v>7</v>
      </c>
      <c r="L1962" t="s">
        <v>81</v>
      </c>
      <c r="M1962" t="s">
        <v>82</v>
      </c>
      <c r="N196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43</v>
      </c>
      <c r="O1962">
        <f>VLOOKUP(TableMPI[[#This Row],[Label]],TableAvg[],2,FALSE)</f>
        <v>71.895907666666673</v>
      </c>
      <c r="P1962">
        <f>VLOOKUP(TableMPI[[#This Row],[Label]],TableAvg[],3,FALSE)</f>
        <v>8.6175543261217591</v>
      </c>
      <c r="Q1962">
        <f>TableMPI[[#This Row],[Avg]]-$U$2*TableMPI[[#This Row],[StdDev]]</f>
        <v>54.660799014423155</v>
      </c>
      <c r="R1962">
        <f>TableMPI[[#This Row],[Avg]]+$U$2*TableMPI[[#This Row],[StdDev]]</f>
        <v>89.131016318910184</v>
      </c>
      <c r="S1962">
        <v>1</v>
      </c>
    </row>
    <row r="1963" spans="1:19" x14ac:dyDescent="0.25">
      <c r="A1963" t="s">
        <v>15</v>
      </c>
      <c r="B1963">
        <v>10000</v>
      </c>
      <c r="C1963">
        <v>100</v>
      </c>
      <c r="D1963">
        <v>100000</v>
      </c>
      <c r="E1963">
        <v>46</v>
      </c>
      <c r="F1963">
        <v>1</v>
      </c>
      <c r="G1963">
        <v>17.401102000000002</v>
      </c>
      <c r="H1963">
        <v>8.9012539999999998</v>
      </c>
      <c r="I1963">
        <v>6.9158330000000001</v>
      </c>
      <c r="J1963">
        <v>0.15368499999999999</v>
      </c>
      <c r="K1963" t="str">
        <f t="shared" si="57"/>
        <v>7</v>
      </c>
      <c r="L1963" t="s">
        <v>81</v>
      </c>
      <c r="M1963" t="s">
        <v>82</v>
      </c>
      <c r="N196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46</v>
      </c>
      <c r="O1963">
        <f>VLOOKUP(TableMPI[[#This Row],[Label]],TableAvg[],2,FALSE)</f>
        <v>72.402682666666678</v>
      </c>
      <c r="P1963">
        <f>VLOOKUP(TableMPI[[#This Row],[Label]],TableAvg[],3,FALSE)</f>
        <v>8.6749406518559908</v>
      </c>
      <c r="Q1963">
        <f>TableMPI[[#This Row],[Avg]]-$U$2*TableMPI[[#This Row],[StdDev]]</f>
        <v>55.052801362954696</v>
      </c>
      <c r="R1963">
        <f>TableMPI[[#This Row],[Avg]]+$U$2*TableMPI[[#This Row],[StdDev]]</f>
        <v>89.75256397037866</v>
      </c>
      <c r="S1963">
        <v>1</v>
      </c>
    </row>
    <row r="1964" spans="1:19" x14ac:dyDescent="0.25">
      <c r="A1964" t="s">
        <v>15</v>
      </c>
      <c r="B1964">
        <v>10000</v>
      </c>
      <c r="C1964">
        <v>100</v>
      </c>
      <c r="D1964">
        <v>100000</v>
      </c>
      <c r="E1964">
        <v>49</v>
      </c>
      <c r="F1964">
        <v>1</v>
      </c>
      <c r="G1964">
        <v>13.526142999999999</v>
      </c>
      <c r="H1964">
        <v>5.4790369999999999</v>
      </c>
      <c r="I1964">
        <v>8.5932220000000008</v>
      </c>
      <c r="J1964">
        <v>0.17902499999999999</v>
      </c>
      <c r="K1964" t="str">
        <f t="shared" si="57"/>
        <v>7</v>
      </c>
      <c r="L1964" t="s">
        <v>81</v>
      </c>
      <c r="M1964" t="s">
        <v>82</v>
      </c>
      <c r="N196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49</v>
      </c>
      <c r="O1964">
        <f>VLOOKUP(TableMPI[[#This Row],[Label]],TableAvg[],2,FALSE)</f>
        <v>76.552641666666659</v>
      </c>
      <c r="P1964">
        <f>VLOOKUP(TableMPI[[#This Row],[Label]],TableAvg[],3,FALSE)</f>
        <v>0.24086220050867616</v>
      </c>
      <c r="Q1964">
        <f>TableMPI[[#This Row],[Avg]]-$U$2*TableMPI[[#This Row],[StdDev]]</f>
        <v>76.070917265649314</v>
      </c>
      <c r="R1964">
        <f>TableMPI[[#This Row],[Avg]]+$U$2*TableMPI[[#This Row],[StdDev]]</f>
        <v>77.034366067684005</v>
      </c>
      <c r="S1964">
        <v>1</v>
      </c>
    </row>
    <row r="1965" spans="1:19" x14ac:dyDescent="0.25">
      <c r="A1965" t="s">
        <v>15</v>
      </c>
      <c r="B1965">
        <v>10000</v>
      </c>
      <c r="C1965">
        <v>100</v>
      </c>
      <c r="D1965">
        <v>100000</v>
      </c>
      <c r="E1965">
        <v>52</v>
      </c>
      <c r="F1965">
        <v>1</v>
      </c>
      <c r="G1965">
        <v>14.973825</v>
      </c>
      <c r="H1965">
        <v>7.1554599999999997</v>
      </c>
      <c r="I1965">
        <v>12.485404000000001</v>
      </c>
      <c r="J1965">
        <v>0.244812</v>
      </c>
      <c r="K1965" t="str">
        <f t="shared" si="57"/>
        <v>7</v>
      </c>
      <c r="L1965" t="s">
        <v>81</v>
      </c>
      <c r="M1965" t="s">
        <v>82</v>
      </c>
      <c r="N196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52</v>
      </c>
      <c r="O1965">
        <f>VLOOKUP(TableMPI[[#This Row],[Label]],TableAvg[],2,FALSE)</f>
        <v>65.309149000000005</v>
      </c>
      <c r="P1965">
        <f>VLOOKUP(TableMPI[[#This Row],[Label]],TableAvg[],3,FALSE)</f>
        <v>7.8481203231082199</v>
      </c>
      <c r="Q1965">
        <f>TableMPI[[#This Row],[Avg]]-$U$2*TableMPI[[#This Row],[StdDev]]</f>
        <v>49.612908353783567</v>
      </c>
      <c r="R1965">
        <f>TableMPI[[#This Row],[Avg]]+$U$2*TableMPI[[#This Row],[StdDev]]</f>
        <v>81.005389646216443</v>
      </c>
      <c r="S1965">
        <v>1</v>
      </c>
    </row>
    <row r="1966" spans="1:19" x14ac:dyDescent="0.25">
      <c r="A1966" t="s">
        <v>15</v>
      </c>
      <c r="B1966">
        <v>10000</v>
      </c>
      <c r="C1966">
        <v>100</v>
      </c>
      <c r="D1966">
        <v>100000</v>
      </c>
      <c r="E1966">
        <v>55</v>
      </c>
      <c r="F1966">
        <v>1</v>
      </c>
      <c r="G1966">
        <v>17.212896000000001</v>
      </c>
      <c r="H1966">
        <v>9.8544640000000001</v>
      </c>
      <c r="I1966">
        <v>11.168666</v>
      </c>
      <c r="J1966">
        <v>0.20682700000000001</v>
      </c>
      <c r="K1966" t="str">
        <f t="shared" si="57"/>
        <v>7</v>
      </c>
      <c r="L1966" t="s">
        <v>81</v>
      </c>
      <c r="M1966" t="s">
        <v>82</v>
      </c>
      <c r="N196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55</v>
      </c>
      <c r="O1966">
        <f>VLOOKUP(TableMPI[[#This Row],[Label]],TableAvg[],2,FALSE)</f>
        <v>69.724812</v>
      </c>
      <c r="P1966">
        <f>VLOOKUP(TableMPI[[#This Row],[Label]],TableAvg[],3,FALSE)</f>
        <v>4.9939833811518328</v>
      </c>
      <c r="Q1966">
        <f>TableMPI[[#This Row],[Avg]]-$U$2*TableMPI[[#This Row],[StdDev]]</f>
        <v>59.736845237696336</v>
      </c>
      <c r="R1966">
        <f>TableMPI[[#This Row],[Avg]]+$U$2*TableMPI[[#This Row],[StdDev]]</f>
        <v>79.712778762303671</v>
      </c>
      <c r="S1966">
        <v>1</v>
      </c>
    </row>
    <row r="1967" spans="1:19" x14ac:dyDescent="0.25">
      <c r="A1967" t="s">
        <v>15</v>
      </c>
      <c r="B1967">
        <v>10000</v>
      </c>
      <c r="C1967">
        <v>100</v>
      </c>
      <c r="D1967">
        <v>100000</v>
      </c>
      <c r="E1967">
        <v>58</v>
      </c>
      <c r="F1967">
        <v>1</v>
      </c>
      <c r="G1967">
        <v>14.814365</v>
      </c>
      <c r="H1967">
        <v>7.7115910000000003</v>
      </c>
      <c r="I1967">
        <v>11.930016999999999</v>
      </c>
      <c r="J1967">
        <v>0.20929900000000001</v>
      </c>
      <c r="K1967" t="str">
        <f t="shared" si="57"/>
        <v>7</v>
      </c>
      <c r="L1967" t="s">
        <v>81</v>
      </c>
      <c r="M1967" t="s">
        <v>82</v>
      </c>
      <c r="N196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58</v>
      </c>
      <c r="O1967">
        <f>VLOOKUP(TableMPI[[#This Row],[Label]],TableAvg[],2,FALSE)</f>
        <v>62.056984333333332</v>
      </c>
      <c r="P1967">
        <f>VLOOKUP(TableMPI[[#This Row],[Label]],TableAvg[],3,FALSE)</f>
        <v>7.4787741617957302</v>
      </c>
      <c r="Q1967">
        <f>TableMPI[[#This Row],[Avg]]-$U$2*TableMPI[[#This Row],[StdDev]]</f>
        <v>47.099436009741872</v>
      </c>
      <c r="R1967">
        <f>TableMPI[[#This Row],[Avg]]+$U$2*TableMPI[[#This Row],[StdDev]]</f>
        <v>77.014532656924786</v>
      </c>
      <c r="S1967">
        <v>1</v>
      </c>
    </row>
    <row r="1968" spans="1:19" x14ac:dyDescent="0.25">
      <c r="A1968" t="s">
        <v>15</v>
      </c>
      <c r="B1968">
        <v>10000</v>
      </c>
      <c r="C1968">
        <v>100</v>
      </c>
      <c r="D1968">
        <v>100000</v>
      </c>
      <c r="E1968">
        <v>61</v>
      </c>
      <c r="F1968">
        <v>1</v>
      </c>
      <c r="G1968">
        <v>14.756640000000001</v>
      </c>
      <c r="H1968">
        <v>8.1272529999999996</v>
      </c>
      <c r="I1968">
        <v>9.4335950000000004</v>
      </c>
      <c r="J1968">
        <v>0.15722700000000001</v>
      </c>
      <c r="K1968" t="str">
        <f t="shared" si="57"/>
        <v>7</v>
      </c>
      <c r="L1968" t="s">
        <v>81</v>
      </c>
      <c r="M1968" t="s">
        <v>82</v>
      </c>
      <c r="N196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61</v>
      </c>
      <c r="O1968">
        <f>VLOOKUP(TableMPI[[#This Row],[Label]],TableAvg[],2,FALSE)</f>
        <v>60.546761666666669</v>
      </c>
      <c r="P1968">
        <f>VLOOKUP(TableMPI[[#This Row],[Label]],TableAvg[],3,FALSE)</f>
        <v>6.2983613579363924</v>
      </c>
      <c r="Q1968">
        <f>TableMPI[[#This Row],[Avg]]-$U$2*TableMPI[[#This Row],[StdDev]]</f>
        <v>47.950038950793882</v>
      </c>
      <c r="R1968">
        <f>TableMPI[[#This Row],[Avg]]+$U$2*TableMPI[[#This Row],[StdDev]]</f>
        <v>73.143484382539455</v>
      </c>
      <c r="S1968">
        <v>1</v>
      </c>
    </row>
    <row r="1969" spans="1:19" x14ac:dyDescent="0.25">
      <c r="A1969" t="s">
        <v>15</v>
      </c>
      <c r="B1969">
        <v>10000</v>
      </c>
      <c r="C1969">
        <v>100</v>
      </c>
      <c r="D1969">
        <v>100000</v>
      </c>
      <c r="E1969">
        <v>64</v>
      </c>
      <c r="F1969">
        <v>1</v>
      </c>
      <c r="G1969">
        <v>21.108180999999998</v>
      </c>
      <c r="H1969">
        <v>14.809502</v>
      </c>
      <c r="I1969">
        <v>17.166036999999999</v>
      </c>
      <c r="J1969">
        <v>0.27247700000000002</v>
      </c>
      <c r="K1969" t="str">
        <f t="shared" si="57"/>
        <v>7</v>
      </c>
      <c r="L1969" t="s">
        <v>81</v>
      </c>
      <c r="M1969" t="s">
        <v>82</v>
      </c>
      <c r="N196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64</v>
      </c>
      <c r="O1969">
        <f>VLOOKUP(TableMPI[[#This Row],[Label]],TableAvg[],2,FALSE)</f>
        <v>55.81539999999999</v>
      </c>
      <c r="P1969">
        <f>VLOOKUP(TableMPI[[#This Row],[Label]],TableAvg[],3,FALSE)</f>
        <v>9.1422645499959732</v>
      </c>
      <c r="Q1969">
        <f>TableMPI[[#This Row],[Avg]]-$U$2*TableMPI[[#This Row],[StdDev]]</f>
        <v>37.53087090000804</v>
      </c>
      <c r="R1969">
        <f>TableMPI[[#This Row],[Avg]]+$U$2*TableMPI[[#This Row],[StdDev]]</f>
        <v>74.09992909999194</v>
      </c>
      <c r="S1969">
        <v>1</v>
      </c>
    </row>
    <row r="1970" spans="1:19" x14ac:dyDescent="0.25">
      <c r="A1970" t="s">
        <v>15</v>
      </c>
      <c r="B1970">
        <v>10000</v>
      </c>
      <c r="C1970">
        <v>100</v>
      </c>
      <c r="D1970">
        <v>100000</v>
      </c>
      <c r="E1970">
        <v>67</v>
      </c>
      <c r="F1970">
        <v>1</v>
      </c>
      <c r="G1970">
        <v>14.893096999999999</v>
      </c>
      <c r="H1970">
        <v>8.8429090000000006</v>
      </c>
      <c r="I1970">
        <v>3.3495170000000001</v>
      </c>
      <c r="J1970">
        <v>5.0750000000000003E-2</v>
      </c>
      <c r="K1970" t="str">
        <f t="shared" si="57"/>
        <v>7</v>
      </c>
      <c r="L1970" t="s">
        <v>81</v>
      </c>
      <c r="M1970" t="s">
        <v>82</v>
      </c>
      <c r="N197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67</v>
      </c>
      <c r="O1970" t="e">
        <f>VLOOKUP(TableMPI[[#This Row],[Label]],TableAvg[],2,FALSE)</f>
        <v>#N/A</v>
      </c>
      <c r="P1970" t="e">
        <f>VLOOKUP(TableMPI[[#This Row],[Label]],TableAvg[],3,FALSE)</f>
        <v>#N/A</v>
      </c>
      <c r="Q1970" t="e">
        <f>TableMPI[[#This Row],[Avg]]-$U$2*TableMPI[[#This Row],[StdDev]]</f>
        <v>#N/A</v>
      </c>
      <c r="R1970" t="e">
        <f>TableMPI[[#This Row],[Avg]]+$U$2*TableMPI[[#This Row],[StdDev]]</f>
        <v>#N/A</v>
      </c>
      <c r="S1970" t="e">
        <f>IF(AND(TableMPI[[#This Row],[total_time]]&gt;=TableMPI[[#This Row],[Low]], TableMPI[[#This Row],[total_time]]&lt;=TableMPI[[#This Row],[High]]),1,0)</f>
        <v>#N/A</v>
      </c>
    </row>
    <row r="1971" spans="1:19" x14ac:dyDescent="0.25">
      <c r="A1971" t="s">
        <v>15</v>
      </c>
      <c r="B1971">
        <v>10000</v>
      </c>
      <c r="C1971">
        <v>100</v>
      </c>
      <c r="D1971">
        <v>100000</v>
      </c>
      <c r="E1971">
        <v>70</v>
      </c>
      <c r="F1971">
        <v>1</v>
      </c>
      <c r="G1971">
        <v>22.134187000000001</v>
      </c>
      <c r="H1971">
        <v>16.279036999999999</v>
      </c>
      <c r="I1971">
        <v>8.7040780000000009</v>
      </c>
      <c r="J1971">
        <v>0.12614600000000001</v>
      </c>
      <c r="K1971" t="str">
        <f t="shared" si="57"/>
        <v>7</v>
      </c>
      <c r="L1971" t="s">
        <v>81</v>
      </c>
      <c r="M1971" t="s">
        <v>82</v>
      </c>
      <c r="N197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70</v>
      </c>
      <c r="O1971" t="e">
        <f>VLOOKUP(TableMPI[[#This Row],[Label]],TableAvg[],2,FALSE)</f>
        <v>#N/A</v>
      </c>
      <c r="P1971" t="e">
        <f>VLOOKUP(TableMPI[[#This Row],[Label]],TableAvg[],3,FALSE)</f>
        <v>#N/A</v>
      </c>
      <c r="Q1971" t="e">
        <f>TableMPI[[#This Row],[Avg]]-$U$2*TableMPI[[#This Row],[StdDev]]</f>
        <v>#N/A</v>
      </c>
      <c r="R1971" t="e">
        <f>TableMPI[[#This Row],[Avg]]+$U$2*TableMPI[[#This Row],[StdDev]]</f>
        <v>#N/A</v>
      </c>
      <c r="S1971" t="e">
        <f>IF(AND(TableMPI[[#This Row],[total_time]]&gt;=TableMPI[[#This Row],[Low]], TableMPI[[#This Row],[total_time]]&lt;=TableMPI[[#This Row],[High]]),1,0)</f>
        <v>#N/A</v>
      </c>
    </row>
    <row r="1972" spans="1:19" x14ac:dyDescent="0.25">
      <c r="A1972" t="s">
        <v>15</v>
      </c>
      <c r="B1972">
        <v>10000</v>
      </c>
      <c r="C1972">
        <v>100</v>
      </c>
      <c r="D1972">
        <v>100000</v>
      </c>
      <c r="E1972">
        <v>13</v>
      </c>
      <c r="F1972">
        <v>1</v>
      </c>
      <c r="G1972">
        <v>26.474383</v>
      </c>
      <c r="H1972">
        <v>0.155142</v>
      </c>
      <c r="I1972">
        <v>0.38972099999999998</v>
      </c>
      <c r="J1972">
        <v>3.2476999999999999E-2</v>
      </c>
      <c r="K1972" t="str">
        <f t="shared" si="57"/>
        <v>7</v>
      </c>
      <c r="L1972" t="s">
        <v>81</v>
      </c>
      <c r="M1972" t="s">
        <v>82</v>
      </c>
      <c r="N197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13</v>
      </c>
      <c r="O1972">
        <f>VLOOKUP(TableMPI[[#This Row],[Label]],TableAvg[],2,FALSE)</f>
        <v>161.63524966666668</v>
      </c>
      <c r="P1972">
        <f>VLOOKUP(TableMPI[[#This Row],[Label]],TableAvg[],3,FALSE)</f>
        <v>0.26492721131126612</v>
      </c>
      <c r="Q1972">
        <f>TableMPI[[#This Row],[Avg]]-$U$2*TableMPI[[#This Row],[StdDev]]</f>
        <v>161.10539524404416</v>
      </c>
      <c r="R1972">
        <f>TableMPI[[#This Row],[Avg]]+$U$2*TableMPI[[#This Row],[StdDev]]</f>
        <v>162.1651040892892</v>
      </c>
      <c r="S1972">
        <v>1</v>
      </c>
    </row>
    <row r="1973" spans="1:19" x14ac:dyDescent="0.25">
      <c r="A1973" t="s">
        <v>15</v>
      </c>
      <c r="B1973">
        <v>10000</v>
      </c>
      <c r="C1973">
        <v>100</v>
      </c>
      <c r="D1973">
        <v>100000</v>
      </c>
      <c r="E1973">
        <v>16</v>
      </c>
      <c r="F1973">
        <v>1</v>
      </c>
      <c r="G1973">
        <v>21.839865</v>
      </c>
      <c r="H1973">
        <v>0.16047800000000001</v>
      </c>
      <c r="I1973">
        <v>0.57823999999999998</v>
      </c>
      <c r="J1973">
        <v>3.8549E-2</v>
      </c>
      <c r="K1973" t="str">
        <f t="shared" si="57"/>
        <v>7</v>
      </c>
      <c r="L1973" t="s">
        <v>81</v>
      </c>
      <c r="M1973" t="s">
        <v>82</v>
      </c>
      <c r="N197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16</v>
      </c>
      <c r="O1973">
        <f>VLOOKUP(TableMPI[[#This Row],[Label]],TableAvg[],2,FALSE)</f>
        <v>132.24896166666667</v>
      </c>
      <c r="P1973">
        <f>VLOOKUP(TableMPI[[#This Row],[Label]],TableAvg[],3,FALSE)</f>
        <v>3.8100204833406912E-2</v>
      </c>
      <c r="Q1973">
        <f>TableMPI[[#This Row],[Avg]]-$U$2*TableMPI[[#This Row],[StdDev]]</f>
        <v>132.17276125699985</v>
      </c>
      <c r="R1973">
        <f>TableMPI[[#This Row],[Avg]]+$U$2*TableMPI[[#This Row],[StdDev]]</f>
        <v>132.3251620763335</v>
      </c>
      <c r="S1973">
        <v>1</v>
      </c>
    </row>
    <row r="1974" spans="1:19" x14ac:dyDescent="0.25">
      <c r="A1974" t="s">
        <v>15</v>
      </c>
      <c r="B1974">
        <v>10000</v>
      </c>
      <c r="C1974">
        <v>100</v>
      </c>
      <c r="D1974">
        <v>100000</v>
      </c>
      <c r="E1974">
        <v>19</v>
      </c>
      <c r="F1974">
        <v>1</v>
      </c>
      <c r="G1974">
        <v>18.656067</v>
      </c>
      <c r="H1974">
        <v>0.169715</v>
      </c>
      <c r="I1974">
        <v>0.74783100000000002</v>
      </c>
      <c r="J1974">
        <v>4.1546E-2</v>
      </c>
      <c r="K1974" t="str">
        <f t="shared" si="57"/>
        <v>7</v>
      </c>
      <c r="L1974" t="s">
        <v>81</v>
      </c>
      <c r="M1974" t="s">
        <v>82</v>
      </c>
      <c r="N197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19</v>
      </c>
      <c r="O1974">
        <f>VLOOKUP(TableMPI[[#This Row],[Label]],TableAvg[],2,FALSE)</f>
        <v>111.81019399999998</v>
      </c>
      <c r="P1974">
        <f>VLOOKUP(TableMPI[[#This Row],[Label]],TableAvg[],3,FALSE)</f>
        <v>1.7064358900188037E-2</v>
      </c>
      <c r="Q1974">
        <f>TableMPI[[#This Row],[Avg]]-$U$2*TableMPI[[#This Row],[StdDev]]</f>
        <v>111.77606528219961</v>
      </c>
      <c r="R1974">
        <f>TableMPI[[#This Row],[Avg]]+$U$2*TableMPI[[#This Row],[StdDev]]</f>
        <v>111.84432271780035</v>
      </c>
      <c r="S1974">
        <v>1</v>
      </c>
    </row>
    <row r="1975" spans="1:19" x14ac:dyDescent="0.25">
      <c r="A1975" t="s">
        <v>15</v>
      </c>
      <c r="B1975">
        <v>10000</v>
      </c>
      <c r="C1975">
        <v>100</v>
      </c>
      <c r="D1975">
        <v>100000</v>
      </c>
      <c r="E1975">
        <v>22</v>
      </c>
      <c r="F1975">
        <v>1</v>
      </c>
      <c r="G1975">
        <v>16.248290000000001</v>
      </c>
      <c r="H1975">
        <v>0.16472600000000001</v>
      </c>
      <c r="I1975">
        <v>0.83475299999999997</v>
      </c>
      <c r="J1975">
        <v>3.9750000000000001E-2</v>
      </c>
      <c r="K1975" t="str">
        <f t="shared" si="57"/>
        <v>7</v>
      </c>
      <c r="L1975" t="s">
        <v>81</v>
      </c>
      <c r="M1975" t="s">
        <v>82</v>
      </c>
      <c r="N197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22</v>
      </c>
      <c r="O1975">
        <f>VLOOKUP(TableMPI[[#This Row],[Label]],TableAvg[],2,FALSE)</f>
        <v>97.027764666666656</v>
      </c>
      <c r="P1975">
        <f>VLOOKUP(TableMPI[[#This Row],[Label]],TableAvg[],3,FALSE)</f>
        <v>0.22581226043032632</v>
      </c>
      <c r="Q1975">
        <f>TableMPI[[#This Row],[Avg]]-$U$2*TableMPI[[#This Row],[StdDev]]</f>
        <v>96.576140145806008</v>
      </c>
      <c r="R1975">
        <f>TableMPI[[#This Row],[Avg]]+$U$2*TableMPI[[#This Row],[StdDev]]</f>
        <v>97.479389187527303</v>
      </c>
      <c r="S1975">
        <v>1</v>
      </c>
    </row>
    <row r="1976" spans="1:19" x14ac:dyDescent="0.25">
      <c r="A1976" t="s">
        <v>15</v>
      </c>
      <c r="B1976">
        <v>10000</v>
      </c>
      <c r="C1976">
        <v>100</v>
      </c>
      <c r="D1976">
        <v>100000</v>
      </c>
      <c r="E1976">
        <v>25</v>
      </c>
      <c r="F1976">
        <v>1</v>
      </c>
      <c r="G1976">
        <v>15.179335999999999</v>
      </c>
      <c r="H1976">
        <v>0.54208299999999998</v>
      </c>
      <c r="I1976">
        <v>4.3656050000000004</v>
      </c>
      <c r="J1976">
        <v>0.18190000000000001</v>
      </c>
      <c r="K1976" t="str">
        <f t="shared" si="57"/>
        <v>7</v>
      </c>
      <c r="L1976" t="s">
        <v>81</v>
      </c>
      <c r="M1976" t="s">
        <v>82</v>
      </c>
      <c r="N197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25</v>
      </c>
      <c r="O1976">
        <f>VLOOKUP(TableMPI[[#This Row],[Label]],TableAvg[],2,FALSE)</f>
        <v>89.256282333333345</v>
      </c>
      <c r="P1976">
        <f>VLOOKUP(TableMPI[[#This Row],[Label]],TableAvg[],3,FALSE)</f>
        <v>0.4857304962901634</v>
      </c>
      <c r="Q1976">
        <f>TableMPI[[#This Row],[Avg]]-$U$2*TableMPI[[#This Row],[StdDev]]</f>
        <v>88.284821340753012</v>
      </c>
      <c r="R1976">
        <f>TableMPI[[#This Row],[Avg]]+$U$2*TableMPI[[#This Row],[StdDev]]</f>
        <v>90.227743325913679</v>
      </c>
      <c r="S1976">
        <v>1</v>
      </c>
    </row>
    <row r="1977" spans="1:19" x14ac:dyDescent="0.25">
      <c r="A1977" t="s">
        <v>15</v>
      </c>
      <c r="B1977">
        <v>10000</v>
      </c>
      <c r="C1977">
        <v>100</v>
      </c>
      <c r="D1977">
        <v>100000</v>
      </c>
      <c r="E1977">
        <v>28</v>
      </c>
      <c r="F1977">
        <v>1</v>
      </c>
      <c r="G1977">
        <v>15.290239</v>
      </c>
      <c r="H1977">
        <v>2.3348019999999998</v>
      </c>
      <c r="I1977">
        <v>4.7227290000000002</v>
      </c>
      <c r="J1977">
        <v>0.17491599999999999</v>
      </c>
      <c r="K1977" t="str">
        <f t="shared" si="57"/>
        <v>7</v>
      </c>
      <c r="L1977" t="s">
        <v>81</v>
      </c>
      <c r="M1977" t="s">
        <v>82</v>
      </c>
      <c r="N197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28</v>
      </c>
      <c r="O1977">
        <f>VLOOKUP(TableMPI[[#This Row],[Label]],TableAvg[],2,FALSE)</f>
        <v>83.338386666666665</v>
      </c>
      <c r="P1977">
        <f>VLOOKUP(TableMPI[[#This Row],[Label]],TableAvg[],3,FALSE)</f>
        <v>0.24866602991321096</v>
      </c>
      <c r="Q1977">
        <f>TableMPI[[#This Row],[Avg]]-$U$2*TableMPI[[#This Row],[StdDev]]</f>
        <v>82.841054606840245</v>
      </c>
      <c r="R1977">
        <f>TableMPI[[#This Row],[Avg]]+$U$2*TableMPI[[#This Row],[StdDev]]</f>
        <v>83.835718726493084</v>
      </c>
      <c r="S1977">
        <v>1</v>
      </c>
    </row>
    <row r="1978" spans="1:19" x14ac:dyDescent="0.25">
      <c r="A1978" t="s">
        <v>15</v>
      </c>
      <c r="B1978">
        <v>10000</v>
      </c>
      <c r="C1978">
        <v>100</v>
      </c>
      <c r="D1978">
        <v>100000</v>
      </c>
      <c r="E1978">
        <v>31</v>
      </c>
      <c r="F1978">
        <v>1</v>
      </c>
      <c r="G1978">
        <v>13.88836</v>
      </c>
      <c r="H1978">
        <v>2.0911949999999999</v>
      </c>
      <c r="I1978">
        <v>6.3426450000000001</v>
      </c>
      <c r="J1978">
        <v>0.211422</v>
      </c>
      <c r="K1978" t="str">
        <f t="shared" si="57"/>
        <v>7</v>
      </c>
      <c r="L1978" t="s">
        <v>81</v>
      </c>
      <c r="M1978" t="s">
        <v>82</v>
      </c>
      <c r="N197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31</v>
      </c>
      <c r="O1978">
        <f>VLOOKUP(TableMPI[[#This Row],[Label]],TableAvg[],2,FALSE)</f>
        <v>80.903500000000008</v>
      </c>
      <c r="P1978">
        <f>VLOOKUP(TableMPI[[#This Row],[Label]],TableAvg[],3,FALSE)</f>
        <v>2.0728889999997979</v>
      </c>
      <c r="Q1978">
        <f>TableMPI[[#This Row],[Avg]]-$U$2*TableMPI[[#This Row],[StdDev]]</f>
        <v>76.757722000000413</v>
      </c>
      <c r="R1978">
        <f>TableMPI[[#This Row],[Avg]]+$U$2*TableMPI[[#This Row],[StdDev]]</f>
        <v>85.049277999999603</v>
      </c>
      <c r="S1978">
        <v>1</v>
      </c>
    </row>
    <row r="1979" spans="1:19" x14ac:dyDescent="0.25">
      <c r="A1979" t="s">
        <v>15</v>
      </c>
      <c r="B1979">
        <v>10000</v>
      </c>
      <c r="C1979">
        <v>100</v>
      </c>
      <c r="D1979">
        <v>100000</v>
      </c>
      <c r="E1979">
        <v>34</v>
      </c>
      <c r="F1979">
        <v>1</v>
      </c>
      <c r="G1979">
        <v>13.933400000000001</v>
      </c>
      <c r="H1979">
        <v>2.9751340000000002</v>
      </c>
      <c r="I1979">
        <v>9.3573559999999993</v>
      </c>
      <c r="J1979">
        <v>0.28355599999999997</v>
      </c>
      <c r="K1979" t="str">
        <f t="shared" si="57"/>
        <v>7</v>
      </c>
      <c r="L1979" t="s">
        <v>81</v>
      </c>
      <c r="M1979" t="s">
        <v>82</v>
      </c>
      <c r="N197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34</v>
      </c>
      <c r="O1979">
        <f>VLOOKUP(TableMPI[[#This Row],[Label]],TableAvg[],2,FALSE)</f>
        <v>87.366123000000002</v>
      </c>
      <c r="P1979">
        <f>VLOOKUP(TableMPI[[#This Row],[Label]],TableAvg[],3,FALSE)</f>
        <v>3.0477749999998505</v>
      </c>
      <c r="Q1979">
        <f>TableMPI[[#This Row],[Avg]]-$U$2*TableMPI[[#This Row],[StdDev]]</f>
        <v>81.270573000000297</v>
      </c>
      <c r="R1979">
        <f>TableMPI[[#This Row],[Avg]]+$U$2*TableMPI[[#This Row],[StdDev]]</f>
        <v>93.461672999999706</v>
      </c>
      <c r="S1979">
        <v>1</v>
      </c>
    </row>
    <row r="1980" spans="1:19" x14ac:dyDescent="0.25">
      <c r="A1980" t="s">
        <v>15</v>
      </c>
      <c r="B1980">
        <v>10000</v>
      </c>
      <c r="C1980">
        <v>100</v>
      </c>
      <c r="D1980">
        <v>100000</v>
      </c>
      <c r="E1980">
        <v>37</v>
      </c>
      <c r="F1980">
        <v>1</v>
      </c>
      <c r="G1980">
        <v>16.392026999999999</v>
      </c>
      <c r="H1980">
        <v>6.1981849999999996</v>
      </c>
      <c r="I1980">
        <v>7.0761969999999996</v>
      </c>
      <c r="J1980">
        <v>0.19656100000000001</v>
      </c>
      <c r="K1980" t="str">
        <f t="shared" si="57"/>
        <v>7</v>
      </c>
      <c r="L1980" t="s">
        <v>81</v>
      </c>
      <c r="M1980" t="s">
        <v>82</v>
      </c>
      <c r="N198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37</v>
      </c>
      <c r="O1980">
        <f>VLOOKUP(TableMPI[[#This Row],[Label]],TableAvg[],2,FALSE)</f>
        <v>81.949399</v>
      </c>
      <c r="P1980">
        <f>VLOOKUP(TableMPI[[#This Row],[Label]],TableAvg[],3,FALSE)</f>
        <v>5.3984252511614423</v>
      </c>
      <c r="Q1980">
        <f>TableMPI[[#This Row],[Avg]]-$U$2*TableMPI[[#This Row],[StdDev]]</f>
        <v>71.152548497677117</v>
      </c>
      <c r="R1980">
        <f>TableMPI[[#This Row],[Avg]]+$U$2*TableMPI[[#This Row],[StdDev]]</f>
        <v>92.746249502322883</v>
      </c>
      <c r="S1980">
        <v>1</v>
      </c>
    </row>
    <row r="1981" spans="1:19" x14ac:dyDescent="0.25">
      <c r="A1981" t="s">
        <v>15</v>
      </c>
      <c r="B1981">
        <v>10000</v>
      </c>
      <c r="C1981">
        <v>100</v>
      </c>
      <c r="D1981">
        <v>100000</v>
      </c>
      <c r="E1981">
        <v>40</v>
      </c>
      <c r="F1981">
        <v>1</v>
      </c>
      <c r="G1981">
        <v>13.512172</v>
      </c>
      <c r="H1981">
        <v>3.9308239999999999</v>
      </c>
      <c r="I1981">
        <v>7.0826549999999999</v>
      </c>
      <c r="J1981">
        <v>0.18160699999999999</v>
      </c>
      <c r="K1981" t="str">
        <f t="shared" si="57"/>
        <v>7</v>
      </c>
      <c r="L1981" t="s">
        <v>81</v>
      </c>
      <c r="M1981" t="s">
        <v>82</v>
      </c>
      <c r="N198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40</v>
      </c>
      <c r="O1981">
        <f>VLOOKUP(TableMPI[[#This Row],[Label]],TableAvg[],2,FALSE)</f>
        <v>76.617743333333337</v>
      </c>
      <c r="P1981">
        <f>VLOOKUP(TableMPI[[#This Row],[Label]],TableAvg[],3,FALSE)</f>
        <v>10.581841719321696</v>
      </c>
      <c r="Q1981">
        <f>TableMPI[[#This Row],[Avg]]-$U$2*TableMPI[[#This Row],[StdDev]]</f>
        <v>55.454059894689948</v>
      </c>
      <c r="R1981">
        <f>TableMPI[[#This Row],[Avg]]+$U$2*TableMPI[[#This Row],[StdDev]]</f>
        <v>97.781426771976726</v>
      </c>
      <c r="S1981">
        <v>1</v>
      </c>
    </row>
    <row r="1982" spans="1:19" x14ac:dyDescent="0.25">
      <c r="A1982" t="s">
        <v>15</v>
      </c>
      <c r="B1982">
        <v>10000</v>
      </c>
      <c r="C1982">
        <v>100</v>
      </c>
      <c r="D1982">
        <v>100000</v>
      </c>
      <c r="E1982">
        <v>43</v>
      </c>
      <c r="F1982">
        <v>1</v>
      </c>
      <c r="G1982">
        <v>12.810886</v>
      </c>
      <c r="H1982">
        <v>3.8517399999999999</v>
      </c>
      <c r="I1982">
        <v>5.9302320000000002</v>
      </c>
      <c r="J1982">
        <v>0.14119599999999999</v>
      </c>
      <c r="K1982" t="str">
        <f t="shared" si="57"/>
        <v>7</v>
      </c>
      <c r="L1982" t="s">
        <v>81</v>
      </c>
      <c r="M1982" t="s">
        <v>82</v>
      </c>
      <c r="N198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43</v>
      </c>
      <c r="O1982">
        <f>VLOOKUP(TableMPI[[#This Row],[Label]],TableAvg[],2,FALSE)</f>
        <v>71.895907666666673</v>
      </c>
      <c r="P1982">
        <f>VLOOKUP(TableMPI[[#This Row],[Label]],TableAvg[],3,FALSE)</f>
        <v>8.6175543261217591</v>
      </c>
      <c r="Q1982">
        <f>TableMPI[[#This Row],[Avg]]-$U$2*TableMPI[[#This Row],[StdDev]]</f>
        <v>54.660799014423155</v>
      </c>
      <c r="R1982">
        <f>TableMPI[[#This Row],[Avg]]+$U$2*TableMPI[[#This Row],[StdDev]]</f>
        <v>89.131016318910184</v>
      </c>
      <c r="S1982">
        <v>1</v>
      </c>
    </row>
    <row r="1983" spans="1:19" x14ac:dyDescent="0.25">
      <c r="A1983" t="s">
        <v>15</v>
      </c>
      <c r="B1983">
        <v>10000</v>
      </c>
      <c r="C1983">
        <v>100</v>
      </c>
      <c r="D1983">
        <v>100000</v>
      </c>
      <c r="E1983">
        <v>46</v>
      </c>
      <c r="F1983">
        <v>1</v>
      </c>
      <c r="G1983">
        <v>14.751619</v>
      </c>
      <c r="H1983">
        <v>6.3779620000000001</v>
      </c>
      <c r="I1983">
        <v>11.256962</v>
      </c>
      <c r="J1983">
        <v>0.25015500000000002</v>
      </c>
      <c r="K1983" t="str">
        <f t="shared" si="57"/>
        <v>7</v>
      </c>
      <c r="L1983" t="s">
        <v>81</v>
      </c>
      <c r="M1983" t="s">
        <v>82</v>
      </c>
      <c r="N198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46</v>
      </c>
      <c r="O1983">
        <f>VLOOKUP(TableMPI[[#This Row],[Label]],TableAvg[],2,FALSE)</f>
        <v>72.402682666666678</v>
      </c>
      <c r="P1983">
        <f>VLOOKUP(TableMPI[[#This Row],[Label]],TableAvg[],3,FALSE)</f>
        <v>8.6749406518559908</v>
      </c>
      <c r="Q1983">
        <f>TableMPI[[#This Row],[Avg]]-$U$2*TableMPI[[#This Row],[StdDev]]</f>
        <v>55.052801362954696</v>
      </c>
      <c r="R1983">
        <f>TableMPI[[#This Row],[Avg]]+$U$2*TableMPI[[#This Row],[StdDev]]</f>
        <v>89.75256397037866</v>
      </c>
      <c r="S1983">
        <v>1</v>
      </c>
    </row>
    <row r="1984" spans="1:19" x14ac:dyDescent="0.25">
      <c r="A1984" t="s">
        <v>15</v>
      </c>
      <c r="B1984">
        <v>10000</v>
      </c>
      <c r="C1984">
        <v>100</v>
      </c>
      <c r="D1984">
        <v>100000</v>
      </c>
      <c r="E1984">
        <v>49</v>
      </c>
      <c r="F1984">
        <v>1</v>
      </c>
      <c r="G1984">
        <v>14.282323</v>
      </c>
      <c r="H1984">
        <v>5.9498280000000001</v>
      </c>
      <c r="I1984">
        <v>10.134757</v>
      </c>
      <c r="J1984">
        <v>0.211141</v>
      </c>
      <c r="K1984" t="str">
        <f t="shared" si="57"/>
        <v>7</v>
      </c>
      <c r="L1984" t="s">
        <v>81</v>
      </c>
      <c r="M1984" t="s">
        <v>82</v>
      </c>
      <c r="N198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49</v>
      </c>
      <c r="O1984">
        <f>VLOOKUP(TableMPI[[#This Row],[Label]],TableAvg[],2,FALSE)</f>
        <v>76.552641666666659</v>
      </c>
      <c r="P1984">
        <f>VLOOKUP(TableMPI[[#This Row],[Label]],TableAvg[],3,FALSE)</f>
        <v>0.24086220050867616</v>
      </c>
      <c r="Q1984">
        <f>TableMPI[[#This Row],[Avg]]-$U$2*TableMPI[[#This Row],[StdDev]]</f>
        <v>76.070917265649314</v>
      </c>
      <c r="R1984">
        <f>TableMPI[[#This Row],[Avg]]+$U$2*TableMPI[[#This Row],[StdDev]]</f>
        <v>77.034366067684005</v>
      </c>
      <c r="S1984">
        <v>1</v>
      </c>
    </row>
    <row r="1985" spans="1:19" x14ac:dyDescent="0.25">
      <c r="A1985" t="s">
        <v>15</v>
      </c>
      <c r="B1985">
        <v>10000</v>
      </c>
      <c r="C1985">
        <v>100</v>
      </c>
      <c r="D1985">
        <v>100000</v>
      </c>
      <c r="E1985">
        <v>52</v>
      </c>
      <c r="F1985">
        <v>1</v>
      </c>
      <c r="G1985">
        <v>15.675564</v>
      </c>
      <c r="H1985">
        <v>7.9151210000000001</v>
      </c>
      <c r="I1985">
        <v>39.116410000000002</v>
      </c>
      <c r="J1985">
        <v>0.766988</v>
      </c>
      <c r="K1985" t="str">
        <f t="shared" ref="K1985:K1991" si="58">MID(M1985,22,1)</f>
        <v>7</v>
      </c>
      <c r="L1985" t="s">
        <v>81</v>
      </c>
      <c r="M1985" t="s">
        <v>82</v>
      </c>
      <c r="N198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52</v>
      </c>
      <c r="O1985">
        <f>VLOOKUP(TableMPI[[#This Row],[Label]],TableAvg[],2,FALSE)</f>
        <v>65.309149000000005</v>
      </c>
      <c r="P1985">
        <f>VLOOKUP(TableMPI[[#This Row],[Label]],TableAvg[],3,FALSE)</f>
        <v>7.8481203231082199</v>
      </c>
      <c r="Q1985">
        <f>TableMPI[[#This Row],[Avg]]-$U$2*TableMPI[[#This Row],[StdDev]]</f>
        <v>49.612908353783567</v>
      </c>
      <c r="R1985">
        <f>TableMPI[[#This Row],[Avg]]+$U$2*TableMPI[[#This Row],[StdDev]]</f>
        <v>81.005389646216443</v>
      </c>
      <c r="S1985">
        <v>1</v>
      </c>
    </row>
    <row r="1986" spans="1:19" x14ac:dyDescent="0.25">
      <c r="A1986" t="s">
        <v>15</v>
      </c>
      <c r="B1986">
        <v>10000</v>
      </c>
      <c r="C1986">
        <v>100</v>
      </c>
      <c r="D1986">
        <v>100000</v>
      </c>
      <c r="E1986">
        <v>55</v>
      </c>
      <c r="F1986">
        <v>1</v>
      </c>
      <c r="G1986">
        <v>17.259246999999998</v>
      </c>
      <c r="H1986">
        <v>9.9586319999999997</v>
      </c>
      <c r="I1986">
        <v>8.3160240000000005</v>
      </c>
      <c r="J1986">
        <v>0.154</v>
      </c>
      <c r="K1986" t="str">
        <f t="shared" si="58"/>
        <v>7</v>
      </c>
      <c r="L1986" t="s">
        <v>81</v>
      </c>
      <c r="M1986" t="s">
        <v>82</v>
      </c>
      <c r="N198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55</v>
      </c>
      <c r="O1986">
        <f>VLOOKUP(TableMPI[[#This Row],[Label]],TableAvg[],2,FALSE)</f>
        <v>69.724812</v>
      </c>
      <c r="P1986">
        <f>VLOOKUP(TableMPI[[#This Row],[Label]],TableAvg[],3,FALSE)</f>
        <v>4.9939833811518328</v>
      </c>
      <c r="Q1986">
        <f>TableMPI[[#This Row],[Avg]]-$U$2*TableMPI[[#This Row],[StdDev]]</f>
        <v>59.736845237696336</v>
      </c>
      <c r="R1986">
        <f>TableMPI[[#This Row],[Avg]]+$U$2*TableMPI[[#This Row],[StdDev]]</f>
        <v>79.712778762303671</v>
      </c>
      <c r="S1986">
        <v>1</v>
      </c>
    </row>
    <row r="1987" spans="1:19" x14ac:dyDescent="0.25">
      <c r="A1987" t="s">
        <v>15</v>
      </c>
      <c r="B1987">
        <v>10000</v>
      </c>
      <c r="C1987">
        <v>100</v>
      </c>
      <c r="D1987">
        <v>100000</v>
      </c>
      <c r="E1987">
        <v>58</v>
      </c>
      <c r="F1987">
        <v>1</v>
      </c>
      <c r="G1987">
        <v>13.274456000000001</v>
      </c>
      <c r="H1987">
        <v>6.1924429999999999</v>
      </c>
      <c r="I1987">
        <v>9.7758319999999994</v>
      </c>
      <c r="J1987">
        <v>0.17150599999999999</v>
      </c>
      <c r="K1987" t="str">
        <f t="shared" si="58"/>
        <v>7</v>
      </c>
      <c r="L1987" t="s">
        <v>81</v>
      </c>
      <c r="M1987" t="s">
        <v>82</v>
      </c>
      <c r="N198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58</v>
      </c>
      <c r="O1987">
        <f>VLOOKUP(TableMPI[[#This Row],[Label]],TableAvg[],2,FALSE)</f>
        <v>62.056984333333332</v>
      </c>
      <c r="P1987">
        <f>VLOOKUP(TableMPI[[#This Row],[Label]],TableAvg[],3,FALSE)</f>
        <v>7.4787741617957302</v>
      </c>
      <c r="Q1987">
        <f>TableMPI[[#This Row],[Avg]]-$U$2*TableMPI[[#This Row],[StdDev]]</f>
        <v>47.099436009741872</v>
      </c>
      <c r="R1987">
        <f>TableMPI[[#This Row],[Avg]]+$U$2*TableMPI[[#This Row],[StdDev]]</f>
        <v>77.014532656924786</v>
      </c>
      <c r="S1987">
        <v>1</v>
      </c>
    </row>
    <row r="1988" spans="1:19" x14ac:dyDescent="0.25">
      <c r="A1988" t="s">
        <v>15</v>
      </c>
      <c r="B1988">
        <v>10000</v>
      </c>
      <c r="C1988">
        <v>100</v>
      </c>
      <c r="D1988">
        <v>100000</v>
      </c>
      <c r="E1988">
        <v>61</v>
      </c>
      <c r="F1988">
        <v>1</v>
      </c>
      <c r="G1988">
        <v>12.201336</v>
      </c>
      <c r="H1988">
        <v>5.5571039999999998</v>
      </c>
      <c r="I1988">
        <v>7.2191400000000003</v>
      </c>
      <c r="J1988">
        <v>0.120319</v>
      </c>
      <c r="K1988" t="str">
        <f t="shared" si="58"/>
        <v>7</v>
      </c>
      <c r="L1988" t="s">
        <v>81</v>
      </c>
      <c r="M1988" t="s">
        <v>82</v>
      </c>
      <c r="N198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61</v>
      </c>
      <c r="O1988">
        <f>VLOOKUP(TableMPI[[#This Row],[Label]],TableAvg[],2,FALSE)</f>
        <v>60.546761666666669</v>
      </c>
      <c r="P1988">
        <f>VLOOKUP(TableMPI[[#This Row],[Label]],TableAvg[],3,FALSE)</f>
        <v>6.2983613579363924</v>
      </c>
      <c r="Q1988">
        <f>TableMPI[[#This Row],[Avg]]-$U$2*TableMPI[[#This Row],[StdDev]]</f>
        <v>47.950038950793882</v>
      </c>
      <c r="R1988">
        <f>TableMPI[[#This Row],[Avg]]+$U$2*TableMPI[[#This Row],[StdDev]]</f>
        <v>73.143484382539455</v>
      </c>
      <c r="S1988">
        <v>1</v>
      </c>
    </row>
    <row r="1989" spans="1:19" x14ac:dyDescent="0.25">
      <c r="A1989" t="s">
        <v>15</v>
      </c>
      <c r="B1989">
        <v>10000</v>
      </c>
      <c r="C1989">
        <v>100</v>
      </c>
      <c r="D1989">
        <v>100000</v>
      </c>
      <c r="E1989">
        <v>64</v>
      </c>
      <c r="F1989">
        <v>1</v>
      </c>
      <c r="G1989">
        <v>15.291672999999999</v>
      </c>
      <c r="H1989">
        <v>9.0114230000000006</v>
      </c>
      <c r="I1989">
        <v>14.334603</v>
      </c>
      <c r="J1989">
        <v>0.22753300000000001</v>
      </c>
      <c r="K1989" t="str">
        <f t="shared" si="58"/>
        <v>7</v>
      </c>
      <c r="L1989" t="s">
        <v>81</v>
      </c>
      <c r="M1989" t="s">
        <v>82</v>
      </c>
      <c r="N198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64</v>
      </c>
      <c r="O1989">
        <f>VLOOKUP(TableMPI[[#This Row],[Label]],TableAvg[],2,FALSE)</f>
        <v>55.81539999999999</v>
      </c>
      <c r="P1989">
        <f>VLOOKUP(TableMPI[[#This Row],[Label]],TableAvg[],3,FALSE)</f>
        <v>9.1422645499959732</v>
      </c>
      <c r="Q1989">
        <f>TableMPI[[#This Row],[Avg]]-$U$2*TableMPI[[#This Row],[StdDev]]</f>
        <v>37.53087090000804</v>
      </c>
      <c r="R1989">
        <f>TableMPI[[#This Row],[Avg]]+$U$2*TableMPI[[#This Row],[StdDev]]</f>
        <v>74.09992909999194</v>
      </c>
      <c r="S1989">
        <v>1</v>
      </c>
    </row>
    <row r="1990" spans="1:19" x14ac:dyDescent="0.25">
      <c r="A1990" t="s">
        <v>15</v>
      </c>
      <c r="B1990">
        <v>10000</v>
      </c>
      <c r="C1990">
        <v>100</v>
      </c>
      <c r="D1990">
        <v>100000</v>
      </c>
      <c r="E1990">
        <v>67</v>
      </c>
      <c r="F1990">
        <v>1</v>
      </c>
      <c r="G1990">
        <v>20.716135999999999</v>
      </c>
      <c r="H1990">
        <v>14.557245</v>
      </c>
      <c r="I1990">
        <v>17.580248000000001</v>
      </c>
      <c r="J1990">
        <v>0.26636700000000002</v>
      </c>
      <c r="K1990" t="str">
        <f t="shared" si="58"/>
        <v>7</v>
      </c>
      <c r="L1990" t="s">
        <v>81</v>
      </c>
      <c r="M1990" t="s">
        <v>82</v>
      </c>
      <c r="N199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67</v>
      </c>
      <c r="O1990" t="e">
        <f>VLOOKUP(TableMPI[[#This Row],[Label]],TableAvg[],2,FALSE)</f>
        <v>#N/A</v>
      </c>
      <c r="P1990" t="e">
        <f>VLOOKUP(TableMPI[[#This Row],[Label]],TableAvg[],3,FALSE)</f>
        <v>#N/A</v>
      </c>
      <c r="Q1990" t="e">
        <f>TableMPI[[#This Row],[Avg]]-$U$2*TableMPI[[#This Row],[StdDev]]</f>
        <v>#N/A</v>
      </c>
      <c r="R1990" t="e">
        <f>TableMPI[[#This Row],[Avg]]+$U$2*TableMPI[[#This Row],[StdDev]]</f>
        <v>#N/A</v>
      </c>
      <c r="S1990" t="e">
        <f>IF(AND(TableMPI[[#This Row],[total_time]]&gt;=TableMPI[[#This Row],[Low]], TableMPI[[#This Row],[total_time]]&lt;=TableMPI[[#This Row],[High]]),1,0)</f>
        <v>#N/A</v>
      </c>
    </row>
    <row r="1991" spans="1:19" x14ac:dyDescent="0.25">
      <c r="A1991" t="s">
        <v>15</v>
      </c>
      <c r="B1991">
        <v>10000</v>
      </c>
      <c r="C1991">
        <v>100</v>
      </c>
      <c r="D1991">
        <v>100000</v>
      </c>
      <c r="E1991">
        <v>70</v>
      </c>
      <c r="F1991">
        <v>1</v>
      </c>
      <c r="G1991">
        <v>14.711093999999999</v>
      </c>
      <c r="H1991">
        <v>8.8779029999999999</v>
      </c>
      <c r="I1991">
        <v>12.416506</v>
      </c>
      <c r="J1991">
        <v>0.179949</v>
      </c>
      <c r="K1991" t="str">
        <f t="shared" si="58"/>
        <v>7</v>
      </c>
      <c r="L1991" t="s">
        <v>81</v>
      </c>
      <c r="M1991" t="s">
        <v>82</v>
      </c>
      <c r="N199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70</v>
      </c>
      <c r="O1991" t="e">
        <f>VLOOKUP(TableMPI[[#This Row],[Label]],TableAvg[],2,FALSE)</f>
        <v>#N/A</v>
      </c>
      <c r="P1991" t="e">
        <f>VLOOKUP(TableMPI[[#This Row],[Label]],TableAvg[],3,FALSE)</f>
        <v>#N/A</v>
      </c>
      <c r="Q1991" t="e">
        <f>TableMPI[[#This Row],[Avg]]-$U$2*TableMPI[[#This Row],[StdDev]]</f>
        <v>#N/A</v>
      </c>
      <c r="R1991" t="e">
        <f>TableMPI[[#This Row],[Avg]]+$U$2*TableMPI[[#This Row],[StdDev]]</f>
        <v>#N/A</v>
      </c>
      <c r="S1991" t="e">
        <f>IF(AND(TableMPI[[#This Row],[total_time]]&gt;=TableMPI[[#This Row],[Low]], TableMPI[[#This Row],[total_time]]&lt;=TableMPI[[#This Row],[High]]),1,0)</f>
        <v>#N/A</v>
      </c>
    </row>
    <row r="1992" spans="1:19" x14ac:dyDescent="0.25">
      <c r="A1992" t="s">
        <v>15</v>
      </c>
      <c r="B1992">
        <v>15000</v>
      </c>
      <c r="C1992">
        <v>100</v>
      </c>
      <c r="D1992">
        <v>100000</v>
      </c>
      <c r="E1992">
        <v>13</v>
      </c>
      <c r="F1992">
        <v>1</v>
      </c>
      <c r="G1992">
        <v>59.174458999999999</v>
      </c>
      <c r="H1992">
        <v>0.93635599999999997</v>
      </c>
      <c r="I1992">
        <v>7.3386630000000004</v>
      </c>
      <c r="J1992">
        <v>0.61155499999999996</v>
      </c>
      <c r="K1992" t="str">
        <f>MID(M1992,22,1)</f>
        <v>7</v>
      </c>
      <c r="L1992" t="s">
        <v>83</v>
      </c>
      <c r="M1992" t="s">
        <v>84</v>
      </c>
      <c r="N199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13</v>
      </c>
      <c r="O1992" t="e">
        <f>VLOOKUP(TableMPI[[#This Row],[Label]],TableAvg[],2,FALSE)</f>
        <v>#N/A</v>
      </c>
      <c r="P1992" t="e">
        <f>VLOOKUP(TableMPI[[#This Row],[Label]],TableAvg[],3,FALSE)</f>
        <v>#N/A</v>
      </c>
      <c r="Q1992" t="e">
        <f>TableMPI[[#This Row],[Avg]]-$U$2*TableMPI[[#This Row],[StdDev]]</f>
        <v>#N/A</v>
      </c>
      <c r="R1992" t="e">
        <f>TableMPI[[#This Row],[Avg]]+$U$2*TableMPI[[#This Row],[StdDev]]</f>
        <v>#N/A</v>
      </c>
      <c r="S1992" t="e">
        <f>IF(AND(TableMPI[[#This Row],[total_time]]&gt;=TableMPI[[#This Row],[Low]], TableMPI[[#This Row],[total_time]]&lt;=TableMPI[[#This Row],[High]]),1,0)</f>
        <v>#N/A</v>
      </c>
    </row>
    <row r="1993" spans="1:19" x14ac:dyDescent="0.25">
      <c r="A1993" t="s">
        <v>15</v>
      </c>
      <c r="B1993">
        <v>15000</v>
      </c>
      <c r="C1993">
        <v>100</v>
      </c>
      <c r="D1993">
        <v>100000</v>
      </c>
      <c r="E1993">
        <v>16</v>
      </c>
      <c r="F1993">
        <v>1</v>
      </c>
      <c r="G1993">
        <v>48.104598000000003</v>
      </c>
      <c r="H1993">
        <v>0.74416899999999997</v>
      </c>
      <c r="I1993">
        <v>6.5071219999999999</v>
      </c>
      <c r="J1993">
        <v>0.43380800000000003</v>
      </c>
      <c r="K1993" t="str">
        <f t="shared" ref="K1993:K2024" si="59">MID(M1993,22,1)</f>
        <v>7</v>
      </c>
      <c r="L1993" t="s">
        <v>83</v>
      </c>
      <c r="M1993" t="s">
        <v>84</v>
      </c>
      <c r="N199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16</v>
      </c>
      <c r="O1993" t="e">
        <f>VLOOKUP(TableMPI[[#This Row],[Label]],TableAvg[],2,FALSE)</f>
        <v>#N/A</v>
      </c>
      <c r="P1993" t="e">
        <f>VLOOKUP(TableMPI[[#This Row],[Label]],TableAvg[],3,FALSE)</f>
        <v>#N/A</v>
      </c>
      <c r="Q1993" t="e">
        <f>TableMPI[[#This Row],[Avg]]-$U$2*TableMPI[[#This Row],[StdDev]]</f>
        <v>#N/A</v>
      </c>
      <c r="R1993" t="e">
        <f>TableMPI[[#This Row],[Avg]]+$U$2*TableMPI[[#This Row],[StdDev]]</f>
        <v>#N/A</v>
      </c>
      <c r="S1993" t="e">
        <f>IF(AND(TableMPI[[#This Row],[total_time]]&gt;=TableMPI[[#This Row],[Low]], TableMPI[[#This Row],[total_time]]&lt;=TableMPI[[#This Row],[High]]),1,0)</f>
        <v>#N/A</v>
      </c>
    </row>
    <row r="1994" spans="1:19" x14ac:dyDescent="0.25">
      <c r="A1994" t="s">
        <v>15</v>
      </c>
      <c r="B1994">
        <v>15000</v>
      </c>
      <c r="C1994">
        <v>100</v>
      </c>
      <c r="D1994">
        <v>100000</v>
      </c>
      <c r="E1994">
        <v>19</v>
      </c>
      <c r="F1994">
        <v>1</v>
      </c>
      <c r="G1994">
        <v>40.971440000000001</v>
      </c>
      <c r="H1994">
        <v>0.78360799999999997</v>
      </c>
      <c r="I1994">
        <v>8.4498119999999997</v>
      </c>
      <c r="J1994">
        <v>0.46943400000000002</v>
      </c>
      <c r="K1994" t="str">
        <f t="shared" si="59"/>
        <v>7</v>
      </c>
      <c r="L1994" t="s">
        <v>83</v>
      </c>
      <c r="M1994" t="s">
        <v>84</v>
      </c>
      <c r="N199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19</v>
      </c>
      <c r="O1994" t="e">
        <f>VLOOKUP(TableMPI[[#This Row],[Label]],TableAvg[],2,FALSE)</f>
        <v>#N/A</v>
      </c>
      <c r="P1994" t="e">
        <f>VLOOKUP(TableMPI[[#This Row],[Label]],TableAvg[],3,FALSE)</f>
        <v>#N/A</v>
      </c>
      <c r="Q1994" t="e">
        <f>TableMPI[[#This Row],[Avg]]-$U$2*TableMPI[[#This Row],[StdDev]]</f>
        <v>#N/A</v>
      </c>
      <c r="R1994" t="e">
        <f>TableMPI[[#This Row],[Avg]]+$U$2*TableMPI[[#This Row],[StdDev]]</f>
        <v>#N/A</v>
      </c>
      <c r="S1994" t="e">
        <f>IF(AND(TableMPI[[#This Row],[total_time]]&gt;=TableMPI[[#This Row],[Low]], TableMPI[[#This Row],[total_time]]&lt;=TableMPI[[#This Row],[High]]),1,0)</f>
        <v>#N/A</v>
      </c>
    </row>
    <row r="1995" spans="1:19" x14ac:dyDescent="0.25">
      <c r="A1995" t="s">
        <v>15</v>
      </c>
      <c r="B1995">
        <v>15000</v>
      </c>
      <c r="C1995">
        <v>100</v>
      </c>
      <c r="D1995">
        <v>100000</v>
      </c>
      <c r="E1995">
        <v>22</v>
      </c>
      <c r="F1995">
        <v>1</v>
      </c>
      <c r="G1995">
        <v>35.706069999999997</v>
      </c>
      <c r="H1995">
        <v>0.80317099999999997</v>
      </c>
      <c r="I1995">
        <v>10.345803999999999</v>
      </c>
      <c r="J1995">
        <v>0.49265700000000001</v>
      </c>
      <c r="K1995" t="str">
        <f t="shared" si="59"/>
        <v>7</v>
      </c>
      <c r="L1995" t="s">
        <v>83</v>
      </c>
      <c r="M1995" t="s">
        <v>84</v>
      </c>
      <c r="N199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22</v>
      </c>
      <c r="O1995" t="e">
        <f>VLOOKUP(TableMPI[[#This Row],[Label]],TableAvg[],2,FALSE)</f>
        <v>#N/A</v>
      </c>
      <c r="P1995" t="e">
        <f>VLOOKUP(TableMPI[[#This Row],[Label]],TableAvg[],3,FALSE)</f>
        <v>#N/A</v>
      </c>
      <c r="Q1995" t="e">
        <f>TableMPI[[#This Row],[Avg]]-$U$2*TableMPI[[#This Row],[StdDev]]</f>
        <v>#N/A</v>
      </c>
      <c r="R1995" t="e">
        <f>TableMPI[[#This Row],[Avg]]+$U$2*TableMPI[[#This Row],[StdDev]]</f>
        <v>#N/A</v>
      </c>
      <c r="S1995" t="e">
        <f>IF(AND(TableMPI[[#This Row],[total_time]]&gt;=TableMPI[[#This Row],[Low]], TableMPI[[#This Row],[total_time]]&lt;=TableMPI[[#This Row],[High]]),1,0)</f>
        <v>#N/A</v>
      </c>
    </row>
    <row r="1996" spans="1:19" x14ac:dyDescent="0.25">
      <c r="A1996" t="s">
        <v>15</v>
      </c>
      <c r="B1996">
        <v>15000</v>
      </c>
      <c r="C1996">
        <v>100</v>
      </c>
      <c r="D1996">
        <v>100000</v>
      </c>
      <c r="E1996">
        <v>25</v>
      </c>
      <c r="F1996">
        <v>1</v>
      </c>
      <c r="G1996">
        <v>33.052605999999997</v>
      </c>
      <c r="H1996">
        <v>1.7295959999999999</v>
      </c>
      <c r="I1996">
        <v>16.219004000000002</v>
      </c>
      <c r="J1996">
        <v>0.67579199999999995</v>
      </c>
      <c r="K1996" t="str">
        <f t="shared" si="59"/>
        <v>7</v>
      </c>
      <c r="L1996" t="s">
        <v>83</v>
      </c>
      <c r="M1996" t="s">
        <v>84</v>
      </c>
      <c r="N199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25</v>
      </c>
      <c r="O1996" t="e">
        <f>VLOOKUP(TableMPI[[#This Row],[Label]],TableAvg[],2,FALSE)</f>
        <v>#N/A</v>
      </c>
      <c r="P1996" t="e">
        <f>VLOOKUP(TableMPI[[#This Row],[Label]],TableAvg[],3,FALSE)</f>
        <v>#N/A</v>
      </c>
      <c r="Q1996" t="e">
        <f>TableMPI[[#This Row],[Avg]]-$U$2*TableMPI[[#This Row],[StdDev]]</f>
        <v>#N/A</v>
      </c>
      <c r="R1996" t="e">
        <f>TableMPI[[#This Row],[Avg]]+$U$2*TableMPI[[#This Row],[StdDev]]</f>
        <v>#N/A</v>
      </c>
      <c r="S1996" t="e">
        <f>IF(AND(TableMPI[[#This Row],[total_time]]&gt;=TableMPI[[#This Row],[Low]], TableMPI[[#This Row],[total_time]]&lt;=TableMPI[[#This Row],[High]]),1,0)</f>
        <v>#N/A</v>
      </c>
    </row>
    <row r="1997" spans="1:19" x14ac:dyDescent="0.25">
      <c r="A1997" t="s">
        <v>15</v>
      </c>
      <c r="B1997">
        <v>15000</v>
      </c>
      <c r="C1997">
        <v>100</v>
      </c>
      <c r="D1997">
        <v>100000</v>
      </c>
      <c r="E1997">
        <v>28</v>
      </c>
      <c r="F1997">
        <v>1</v>
      </c>
      <c r="G1997">
        <v>31.398561999999998</v>
      </c>
      <c r="H1997">
        <v>3.3091499999999998</v>
      </c>
      <c r="I1997">
        <v>26.303290000000001</v>
      </c>
      <c r="J1997">
        <v>0.97419599999999995</v>
      </c>
      <c r="K1997" t="str">
        <f t="shared" si="59"/>
        <v>7</v>
      </c>
      <c r="L1997" t="s">
        <v>83</v>
      </c>
      <c r="M1997" t="s">
        <v>84</v>
      </c>
      <c r="N199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28</v>
      </c>
      <c r="O1997" t="e">
        <f>VLOOKUP(TableMPI[[#This Row],[Label]],TableAvg[],2,FALSE)</f>
        <v>#N/A</v>
      </c>
      <c r="P1997" t="e">
        <f>VLOOKUP(TableMPI[[#This Row],[Label]],TableAvg[],3,FALSE)</f>
        <v>#N/A</v>
      </c>
      <c r="Q1997" t="e">
        <f>TableMPI[[#This Row],[Avg]]-$U$2*TableMPI[[#This Row],[StdDev]]</f>
        <v>#N/A</v>
      </c>
      <c r="R1997" t="e">
        <f>TableMPI[[#This Row],[Avg]]+$U$2*TableMPI[[#This Row],[StdDev]]</f>
        <v>#N/A</v>
      </c>
      <c r="S1997" t="e">
        <f>IF(AND(TableMPI[[#This Row],[total_time]]&gt;=TableMPI[[#This Row],[Low]], TableMPI[[#This Row],[total_time]]&lt;=TableMPI[[#This Row],[High]]),1,0)</f>
        <v>#N/A</v>
      </c>
    </row>
    <row r="1998" spans="1:19" x14ac:dyDescent="0.25">
      <c r="A1998" t="s">
        <v>15</v>
      </c>
      <c r="B1998">
        <v>15000</v>
      </c>
      <c r="C1998">
        <v>100</v>
      </c>
      <c r="D1998">
        <v>100000</v>
      </c>
      <c r="E1998">
        <v>31</v>
      </c>
      <c r="F1998">
        <v>1</v>
      </c>
      <c r="G1998">
        <v>29.827809999999999</v>
      </c>
      <c r="H1998">
        <v>4.3468039999999997</v>
      </c>
      <c r="I1998">
        <v>5.9318289999999996</v>
      </c>
      <c r="J1998">
        <v>0.19772799999999999</v>
      </c>
      <c r="K1998" t="str">
        <f t="shared" si="59"/>
        <v>7</v>
      </c>
      <c r="L1998" t="s">
        <v>83</v>
      </c>
      <c r="M1998" t="s">
        <v>84</v>
      </c>
      <c r="N199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31</v>
      </c>
      <c r="O1998" t="e">
        <f>VLOOKUP(TableMPI[[#This Row],[Label]],TableAvg[],2,FALSE)</f>
        <v>#N/A</v>
      </c>
      <c r="P1998" t="e">
        <f>VLOOKUP(TableMPI[[#This Row],[Label]],TableAvg[],3,FALSE)</f>
        <v>#N/A</v>
      </c>
      <c r="Q1998" t="e">
        <f>TableMPI[[#This Row],[Avg]]-$U$2*TableMPI[[#This Row],[StdDev]]</f>
        <v>#N/A</v>
      </c>
      <c r="R1998" t="e">
        <f>TableMPI[[#This Row],[Avg]]+$U$2*TableMPI[[#This Row],[StdDev]]</f>
        <v>#N/A</v>
      </c>
      <c r="S1998" t="e">
        <f>IF(AND(TableMPI[[#This Row],[total_time]]&gt;=TableMPI[[#This Row],[Low]], TableMPI[[#This Row],[total_time]]&lt;=TableMPI[[#This Row],[High]]),1,0)</f>
        <v>#N/A</v>
      </c>
    </row>
    <row r="1999" spans="1:19" x14ac:dyDescent="0.25">
      <c r="A1999" t="s">
        <v>15</v>
      </c>
      <c r="B1999">
        <v>15000</v>
      </c>
      <c r="C1999">
        <v>100</v>
      </c>
      <c r="D1999">
        <v>100000</v>
      </c>
      <c r="E1999">
        <v>34</v>
      </c>
      <c r="F1999">
        <v>1</v>
      </c>
      <c r="G1999">
        <v>30.687345000000001</v>
      </c>
      <c r="H1999">
        <v>7.7032579999999999</v>
      </c>
      <c r="I1999">
        <v>8.2554119999999998</v>
      </c>
      <c r="J1999">
        <v>0.250164</v>
      </c>
      <c r="K1999" t="str">
        <f t="shared" si="59"/>
        <v>7</v>
      </c>
      <c r="L1999" t="s">
        <v>83</v>
      </c>
      <c r="M1999" t="s">
        <v>84</v>
      </c>
      <c r="N199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34</v>
      </c>
      <c r="O1999" t="e">
        <f>VLOOKUP(TableMPI[[#This Row],[Label]],TableAvg[],2,FALSE)</f>
        <v>#N/A</v>
      </c>
      <c r="P1999" t="e">
        <f>VLOOKUP(TableMPI[[#This Row],[Label]],TableAvg[],3,FALSE)</f>
        <v>#N/A</v>
      </c>
      <c r="Q1999" t="e">
        <f>TableMPI[[#This Row],[Avg]]-$U$2*TableMPI[[#This Row],[StdDev]]</f>
        <v>#N/A</v>
      </c>
      <c r="R1999" t="e">
        <f>TableMPI[[#This Row],[Avg]]+$U$2*TableMPI[[#This Row],[StdDev]]</f>
        <v>#N/A</v>
      </c>
      <c r="S1999" t="e">
        <f>IF(AND(TableMPI[[#This Row],[total_time]]&gt;=TableMPI[[#This Row],[Low]], TableMPI[[#This Row],[total_time]]&lt;=TableMPI[[#This Row],[High]]),1,0)</f>
        <v>#N/A</v>
      </c>
    </row>
    <row r="2000" spans="1:19" x14ac:dyDescent="0.25">
      <c r="A2000" t="s">
        <v>15</v>
      </c>
      <c r="B2000">
        <v>15000</v>
      </c>
      <c r="C2000">
        <v>100</v>
      </c>
      <c r="D2000">
        <v>100000</v>
      </c>
      <c r="E2000">
        <v>37</v>
      </c>
      <c r="F2000">
        <v>1</v>
      </c>
      <c r="G2000">
        <v>28.010915000000001</v>
      </c>
      <c r="H2000">
        <v>6.8360880000000002</v>
      </c>
      <c r="I2000">
        <v>7.2503630000000001</v>
      </c>
      <c r="J2000">
        <v>0.20139899999999999</v>
      </c>
      <c r="K2000" t="str">
        <f t="shared" si="59"/>
        <v>7</v>
      </c>
      <c r="L2000" t="s">
        <v>83</v>
      </c>
      <c r="M2000" t="s">
        <v>84</v>
      </c>
      <c r="N200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37</v>
      </c>
      <c r="O2000" t="e">
        <f>VLOOKUP(TableMPI[[#This Row],[Label]],TableAvg[],2,FALSE)</f>
        <v>#N/A</v>
      </c>
      <c r="P2000" t="e">
        <f>VLOOKUP(TableMPI[[#This Row],[Label]],TableAvg[],3,FALSE)</f>
        <v>#N/A</v>
      </c>
      <c r="Q2000" t="e">
        <f>TableMPI[[#This Row],[Avg]]-$U$2*TableMPI[[#This Row],[StdDev]]</f>
        <v>#N/A</v>
      </c>
      <c r="R2000" t="e">
        <f>TableMPI[[#This Row],[Avg]]+$U$2*TableMPI[[#This Row],[StdDev]]</f>
        <v>#N/A</v>
      </c>
      <c r="S2000" t="e">
        <f>IF(AND(TableMPI[[#This Row],[total_time]]&gt;=TableMPI[[#This Row],[Low]], TableMPI[[#This Row],[total_time]]&lt;=TableMPI[[#This Row],[High]]),1,0)</f>
        <v>#N/A</v>
      </c>
    </row>
    <row r="2001" spans="1:19" x14ac:dyDescent="0.25">
      <c r="A2001" t="s">
        <v>15</v>
      </c>
      <c r="B2001">
        <v>15000</v>
      </c>
      <c r="C2001">
        <v>100</v>
      </c>
      <c r="D2001">
        <v>100000</v>
      </c>
      <c r="E2001">
        <v>40</v>
      </c>
      <c r="F2001">
        <v>1</v>
      </c>
      <c r="G2001">
        <v>29.397638000000001</v>
      </c>
      <c r="H2001">
        <v>9.3721910000000008</v>
      </c>
      <c r="I2001">
        <v>6.5204599999999999</v>
      </c>
      <c r="J2001">
        <v>0.16719100000000001</v>
      </c>
      <c r="K2001" t="str">
        <f t="shared" si="59"/>
        <v>7</v>
      </c>
      <c r="L2001" t="s">
        <v>83</v>
      </c>
      <c r="M2001" t="s">
        <v>84</v>
      </c>
      <c r="N200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40</v>
      </c>
      <c r="O2001" t="e">
        <f>VLOOKUP(TableMPI[[#This Row],[Label]],TableAvg[],2,FALSE)</f>
        <v>#N/A</v>
      </c>
      <c r="P2001" t="e">
        <f>VLOOKUP(TableMPI[[#This Row],[Label]],TableAvg[],3,FALSE)</f>
        <v>#N/A</v>
      </c>
      <c r="Q2001" t="e">
        <f>TableMPI[[#This Row],[Avg]]-$U$2*TableMPI[[#This Row],[StdDev]]</f>
        <v>#N/A</v>
      </c>
      <c r="R2001" t="e">
        <f>TableMPI[[#This Row],[Avg]]+$U$2*TableMPI[[#This Row],[StdDev]]</f>
        <v>#N/A</v>
      </c>
      <c r="S2001" t="e">
        <f>IF(AND(TableMPI[[#This Row],[total_time]]&gt;=TableMPI[[#This Row],[Low]], TableMPI[[#This Row],[total_time]]&lt;=TableMPI[[#This Row],[High]]),1,0)</f>
        <v>#N/A</v>
      </c>
    </row>
    <row r="2002" spans="1:19" x14ac:dyDescent="0.25">
      <c r="A2002" t="s">
        <v>15</v>
      </c>
      <c r="B2002">
        <v>15000</v>
      </c>
      <c r="C2002">
        <v>100</v>
      </c>
      <c r="D2002">
        <v>100000</v>
      </c>
      <c r="E2002">
        <v>43</v>
      </c>
      <c r="F2002">
        <v>1</v>
      </c>
      <c r="G2002">
        <v>30.358665999999999</v>
      </c>
      <c r="H2002">
        <v>11.75652</v>
      </c>
      <c r="I2002">
        <v>9.1213890000000006</v>
      </c>
      <c r="J2002">
        <v>0.21717600000000001</v>
      </c>
      <c r="K2002" t="str">
        <f t="shared" si="59"/>
        <v>7</v>
      </c>
      <c r="L2002" t="s">
        <v>83</v>
      </c>
      <c r="M2002" t="s">
        <v>84</v>
      </c>
      <c r="N200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43</v>
      </c>
      <c r="O2002" t="e">
        <f>VLOOKUP(TableMPI[[#This Row],[Label]],TableAvg[],2,FALSE)</f>
        <v>#N/A</v>
      </c>
      <c r="P2002" t="e">
        <f>VLOOKUP(TableMPI[[#This Row],[Label]],TableAvg[],3,FALSE)</f>
        <v>#N/A</v>
      </c>
      <c r="Q2002" t="e">
        <f>TableMPI[[#This Row],[Avg]]-$U$2*TableMPI[[#This Row],[StdDev]]</f>
        <v>#N/A</v>
      </c>
      <c r="R2002" t="e">
        <f>TableMPI[[#This Row],[Avg]]+$U$2*TableMPI[[#This Row],[StdDev]]</f>
        <v>#N/A</v>
      </c>
      <c r="S2002" t="e">
        <f>IF(AND(TableMPI[[#This Row],[total_time]]&gt;=TableMPI[[#This Row],[Low]], TableMPI[[#This Row],[total_time]]&lt;=TableMPI[[#This Row],[High]]),1,0)</f>
        <v>#N/A</v>
      </c>
    </row>
    <row r="2003" spans="1:19" x14ac:dyDescent="0.25">
      <c r="A2003" t="s">
        <v>15</v>
      </c>
      <c r="B2003">
        <v>15000</v>
      </c>
      <c r="C2003">
        <v>100</v>
      </c>
      <c r="D2003">
        <v>100000</v>
      </c>
      <c r="E2003">
        <v>46</v>
      </c>
      <c r="F2003">
        <v>1</v>
      </c>
      <c r="G2003">
        <v>28.192350999999999</v>
      </c>
      <c r="H2003">
        <v>10.770910000000001</v>
      </c>
      <c r="I2003">
        <v>9.3257019999999997</v>
      </c>
      <c r="J2003">
        <v>0.20723800000000001</v>
      </c>
      <c r="K2003" t="str">
        <f t="shared" si="59"/>
        <v>7</v>
      </c>
      <c r="L2003" t="s">
        <v>83</v>
      </c>
      <c r="M2003" t="s">
        <v>84</v>
      </c>
      <c r="N200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46</v>
      </c>
      <c r="O2003" t="e">
        <f>VLOOKUP(TableMPI[[#This Row],[Label]],TableAvg[],2,FALSE)</f>
        <v>#N/A</v>
      </c>
      <c r="P2003" t="e">
        <f>VLOOKUP(TableMPI[[#This Row],[Label]],TableAvg[],3,FALSE)</f>
        <v>#N/A</v>
      </c>
      <c r="Q2003" t="e">
        <f>TableMPI[[#This Row],[Avg]]-$U$2*TableMPI[[#This Row],[StdDev]]</f>
        <v>#N/A</v>
      </c>
      <c r="R2003" t="e">
        <f>TableMPI[[#This Row],[Avg]]+$U$2*TableMPI[[#This Row],[StdDev]]</f>
        <v>#N/A</v>
      </c>
      <c r="S2003" t="e">
        <f>IF(AND(TableMPI[[#This Row],[total_time]]&gt;=TableMPI[[#This Row],[Low]], TableMPI[[#This Row],[total_time]]&lt;=TableMPI[[#This Row],[High]]),1,0)</f>
        <v>#N/A</v>
      </c>
    </row>
    <row r="2004" spans="1:19" x14ac:dyDescent="0.25">
      <c r="A2004" t="s">
        <v>15</v>
      </c>
      <c r="B2004">
        <v>15000</v>
      </c>
      <c r="C2004">
        <v>100</v>
      </c>
      <c r="D2004">
        <v>100000</v>
      </c>
      <c r="E2004">
        <v>49</v>
      </c>
      <c r="F2004">
        <v>1</v>
      </c>
      <c r="G2004">
        <v>33.671269000000002</v>
      </c>
      <c r="H2004">
        <v>17.148306000000002</v>
      </c>
      <c r="I2004">
        <v>27.108937999999998</v>
      </c>
      <c r="J2004">
        <v>0.56476999999999999</v>
      </c>
      <c r="K2004" t="str">
        <f t="shared" si="59"/>
        <v>7</v>
      </c>
      <c r="L2004" t="s">
        <v>83</v>
      </c>
      <c r="M2004" t="s">
        <v>84</v>
      </c>
      <c r="N200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49</v>
      </c>
      <c r="O2004" t="e">
        <f>VLOOKUP(TableMPI[[#This Row],[Label]],TableAvg[],2,FALSE)</f>
        <v>#N/A</v>
      </c>
      <c r="P2004" t="e">
        <f>VLOOKUP(TableMPI[[#This Row],[Label]],TableAvg[],3,FALSE)</f>
        <v>#N/A</v>
      </c>
      <c r="Q2004" t="e">
        <f>TableMPI[[#This Row],[Avg]]-$U$2*TableMPI[[#This Row],[StdDev]]</f>
        <v>#N/A</v>
      </c>
      <c r="R2004" t="e">
        <f>TableMPI[[#This Row],[Avg]]+$U$2*TableMPI[[#This Row],[StdDev]]</f>
        <v>#N/A</v>
      </c>
      <c r="S2004" t="e">
        <f>IF(AND(TableMPI[[#This Row],[total_time]]&gt;=TableMPI[[#This Row],[Low]], TableMPI[[#This Row],[total_time]]&lt;=TableMPI[[#This Row],[High]]),1,0)</f>
        <v>#N/A</v>
      </c>
    </row>
    <row r="2005" spans="1:19" x14ac:dyDescent="0.25">
      <c r="A2005" t="s">
        <v>15</v>
      </c>
      <c r="B2005">
        <v>15000</v>
      </c>
      <c r="C2005">
        <v>100</v>
      </c>
      <c r="D2005">
        <v>100000</v>
      </c>
      <c r="E2005">
        <v>52</v>
      </c>
      <c r="F2005">
        <v>1</v>
      </c>
      <c r="G2005">
        <v>31.780576</v>
      </c>
      <c r="H2005">
        <v>15.999772999999999</v>
      </c>
      <c r="I2005">
        <v>28.848859999999998</v>
      </c>
      <c r="J2005">
        <v>0.56566399999999994</v>
      </c>
      <c r="K2005" t="str">
        <f t="shared" si="59"/>
        <v>7</v>
      </c>
      <c r="L2005" t="s">
        <v>83</v>
      </c>
      <c r="M2005" t="s">
        <v>84</v>
      </c>
      <c r="N200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52</v>
      </c>
      <c r="O2005" t="e">
        <f>VLOOKUP(TableMPI[[#This Row],[Label]],TableAvg[],2,FALSE)</f>
        <v>#N/A</v>
      </c>
      <c r="P2005" t="e">
        <f>VLOOKUP(TableMPI[[#This Row],[Label]],TableAvg[],3,FALSE)</f>
        <v>#N/A</v>
      </c>
      <c r="Q2005" t="e">
        <f>TableMPI[[#This Row],[Avg]]-$U$2*TableMPI[[#This Row],[StdDev]]</f>
        <v>#N/A</v>
      </c>
      <c r="R2005" t="e">
        <f>TableMPI[[#This Row],[Avg]]+$U$2*TableMPI[[#This Row],[StdDev]]</f>
        <v>#N/A</v>
      </c>
      <c r="S2005" t="e">
        <f>IF(AND(TableMPI[[#This Row],[total_time]]&gt;=TableMPI[[#This Row],[Low]], TableMPI[[#This Row],[total_time]]&lt;=TableMPI[[#This Row],[High]]),1,0)</f>
        <v>#N/A</v>
      </c>
    </row>
    <row r="2006" spans="1:19" x14ac:dyDescent="0.25">
      <c r="A2006" t="s">
        <v>15</v>
      </c>
      <c r="B2006">
        <v>15000</v>
      </c>
      <c r="C2006">
        <v>100</v>
      </c>
      <c r="D2006">
        <v>100000</v>
      </c>
      <c r="E2006">
        <v>55</v>
      </c>
      <c r="F2006">
        <v>1</v>
      </c>
      <c r="G2006">
        <v>27.235316999999998</v>
      </c>
      <c r="H2006">
        <v>12.354793000000001</v>
      </c>
      <c r="I2006">
        <v>23.416398999999998</v>
      </c>
      <c r="J2006">
        <v>0.43363699999999999</v>
      </c>
      <c r="K2006" t="str">
        <f t="shared" si="59"/>
        <v>7</v>
      </c>
      <c r="L2006" t="s">
        <v>83</v>
      </c>
      <c r="M2006" t="s">
        <v>84</v>
      </c>
      <c r="N200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55</v>
      </c>
      <c r="O2006" t="e">
        <f>VLOOKUP(TableMPI[[#This Row],[Label]],TableAvg[],2,FALSE)</f>
        <v>#N/A</v>
      </c>
      <c r="P2006" t="e">
        <f>VLOOKUP(TableMPI[[#This Row],[Label]],TableAvg[],3,FALSE)</f>
        <v>#N/A</v>
      </c>
      <c r="Q2006" t="e">
        <f>TableMPI[[#This Row],[Avg]]-$U$2*TableMPI[[#This Row],[StdDev]]</f>
        <v>#N/A</v>
      </c>
      <c r="R2006" t="e">
        <f>TableMPI[[#This Row],[Avg]]+$U$2*TableMPI[[#This Row],[StdDev]]</f>
        <v>#N/A</v>
      </c>
      <c r="S2006" t="e">
        <f>IF(AND(TableMPI[[#This Row],[total_time]]&gt;=TableMPI[[#This Row],[Low]], TableMPI[[#This Row],[total_time]]&lt;=TableMPI[[#This Row],[High]]),1,0)</f>
        <v>#N/A</v>
      </c>
    </row>
    <row r="2007" spans="1:19" x14ac:dyDescent="0.25">
      <c r="A2007" t="s">
        <v>15</v>
      </c>
      <c r="B2007">
        <v>15000</v>
      </c>
      <c r="C2007">
        <v>100</v>
      </c>
      <c r="D2007">
        <v>100000</v>
      </c>
      <c r="E2007">
        <v>58</v>
      </c>
      <c r="F2007">
        <v>1</v>
      </c>
      <c r="G2007">
        <v>27.803687</v>
      </c>
      <c r="H2007">
        <v>13.591146999999999</v>
      </c>
      <c r="I2007">
        <v>22.206966000000001</v>
      </c>
      <c r="J2007">
        <v>0.389596</v>
      </c>
      <c r="K2007" t="str">
        <f t="shared" si="59"/>
        <v>7</v>
      </c>
      <c r="L2007" t="s">
        <v>83</v>
      </c>
      <c r="M2007" t="s">
        <v>84</v>
      </c>
      <c r="N200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58</v>
      </c>
      <c r="O2007" t="e">
        <f>VLOOKUP(TableMPI[[#This Row],[Label]],TableAvg[],2,FALSE)</f>
        <v>#N/A</v>
      </c>
      <c r="P2007" t="e">
        <f>VLOOKUP(TableMPI[[#This Row],[Label]],TableAvg[],3,FALSE)</f>
        <v>#N/A</v>
      </c>
      <c r="Q2007" t="e">
        <f>TableMPI[[#This Row],[Avg]]-$U$2*TableMPI[[#This Row],[StdDev]]</f>
        <v>#N/A</v>
      </c>
      <c r="R2007" t="e">
        <f>TableMPI[[#This Row],[Avg]]+$U$2*TableMPI[[#This Row],[StdDev]]</f>
        <v>#N/A</v>
      </c>
      <c r="S2007" t="e">
        <f>IF(AND(TableMPI[[#This Row],[total_time]]&gt;=TableMPI[[#This Row],[Low]], TableMPI[[#This Row],[total_time]]&lt;=TableMPI[[#This Row],[High]]),1,0)</f>
        <v>#N/A</v>
      </c>
    </row>
    <row r="2008" spans="1:19" x14ac:dyDescent="0.25">
      <c r="A2008" t="s">
        <v>15</v>
      </c>
      <c r="B2008">
        <v>15000</v>
      </c>
      <c r="C2008">
        <v>100</v>
      </c>
      <c r="D2008">
        <v>100000</v>
      </c>
      <c r="E2008">
        <v>61</v>
      </c>
      <c r="F2008">
        <v>1</v>
      </c>
      <c r="G2008">
        <v>28.135525000000001</v>
      </c>
      <c r="H2008">
        <v>14.726758999999999</v>
      </c>
      <c r="I2008">
        <v>28.411792999999999</v>
      </c>
      <c r="J2008">
        <v>0.47353000000000001</v>
      </c>
      <c r="K2008" t="str">
        <f t="shared" si="59"/>
        <v>7</v>
      </c>
      <c r="L2008" t="s">
        <v>83</v>
      </c>
      <c r="M2008" t="s">
        <v>84</v>
      </c>
      <c r="N200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61</v>
      </c>
      <c r="O2008" t="e">
        <f>VLOOKUP(TableMPI[[#This Row],[Label]],TableAvg[],2,FALSE)</f>
        <v>#N/A</v>
      </c>
      <c r="P2008" t="e">
        <f>VLOOKUP(TableMPI[[#This Row],[Label]],TableAvg[],3,FALSE)</f>
        <v>#N/A</v>
      </c>
      <c r="Q2008" t="e">
        <f>TableMPI[[#This Row],[Avg]]-$U$2*TableMPI[[#This Row],[StdDev]]</f>
        <v>#N/A</v>
      </c>
      <c r="R2008" t="e">
        <f>TableMPI[[#This Row],[Avg]]+$U$2*TableMPI[[#This Row],[StdDev]]</f>
        <v>#N/A</v>
      </c>
      <c r="S2008" t="e">
        <f>IF(AND(TableMPI[[#This Row],[total_time]]&gt;=TableMPI[[#This Row],[Low]], TableMPI[[#This Row],[total_time]]&lt;=TableMPI[[#This Row],[High]]),1,0)</f>
        <v>#N/A</v>
      </c>
    </row>
    <row r="2009" spans="1:19" x14ac:dyDescent="0.25">
      <c r="A2009" t="s">
        <v>15</v>
      </c>
      <c r="B2009">
        <v>15000</v>
      </c>
      <c r="C2009">
        <v>100</v>
      </c>
      <c r="D2009">
        <v>100000</v>
      </c>
      <c r="E2009">
        <v>64</v>
      </c>
      <c r="F2009">
        <v>1</v>
      </c>
      <c r="G2009">
        <v>28.448274999999999</v>
      </c>
      <c r="H2009">
        <v>15.523993000000001</v>
      </c>
      <c r="I2009">
        <v>15.208126</v>
      </c>
      <c r="J2009">
        <v>0.241399</v>
      </c>
      <c r="K2009" t="str">
        <f t="shared" si="59"/>
        <v>7</v>
      </c>
      <c r="L2009" t="s">
        <v>83</v>
      </c>
      <c r="M2009" t="s">
        <v>84</v>
      </c>
      <c r="N200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64</v>
      </c>
      <c r="O2009" t="e">
        <f>VLOOKUP(TableMPI[[#This Row],[Label]],TableAvg[],2,FALSE)</f>
        <v>#N/A</v>
      </c>
      <c r="P2009" t="e">
        <f>VLOOKUP(TableMPI[[#This Row],[Label]],TableAvg[],3,FALSE)</f>
        <v>#N/A</v>
      </c>
      <c r="Q2009" t="e">
        <f>TableMPI[[#This Row],[Avg]]-$U$2*TableMPI[[#This Row],[StdDev]]</f>
        <v>#N/A</v>
      </c>
      <c r="R2009" t="e">
        <f>TableMPI[[#This Row],[Avg]]+$U$2*TableMPI[[#This Row],[StdDev]]</f>
        <v>#N/A</v>
      </c>
      <c r="S2009" t="e">
        <f>IF(AND(TableMPI[[#This Row],[total_time]]&gt;=TableMPI[[#This Row],[Low]], TableMPI[[#This Row],[total_time]]&lt;=TableMPI[[#This Row],[High]]),1,0)</f>
        <v>#N/A</v>
      </c>
    </row>
    <row r="2010" spans="1:19" x14ac:dyDescent="0.25">
      <c r="A2010" t="s">
        <v>15</v>
      </c>
      <c r="B2010">
        <v>15000</v>
      </c>
      <c r="C2010">
        <v>100</v>
      </c>
      <c r="D2010">
        <v>100000</v>
      </c>
      <c r="E2010">
        <v>67</v>
      </c>
      <c r="F2010">
        <v>1</v>
      </c>
      <c r="G2010">
        <v>23.994992</v>
      </c>
      <c r="H2010">
        <v>11.635654000000001</v>
      </c>
      <c r="I2010">
        <v>10.784591000000001</v>
      </c>
      <c r="J2010">
        <v>0.16340299999999999</v>
      </c>
      <c r="K2010" t="str">
        <f t="shared" si="59"/>
        <v>7</v>
      </c>
      <c r="L2010" t="s">
        <v>83</v>
      </c>
      <c r="M2010" t="s">
        <v>84</v>
      </c>
      <c r="N201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67</v>
      </c>
      <c r="O2010" t="e">
        <f>VLOOKUP(TableMPI[[#This Row],[Label]],TableAvg[],2,FALSE)</f>
        <v>#N/A</v>
      </c>
      <c r="P2010" t="e">
        <f>VLOOKUP(TableMPI[[#This Row],[Label]],TableAvg[],3,FALSE)</f>
        <v>#N/A</v>
      </c>
      <c r="Q2010" t="e">
        <f>TableMPI[[#This Row],[Avg]]-$U$2*TableMPI[[#This Row],[StdDev]]</f>
        <v>#N/A</v>
      </c>
      <c r="R2010" t="e">
        <f>TableMPI[[#This Row],[Avg]]+$U$2*TableMPI[[#This Row],[StdDev]]</f>
        <v>#N/A</v>
      </c>
      <c r="S2010" t="e">
        <f>IF(AND(TableMPI[[#This Row],[total_time]]&gt;=TableMPI[[#This Row],[Low]], TableMPI[[#This Row],[total_time]]&lt;=TableMPI[[#This Row],[High]]),1,0)</f>
        <v>#N/A</v>
      </c>
    </row>
    <row r="2011" spans="1:19" x14ac:dyDescent="0.25">
      <c r="A2011" t="s">
        <v>15</v>
      </c>
      <c r="B2011">
        <v>15000</v>
      </c>
      <c r="C2011">
        <v>100</v>
      </c>
      <c r="D2011">
        <v>100000</v>
      </c>
      <c r="E2011">
        <v>70</v>
      </c>
      <c r="F2011">
        <v>1</v>
      </c>
      <c r="G2011">
        <v>29.021305000000002</v>
      </c>
      <c r="H2011">
        <v>17.301589</v>
      </c>
      <c r="I2011">
        <v>19.623487000000001</v>
      </c>
      <c r="J2011">
        <v>0.28439799999999998</v>
      </c>
      <c r="K2011" t="str">
        <f t="shared" si="59"/>
        <v>7</v>
      </c>
      <c r="L2011" t="s">
        <v>83</v>
      </c>
      <c r="M2011" t="s">
        <v>84</v>
      </c>
      <c r="N201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70</v>
      </c>
      <c r="O2011" t="e">
        <f>VLOOKUP(TableMPI[[#This Row],[Label]],TableAvg[],2,FALSE)</f>
        <v>#N/A</v>
      </c>
      <c r="P2011" t="e">
        <f>VLOOKUP(TableMPI[[#This Row],[Label]],TableAvg[],3,FALSE)</f>
        <v>#N/A</v>
      </c>
      <c r="Q2011" t="e">
        <f>TableMPI[[#This Row],[Avg]]-$U$2*TableMPI[[#This Row],[StdDev]]</f>
        <v>#N/A</v>
      </c>
      <c r="R2011" t="e">
        <f>TableMPI[[#This Row],[Avg]]+$U$2*TableMPI[[#This Row],[StdDev]]</f>
        <v>#N/A</v>
      </c>
      <c r="S2011" t="e">
        <f>IF(AND(TableMPI[[#This Row],[total_time]]&gt;=TableMPI[[#This Row],[Low]], TableMPI[[#This Row],[total_time]]&lt;=TableMPI[[#This Row],[High]]),1,0)</f>
        <v>#N/A</v>
      </c>
    </row>
    <row r="2012" spans="1:19" x14ac:dyDescent="0.25">
      <c r="A2012" t="s">
        <v>15</v>
      </c>
      <c r="B2012">
        <v>15000</v>
      </c>
      <c r="C2012">
        <v>100</v>
      </c>
      <c r="D2012">
        <v>100000</v>
      </c>
      <c r="E2012">
        <v>13</v>
      </c>
      <c r="F2012">
        <v>1</v>
      </c>
      <c r="G2012">
        <v>58.707788999999998</v>
      </c>
      <c r="H2012">
        <v>0.45550000000000002</v>
      </c>
      <c r="I2012">
        <v>2.2516020000000001</v>
      </c>
      <c r="J2012">
        <v>0.187634</v>
      </c>
      <c r="K2012" t="str">
        <f t="shared" si="59"/>
        <v>7</v>
      </c>
      <c r="L2012" t="s">
        <v>83</v>
      </c>
      <c r="M2012" t="s">
        <v>84</v>
      </c>
      <c r="N201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13</v>
      </c>
      <c r="O2012" t="e">
        <f>VLOOKUP(TableMPI[[#This Row],[Label]],TableAvg[],2,FALSE)</f>
        <v>#N/A</v>
      </c>
      <c r="P2012" t="e">
        <f>VLOOKUP(TableMPI[[#This Row],[Label]],TableAvg[],3,FALSE)</f>
        <v>#N/A</v>
      </c>
      <c r="Q2012" t="e">
        <f>TableMPI[[#This Row],[Avg]]-$U$2*TableMPI[[#This Row],[StdDev]]</f>
        <v>#N/A</v>
      </c>
      <c r="R2012" t="e">
        <f>TableMPI[[#This Row],[Avg]]+$U$2*TableMPI[[#This Row],[StdDev]]</f>
        <v>#N/A</v>
      </c>
      <c r="S2012" t="e">
        <f>IF(AND(TableMPI[[#This Row],[total_time]]&gt;=TableMPI[[#This Row],[Low]], TableMPI[[#This Row],[total_time]]&lt;=TableMPI[[#This Row],[High]]),1,0)</f>
        <v>#N/A</v>
      </c>
    </row>
    <row r="2013" spans="1:19" x14ac:dyDescent="0.25">
      <c r="A2013" t="s">
        <v>15</v>
      </c>
      <c r="B2013">
        <v>15000</v>
      </c>
      <c r="C2013">
        <v>100</v>
      </c>
      <c r="D2013">
        <v>100000</v>
      </c>
      <c r="E2013">
        <v>16</v>
      </c>
      <c r="F2013">
        <v>1</v>
      </c>
      <c r="G2013">
        <v>47.896890999999997</v>
      </c>
      <c r="H2013">
        <v>0.64132199999999995</v>
      </c>
      <c r="I2013">
        <v>5.0051860000000001</v>
      </c>
      <c r="J2013">
        <v>0.333679</v>
      </c>
      <c r="K2013" t="str">
        <f t="shared" si="59"/>
        <v>7</v>
      </c>
      <c r="L2013" t="s">
        <v>83</v>
      </c>
      <c r="M2013" t="s">
        <v>84</v>
      </c>
      <c r="N20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16</v>
      </c>
      <c r="O2013" t="e">
        <f>VLOOKUP(TableMPI[[#This Row],[Label]],TableAvg[],2,FALSE)</f>
        <v>#N/A</v>
      </c>
      <c r="P2013" t="e">
        <f>VLOOKUP(TableMPI[[#This Row],[Label]],TableAvg[],3,FALSE)</f>
        <v>#N/A</v>
      </c>
      <c r="Q2013" t="e">
        <f>TableMPI[[#This Row],[Avg]]-$U$2*TableMPI[[#This Row],[StdDev]]</f>
        <v>#N/A</v>
      </c>
      <c r="R2013" t="e">
        <f>TableMPI[[#This Row],[Avg]]+$U$2*TableMPI[[#This Row],[StdDev]]</f>
        <v>#N/A</v>
      </c>
      <c r="S2013" t="e">
        <f>IF(AND(TableMPI[[#This Row],[total_time]]&gt;=TableMPI[[#This Row],[Low]], TableMPI[[#This Row],[total_time]]&lt;=TableMPI[[#This Row],[High]]),1,0)</f>
        <v>#N/A</v>
      </c>
    </row>
    <row r="2014" spans="1:19" x14ac:dyDescent="0.25">
      <c r="A2014" t="s">
        <v>15</v>
      </c>
      <c r="B2014">
        <v>15000</v>
      </c>
      <c r="C2014">
        <v>100</v>
      </c>
      <c r="D2014">
        <v>100000</v>
      </c>
      <c r="E2014">
        <v>19</v>
      </c>
      <c r="F2014">
        <v>1</v>
      </c>
      <c r="G2014">
        <v>40.932406999999998</v>
      </c>
      <c r="H2014">
        <v>0.71318899999999996</v>
      </c>
      <c r="I2014">
        <v>7.2866010000000001</v>
      </c>
      <c r="J2014">
        <v>0.40481099999999998</v>
      </c>
      <c r="K2014" t="str">
        <f t="shared" si="59"/>
        <v>7</v>
      </c>
      <c r="L2014" t="s">
        <v>83</v>
      </c>
      <c r="M2014" t="s">
        <v>84</v>
      </c>
      <c r="N201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19</v>
      </c>
      <c r="O2014" t="e">
        <f>VLOOKUP(TableMPI[[#This Row],[Label]],TableAvg[],2,FALSE)</f>
        <v>#N/A</v>
      </c>
      <c r="P2014" t="e">
        <f>VLOOKUP(TableMPI[[#This Row],[Label]],TableAvg[],3,FALSE)</f>
        <v>#N/A</v>
      </c>
      <c r="Q2014" t="e">
        <f>TableMPI[[#This Row],[Avg]]-$U$2*TableMPI[[#This Row],[StdDev]]</f>
        <v>#N/A</v>
      </c>
      <c r="R2014" t="e">
        <f>TableMPI[[#This Row],[Avg]]+$U$2*TableMPI[[#This Row],[StdDev]]</f>
        <v>#N/A</v>
      </c>
      <c r="S2014" t="e">
        <f>IF(AND(TableMPI[[#This Row],[total_time]]&gt;=TableMPI[[#This Row],[Low]], TableMPI[[#This Row],[total_time]]&lt;=TableMPI[[#This Row],[High]]),1,0)</f>
        <v>#N/A</v>
      </c>
    </row>
    <row r="2015" spans="1:19" x14ac:dyDescent="0.25">
      <c r="A2015" t="s">
        <v>15</v>
      </c>
      <c r="B2015">
        <v>15000</v>
      </c>
      <c r="C2015">
        <v>100</v>
      </c>
      <c r="D2015">
        <v>100000</v>
      </c>
      <c r="E2015">
        <v>22</v>
      </c>
      <c r="F2015">
        <v>1</v>
      </c>
      <c r="G2015">
        <v>35.716377000000001</v>
      </c>
      <c r="H2015">
        <v>0.81439300000000003</v>
      </c>
      <c r="I2015">
        <v>9.9623740000000005</v>
      </c>
      <c r="J2015">
        <v>0.47439900000000002</v>
      </c>
      <c r="K2015" t="str">
        <f t="shared" si="59"/>
        <v>7</v>
      </c>
      <c r="L2015" t="s">
        <v>83</v>
      </c>
      <c r="M2015" t="s">
        <v>84</v>
      </c>
      <c r="N201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22</v>
      </c>
      <c r="O2015" t="e">
        <f>VLOOKUP(TableMPI[[#This Row],[Label]],TableAvg[],2,FALSE)</f>
        <v>#N/A</v>
      </c>
      <c r="P2015" t="e">
        <f>VLOOKUP(TableMPI[[#This Row],[Label]],TableAvg[],3,FALSE)</f>
        <v>#N/A</v>
      </c>
      <c r="Q2015" t="e">
        <f>TableMPI[[#This Row],[Avg]]-$U$2*TableMPI[[#This Row],[StdDev]]</f>
        <v>#N/A</v>
      </c>
      <c r="R2015" t="e">
        <f>TableMPI[[#This Row],[Avg]]+$U$2*TableMPI[[#This Row],[StdDev]]</f>
        <v>#N/A</v>
      </c>
      <c r="S2015" t="e">
        <f>IF(AND(TableMPI[[#This Row],[total_time]]&gt;=TableMPI[[#This Row],[Low]], TableMPI[[#This Row],[total_time]]&lt;=TableMPI[[#This Row],[High]]),1,0)</f>
        <v>#N/A</v>
      </c>
    </row>
    <row r="2016" spans="1:19" x14ac:dyDescent="0.25">
      <c r="A2016" t="s">
        <v>15</v>
      </c>
      <c r="B2016">
        <v>15000</v>
      </c>
      <c r="C2016">
        <v>100</v>
      </c>
      <c r="D2016">
        <v>100000</v>
      </c>
      <c r="E2016">
        <v>25</v>
      </c>
      <c r="F2016">
        <v>1</v>
      </c>
      <c r="G2016">
        <v>33.096642000000003</v>
      </c>
      <c r="H2016">
        <v>1.868414</v>
      </c>
      <c r="I2016">
        <v>17.722664000000002</v>
      </c>
      <c r="J2016">
        <v>0.73844399999999999</v>
      </c>
      <c r="K2016" t="str">
        <f t="shared" si="59"/>
        <v>7</v>
      </c>
      <c r="L2016" t="s">
        <v>83</v>
      </c>
      <c r="M2016" t="s">
        <v>84</v>
      </c>
      <c r="N201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25</v>
      </c>
      <c r="O2016" t="e">
        <f>VLOOKUP(TableMPI[[#This Row],[Label]],TableAvg[],2,FALSE)</f>
        <v>#N/A</v>
      </c>
      <c r="P2016" t="e">
        <f>VLOOKUP(TableMPI[[#This Row],[Label]],TableAvg[],3,FALSE)</f>
        <v>#N/A</v>
      </c>
      <c r="Q2016" t="e">
        <f>TableMPI[[#This Row],[Avg]]-$U$2*TableMPI[[#This Row],[StdDev]]</f>
        <v>#N/A</v>
      </c>
      <c r="R2016" t="e">
        <f>TableMPI[[#This Row],[Avg]]+$U$2*TableMPI[[#This Row],[StdDev]]</f>
        <v>#N/A</v>
      </c>
      <c r="S2016" t="e">
        <f>IF(AND(TableMPI[[#This Row],[total_time]]&gt;=TableMPI[[#This Row],[Low]], TableMPI[[#This Row],[total_time]]&lt;=TableMPI[[#This Row],[High]]),1,0)</f>
        <v>#N/A</v>
      </c>
    </row>
    <row r="2017" spans="1:19" x14ac:dyDescent="0.25">
      <c r="A2017" t="s">
        <v>15</v>
      </c>
      <c r="B2017">
        <v>15000</v>
      </c>
      <c r="C2017">
        <v>100</v>
      </c>
      <c r="D2017">
        <v>100000</v>
      </c>
      <c r="E2017">
        <v>28</v>
      </c>
      <c r="F2017">
        <v>1</v>
      </c>
      <c r="G2017">
        <v>30.679905999999999</v>
      </c>
      <c r="H2017">
        <v>2.8530060000000002</v>
      </c>
      <c r="I2017">
        <v>12.205548</v>
      </c>
      <c r="J2017">
        <v>0.45205699999999999</v>
      </c>
      <c r="K2017" t="str">
        <f t="shared" si="59"/>
        <v>7</v>
      </c>
      <c r="L2017" t="s">
        <v>83</v>
      </c>
      <c r="M2017" t="s">
        <v>84</v>
      </c>
      <c r="N201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28</v>
      </c>
      <c r="O2017" t="e">
        <f>VLOOKUP(TableMPI[[#This Row],[Label]],TableAvg[],2,FALSE)</f>
        <v>#N/A</v>
      </c>
      <c r="P2017" t="e">
        <f>VLOOKUP(TableMPI[[#This Row],[Label]],TableAvg[],3,FALSE)</f>
        <v>#N/A</v>
      </c>
      <c r="Q2017" t="e">
        <f>TableMPI[[#This Row],[Avg]]-$U$2*TableMPI[[#This Row],[StdDev]]</f>
        <v>#N/A</v>
      </c>
      <c r="R2017" t="e">
        <f>TableMPI[[#This Row],[Avg]]+$U$2*TableMPI[[#This Row],[StdDev]]</f>
        <v>#N/A</v>
      </c>
      <c r="S2017" t="e">
        <f>IF(AND(TableMPI[[#This Row],[total_time]]&gt;=TableMPI[[#This Row],[Low]], TableMPI[[#This Row],[total_time]]&lt;=TableMPI[[#This Row],[High]]),1,0)</f>
        <v>#N/A</v>
      </c>
    </row>
    <row r="2018" spans="1:19" x14ac:dyDescent="0.25">
      <c r="A2018" t="s">
        <v>15</v>
      </c>
      <c r="B2018">
        <v>15000</v>
      </c>
      <c r="C2018">
        <v>100</v>
      </c>
      <c r="D2018">
        <v>100000</v>
      </c>
      <c r="E2018">
        <v>31</v>
      </c>
      <c r="F2018">
        <v>1</v>
      </c>
      <c r="G2018">
        <v>29.721250000000001</v>
      </c>
      <c r="H2018">
        <v>4.2842760000000002</v>
      </c>
      <c r="I2018">
        <v>8.6691939999999992</v>
      </c>
      <c r="J2018">
        <v>0.28897299999999998</v>
      </c>
      <c r="K2018" t="str">
        <f t="shared" si="59"/>
        <v>7</v>
      </c>
      <c r="L2018" t="s">
        <v>83</v>
      </c>
      <c r="M2018" t="s">
        <v>84</v>
      </c>
      <c r="N201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31</v>
      </c>
      <c r="O2018" t="e">
        <f>VLOOKUP(TableMPI[[#This Row],[Label]],TableAvg[],2,FALSE)</f>
        <v>#N/A</v>
      </c>
      <c r="P2018" t="e">
        <f>VLOOKUP(TableMPI[[#This Row],[Label]],TableAvg[],3,FALSE)</f>
        <v>#N/A</v>
      </c>
      <c r="Q2018" t="e">
        <f>TableMPI[[#This Row],[Avg]]-$U$2*TableMPI[[#This Row],[StdDev]]</f>
        <v>#N/A</v>
      </c>
      <c r="R2018" t="e">
        <f>TableMPI[[#This Row],[Avg]]+$U$2*TableMPI[[#This Row],[StdDev]]</f>
        <v>#N/A</v>
      </c>
      <c r="S2018" t="e">
        <f>IF(AND(TableMPI[[#This Row],[total_time]]&gt;=TableMPI[[#This Row],[Low]], TableMPI[[#This Row],[total_time]]&lt;=TableMPI[[#This Row],[High]]),1,0)</f>
        <v>#N/A</v>
      </c>
    </row>
    <row r="2019" spans="1:19" x14ac:dyDescent="0.25">
      <c r="A2019" t="s">
        <v>15</v>
      </c>
      <c r="B2019">
        <v>15000</v>
      </c>
      <c r="C2019">
        <v>100</v>
      </c>
      <c r="D2019">
        <v>100000</v>
      </c>
      <c r="E2019">
        <v>34</v>
      </c>
      <c r="F2019">
        <v>1</v>
      </c>
      <c r="G2019">
        <v>29.864288999999999</v>
      </c>
      <c r="H2019">
        <v>6.6588500000000002</v>
      </c>
      <c r="I2019">
        <v>6.988067</v>
      </c>
      <c r="J2019">
        <v>0.21176</v>
      </c>
      <c r="K2019" t="str">
        <f t="shared" si="59"/>
        <v>7</v>
      </c>
      <c r="L2019" t="s">
        <v>83</v>
      </c>
      <c r="M2019" t="s">
        <v>84</v>
      </c>
      <c r="N201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34</v>
      </c>
      <c r="O2019" t="e">
        <f>VLOOKUP(TableMPI[[#This Row],[Label]],TableAvg[],2,FALSE)</f>
        <v>#N/A</v>
      </c>
      <c r="P2019" t="e">
        <f>VLOOKUP(TableMPI[[#This Row],[Label]],TableAvg[],3,FALSE)</f>
        <v>#N/A</v>
      </c>
      <c r="Q2019" t="e">
        <f>TableMPI[[#This Row],[Avg]]-$U$2*TableMPI[[#This Row],[StdDev]]</f>
        <v>#N/A</v>
      </c>
      <c r="R2019" t="e">
        <f>TableMPI[[#This Row],[Avg]]+$U$2*TableMPI[[#This Row],[StdDev]]</f>
        <v>#N/A</v>
      </c>
      <c r="S2019" t="e">
        <f>IF(AND(TableMPI[[#This Row],[total_time]]&gt;=TableMPI[[#This Row],[Low]], TableMPI[[#This Row],[total_time]]&lt;=TableMPI[[#This Row],[High]]),1,0)</f>
        <v>#N/A</v>
      </c>
    </row>
    <row r="2020" spans="1:19" x14ac:dyDescent="0.25">
      <c r="A2020" t="s">
        <v>15</v>
      </c>
      <c r="B2020">
        <v>15000</v>
      </c>
      <c r="C2020">
        <v>100</v>
      </c>
      <c r="D2020">
        <v>100000</v>
      </c>
      <c r="E2020">
        <v>37</v>
      </c>
      <c r="F2020">
        <v>1</v>
      </c>
      <c r="G2020">
        <v>28.976706</v>
      </c>
      <c r="H2020">
        <v>7.7640969999999996</v>
      </c>
      <c r="I2020">
        <v>10.430085</v>
      </c>
      <c r="J2020">
        <v>0.28972500000000001</v>
      </c>
      <c r="K2020" t="str">
        <f t="shared" si="59"/>
        <v>7</v>
      </c>
      <c r="L2020" t="s">
        <v>83</v>
      </c>
      <c r="M2020" t="s">
        <v>84</v>
      </c>
      <c r="N202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37</v>
      </c>
      <c r="O2020" t="e">
        <f>VLOOKUP(TableMPI[[#This Row],[Label]],TableAvg[],2,FALSE)</f>
        <v>#N/A</v>
      </c>
      <c r="P2020" t="e">
        <f>VLOOKUP(TableMPI[[#This Row],[Label]],TableAvg[],3,FALSE)</f>
        <v>#N/A</v>
      </c>
      <c r="Q2020" t="e">
        <f>TableMPI[[#This Row],[Avg]]-$U$2*TableMPI[[#This Row],[StdDev]]</f>
        <v>#N/A</v>
      </c>
      <c r="R2020" t="e">
        <f>TableMPI[[#This Row],[Avg]]+$U$2*TableMPI[[#This Row],[StdDev]]</f>
        <v>#N/A</v>
      </c>
      <c r="S2020" t="e">
        <f>IF(AND(TableMPI[[#This Row],[total_time]]&gt;=TableMPI[[#This Row],[Low]], TableMPI[[#This Row],[total_time]]&lt;=TableMPI[[#This Row],[High]]),1,0)</f>
        <v>#N/A</v>
      </c>
    </row>
    <row r="2021" spans="1:19" x14ac:dyDescent="0.25">
      <c r="A2021" t="s">
        <v>15</v>
      </c>
      <c r="B2021">
        <v>15000</v>
      </c>
      <c r="C2021">
        <v>100</v>
      </c>
      <c r="D2021">
        <v>100000</v>
      </c>
      <c r="E2021">
        <v>40</v>
      </c>
      <c r="F2021">
        <v>1</v>
      </c>
      <c r="G2021">
        <v>27.904774</v>
      </c>
      <c r="H2021">
        <v>7.8248680000000004</v>
      </c>
      <c r="I2021">
        <v>8.7374729999999996</v>
      </c>
      <c r="J2021">
        <v>0.22403799999999999</v>
      </c>
      <c r="K2021" t="str">
        <f t="shared" si="59"/>
        <v>7</v>
      </c>
      <c r="L2021" t="s">
        <v>83</v>
      </c>
      <c r="M2021" t="s">
        <v>84</v>
      </c>
      <c r="N202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40</v>
      </c>
      <c r="O2021" t="e">
        <f>VLOOKUP(TableMPI[[#This Row],[Label]],TableAvg[],2,FALSE)</f>
        <v>#N/A</v>
      </c>
      <c r="P2021" t="e">
        <f>VLOOKUP(TableMPI[[#This Row],[Label]],TableAvg[],3,FALSE)</f>
        <v>#N/A</v>
      </c>
      <c r="Q2021" t="e">
        <f>TableMPI[[#This Row],[Avg]]-$U$2*TableMPI[[#This Row],[StdDev]]</f>
        <v>#N/A</v>
      </c>
      <c r="R2021" t="e">
        <f>TableMPI[[#This Row],[Avg]]+$U$2*TableMPI[[#This Row],[StdDev]]</f>
        <v>#N/A</v>
      </c>
      <c r="S2021" t="e">
        <f>IF(AND(TableMPI[[#This Row],[total_time]]&gt;=TableMPI[[#This Row],[Low]], TableMPI[[#This Row],[total_time]]&lt;=TableMPI[[#This Row],[High]]),1,0)</f>
        <v>#N/A</v>
      </c>
    </row>
    <row r="2022" spans="1:19" x14ac:dyDescent="0.25">
      <c r="A2022" t="s">
        <v>15</v>
      </c>
      <c r="B2022">
        <v>15000</v>
      </c>
      <c r="C2022">
        <v>100</v>
      </c>
      <c r="D2022">
        <v>100000</v>
      </c>
      <c r="E2022">
        <v>43</v>
      </c>
      <c r="F2022">
        <v>1</v>
      </c>
      <c r="G2022">
        <v>40.450840999999997</v>
      </c>
      <c r="H2022">
        <v>22.079253000000001</v>
      </c>
      <c r="I2022">
        <v>7.2248469999999996</v>
      </c>
      <c r="J2022">
        <v>0.17202000000000001</v>
      </c>
      <c r="K2022" t="str">
        <f t="shared" si="59"/>
        <v>7</v>
      </c>
      <c r="L2022" t="s">
        <v>83</v>
      </c>
      <c r="M2022" t="s">
        <v>84</v>
      </c>
      <c r="N202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43</v>
      </c>
      <c r="O2022" t="e">
        <f>VLOOKUP(TableMPI[[#This Row],[Label]],TableAvg[],2,FALSE)</f>
        <v>#N/A</v>
      </c>
      <c r="P2022" t="e">
        <f>VLOOKUP(TableMPI[[#This Row],[Label]],TableAvg[],3,FALSE)</f>
        <v>#N/A</v>
      </c>
      <c r="Q2022" t="e">
        <f>TableMPI[[#This Row],[Avg]]-$U$2*TableMPI[[#This Row],[StdDev]]</f>
        <v>#N/A</v>
      </c>
      <c r="R2022" t="e">
        <f>TableMPI[[#This Row],[Avg]]+$U$2*TableMPI[[#This Row],[StdDev]]</f>
        <v>#N/A</v>
      </c>
      <c r="S2022" t="e">
        <f>IF(AND(TableMPI[[#This Row],[total_time]]&gt;=TableMPI[[#This Row],[Low]], TableMPI[[#This Row],[total_time]]&lt;=TableMPI[[#This Row],[High]]),1,0)</f>
        <v>#N/A</v>
      </c>
    </row>
    <row r="2023" spans="1:19" x14ac:dyDescent="0.25">
      <c r="A2023" t="s">
        <v>15</v>
      </c>
      <c r="B2023">
        <v>15000</v>
      </c>
      <c r="C2023">
        <v>100</v>
      </c>
      <c r="D2023">
        <v>100000</v>
      </c>
      <c r="E2023">
        <v>46</v>
      </c>
      <c r="F2023">
        <v>1</v>
      </c>
      <c r="G2023">
        <v>27.327584000000002</v>
      </c>
      <c r="H2023">
        <v>9.8093409999999999</v>
      </c>
      <c r="I2023">
        <v>21.199372</v>
      </c>
      <c r="J2023">
        <v>0.47109699999999999</v>
      </c>
      <c r="K2023" t="str">
        <f t="shared" si="59"/>
        <v>7</v>
      </c>
      <c r="L2023" t="s">
        <v>83</v>
      </c>
      <c r="M2023" t="s">
        <v>84</v>
      </c>
      <c r="N202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46</v>
      </c>
      <c r="O2023" t="e">
        <f>VLOOKUP(TableMPI[[#This Row],[Label]],TableAvg[],2,FALSE)</f>
        <v>#N/A</v>
      </c>
      <c r="P2023" t="e">
        <f>VLOOKUP(TableMPI[[#This Row],[Label]],TableAvg[],3,FALSE)</f>
        <v>#N/A</v>
      </c>
      <c r="Q2023" t="e">
        <f>TableMPI[[#This Row],[Avg]]-$U$2*TableMPI[[#This Row],[StdDev]]</f>
        <v>#N/A</v>
      </c>
      <c r="R2023" t="e">
        <f>TableMPI[[#This Row],[Avg]]+$U$2*TableMPI[[#This Row],[StdDev]]</f>
        <v>#N/A</v>
      </c>
      <c r="S2023" t="e">
        <f>IF(AND(TableMPI[[#This Row],[total_time]]&gt;=TableMPI[[#This Row],[Low]], TableMPI[[#This Row],[total_time]]&lt;=TableMPI[[#This Row],[High]]),1,0)</f>
        <v>#N/A</v>
      </c>
    </row>
    <row r="2024" spans="1:19" x14ac:dyDescent="0.25">
      <c r="A2024" t="s">
        <v>15</v>
      </c>
      <c r="B2024">
        <v>15000</v>
      </c>
      <c r="C2024">
        <v>100</v>
      </c>
      <c r="D2024">
        <v>100000</v>
      </c>
      <c r="E2024">
        <v>49</v>
      </c>
      <c r="F2024">
        <v>1</v>
      </c>
      <c r="G2024">
        <v>24.885083000000002</v>
      </c>
      <c r="H2024">
        <v>8.1641460000000006</v>
      </c>
      <c r="I2024">
        <v>10.281737</v>
      </c>
      <c r="J2024">
        <v>0.214203</v>
      </c>
      <c r="K2024" t="str">
        <f t="shared" si="59"/>
        <v>7</v>
      </c>
      <c r="L2024" t="s">
        <v>83</v>
      </c>
      <c r="M2024" t="s">
        <v>84</v>
      </c>
      <c r="N202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49</v>
      </c>
      <c r="O2024" t="e">
        <f>VLOOKUP(TableMPI[[#This Row],[Label]],TableAvg[],2,FALSE)</f>
        <v>#N/A</v>
      </c>
      <c r="P2024" t="e">
        <f>VLOOKUP(TableMPI[[#This Row],[Label]],TableAvg[],3,FALSE)</f>
        <v>#N/A</v>
      </c>
      <c r="Q2024" t="e">
        <f>TableMPI[[#This Row],[Avg]]-$U$2*TableMPI[[#This Row],[StdDev]]</f>
        <v>#N/A</v>
      </c>
      <c r="R2024" t="e">
        <f>TableMPI[[#This Row],[Avg]]+$U$2*TableMPI[[#This Row],[StdDev]]</f>
        <v>#N/A</v>
      </c>
      <c r="S2024" t="e">
        <f>IF(AND(TableMPI[[#This Row],[total_time]]&gt;=TableMPI[[#This Row],[Low]], TableMPI[[#This Row],[total_time]]&lt;=TableMPI[[#This Row],[High]]),1,0)</f>
        <v>#N/A</v>
      </c>
    </row>
    <row r="2025" spans="1:19" x14ac:dyDescent="0.25">
      <c r="A2025" t="s">
        <v>15</v>
      </c>
      <c r="B2025">
        <v>15000</v>
      </c>
      <c r="C2025">
        <v>100</v>
      </c>
      <c r="D2025">
        <v>100000</v>
      </c>
      <c r="E2025">
        <v>52</v>
      </c>
      <c r="F2025">
        <v>1</v>
      </c>
      <c r="G2025">
        <v>28.515215000000001</v>
      </c>
      <c r="H2025">
        <v>13.039626999999999</v>
      </c>
      <c r="I2025">
        <v>10.395553</v>
      </c>
      <c r="J2025">
        <v>0.20383399999999999</v>
      </c>
      <c r="K2025" t="str">
        <f t="shared" ref="K2025:K2056" si="60">MID(M2025,22,1)</f>
        <v>7</v>
      </c>
      <c r="L2025" t="s">
        <v>83</v>
      </c>
      <c r="M2025" t="s">
        <v>84</v>
      </c>
      <c r="N202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52</v>
      </c>
      <c r="O2025" t="e">
        <f>VLOOKUP(TableMPI[[#This Row],[Label]],TableAvg[],2,FALSE)</f>
        <v>#N/A</v>
      </c>
      <c r="P2025" t="e">
        <f>VLOOKUP(TableMPI[[#This Row],[Label]],TableAvg[],3,FALSE)</f>
        <v>#N/A</v>
      </c>
      <c r="Q2025" t="e">
        <f>TableMPI[[#This Row],[Avg]]-$U$2*TableMPI[[#This Row],[StdDev]]</f>
        <v>#N/A</v>
      </c>
      <c r="R2025" t="e">
        <f>TableMPI[[#This Row],[Avg]]+$U$2*TableMPI[[#This Row],[StdDev]]</f>
        <v>#N/A</v>
      </c>
      <c r="S2025" t="e">
        <f>IF(AND(TableMPI[[#This Row],[total_time]]&gt;=TableMPI[[#This Row],[Low]], TableMPI[[#This Row],[total_time]]&lt;=TableMPI[[#This Row],[High]]),1,0)</f>
        <v>#N/A</v>
      </c>
    </row>
    <row r="2026" spans="1:19" x14ac:dyDescent="0.25">
      <c r="A2026" t="s">
        <v>15</v>
      </c>
      <c r="B2026">
        <v>15000</v>
      </c>
      <c r="C2026">
        <v>100</v>
      </c>
      <c r="D2026">
        <v>100000</v>
      </c>
      <c r="E2026">
        <v>55</v>
      </c>
      <c r="F2026">
        <v>1</v>
      </c>
      <c r="G2026">
        <v>27.530487999999998</v>
      </c>
      <c r="H2026">
        <v>12.607116</v>
      </c>
      <c r="I2026">
        <v>27.960684000000001</v>
      </c>
      <c r="J2026">
        <v>0.51778999999999997</v>
      </c>
      <c r="K2026" t="str">
        <f t="shared" si="60"/>
        <v>7</v>
      </c>
      <c r="L2026" t="s">
        <v>83</v>
      </c>
      <c r="M2026" t="s">
        <v>84</v>
      </c>
      <c r="N202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55</v>
      </c>
      <c r="O2026" t="e">
        <f>VLOOKUP(TableMPI[[#This Row],[Label]],TableAvg[],2,FALSE)</f>
        <v>#N/A</v>
      </c>
      <c r="P2026" t="e">
        <f>VLOOKUP(TableMPI[[#This Row],[Label]],TableAvg[],3,FALSE)</f>
        <v>#N/A</v>
      </c>
      <c r="Q2026" t="e">
        <f>TableMPI[[#This Row],[Avg]]-$U$2*TableMPI[[#This Row],[StdDev]]</f>
        <v>#N/A</v>
      </c>
      <c r="R2026" t="e">
        <f>TableMPI[[#This Row],[Avg]]+$U$2*TableMPI[[#This Row],[StdDev]]</f>
        <v>#N/A</v>
      </c>
      <c r="S2026" t="e">
        <f>IF(AND(TableMPI[[#This Row],[total_time]]&gt;=TableMPI[[#This Row],[Low]], TableMPI[[#This Row],[total_time]]&lt;=TableMPI[[#This Row],[High]]),1,0)</f>
        <v>#N/A</v>
      </c>
    </row>
    <row r="2027" spans="1:19" x14ac:dyDescent="0.25">
      <c r="A2027" t="s">
        <v>15</v>
      </c>
      <c r="B2027">
        <v>15000</v>
      </c>
      <c r="C2027">
        <v>100</v>
      </c>
      <c r="D2027">
        <v>100000</v>
      </c>
      <c r="E2027">
        <v>58</v>
      </c>
      <c r="F2027">
        <v>1</v>
      </c>
      <c r="G2027">
        <v>25.277540999999999</v>
      </c>
      <c r="H2027">
        <v>11.121903</v>
      </c>
      <c r="I2027">
        <v>10.768696</v>
      </c>
      <c r="J2027">
        <v>0.18892400000000001</v>
      </c>
      <c r="K2027" t="str">
        <f t="shared" si="60"/>
        <v>7</v>
      </c>
      <c r="L2027" t="s">
        <v>83</v>
      </c>
      <c r="M2027" t="s">
        <v>84</v>
      </c>
      <c r="N202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58</v>
      </c>
      <c r="O2027" t="e">
        <f>VLOOKUP(TableMPI[[#This Row],[Label]],TableAvg[],2,FALSE)</f>
        <v>#N/A</v>
      </c>
      <c r="P2027" t="e">
        <f>VLOOKUP(TableMPI[[#This Row],[Label]],TableAvg[],3,FALSE)</f>
        <v>#N/A</v>
      </c>
      <c r="Q2027" t="e">
        <f>TableMPI[[#This Row],[Avg]]-$U$2*TableMPI[[#This Row],[StdDev]]</f>
        <v>#N/A</v>
      </c>
      <c r="R2027" t="e">
        <f>TableMPI[[#This Row],[Avg]]+$U$2*TableMPI[[#This Row],[StdDev]]</f>
        <v>#N/A</v>
      </c>
      <c r="S2027" t="e">
        <f>IF(AND(TableMPI[[#This Row],[total_time]]&gt;=TableMPI[[#This Row],[Low]], TableMPI[[#This Row],[total_time]]&lt;=TableMPI[[#This Row],[High]]),1,0)</f>
        <v>#N/A</v>
      </c>
    </row>
    <row r="2028" spans="1:19" x14ac:dyDescent="0.25">
      <c r="A2028" t="s">
        <v>15</v>
      </c>
      <c r="B2028">
        <v>15000</v>
      </c>
      <c r="C2028">
        <v>100</v>
      </c>
      <c r="D2028">
        <v>100000</v>
      </c>
      <c r="E2028">
        <v>61</v>
      </c>
      <c r="F2028">
        <v>1</v>
      </c>
      <c r="G2028">
        <v>24.223907000000001</v>
      </c>
      <c r="H2028">
        <v>10.943465</v>
      </c>
      <c r="I2028">
        <v>7.369383</v>
      </c>
      <c r="J2028">
        <v>0.122823</v>
      </c>
      <c r="K2028" t="str">
        <f t="shared" si="60"/>
        <v>7</v>
      </c>
      <c r="L2028" t="s">
        <v>83</v>
      </c>
      <c r="M2028" t="s">
        <v>84</v>
      </c>
      <c r="N202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61</v>
      </c>
      <c r="O2028" t="e">
        <f>VLOOKUP(TableMPI[[#This Row],[Label]],TableAvg[],2,FALSE)</f>
        <v>#N/A</v>
      </c>
      <c r="P2028" t="e">
        <f>VLOOKUP(TableMPI[[#This Row],[Label]],TableAvg[],3,FALSE)</f>
        <v>#N/A</v>
      </c>
      <c r="Q2028" t="e">
        <f>TableMPI[[#This Row],[Avg]]-$U$2*TableMPI[[#This Row],[StdDev]]</f>
        <v>#N/A</v>
      </c>
      <c r="R2028" t="e">
        <f>TableMPI[[#This Row],[Avg]]+$U$2*TableMPI[[#This Row],[StdDev]]</f>
        <v>#N/A</v>
      </c>
      <c r="S2028" t="e">
        <f>IF(AND(TableMPI[[#This Row],[total_time]]&gt;=TableMPI[[#This Row],[Low]], TableMPI[[#This Row],[total_time]]&lt;=TableMPI[[#This Row],[High]]),1,0)</f>
        <v>#N/A</v>
      </c>
    </row>
    <row r="2029" spans="1:19" x14ac:dyDescent="0.25">
      <c r="A2029" t="s">
        <v>15</v>
      </c>
      <c r="B2029">
        <v>15000</v>
      </c>
      <c r="C2029">
        <v>100</v>
      </c>
      <c r="D2029">
        <v>100000</v>
      </c>
      <c r="E2029">
        <v>64</v>
      </c>
      <c r="F2029">
        <v>1</v>
      </c>
      <c r="G2029">
        <v>28.208455000000001</v>
      </c>
      <c r="H2029">
        <v>15.486314</v>
      </c>
      <c r="I2029">
        <v>9.3235170000000007</v>
      </c>
      <c r="J2029">
        <v>0.14799200000000001</v>
      </c>
      <c r="K2029" t="str">
        <f t="shared" si="60"/>
        <v>7</v>
      </c>
      <c r="L2029" t="s">
        <v>83</v>
      </c>
      <c r="M2029" t="s">
        <v>84</v>
      </c>
      <c r="N202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64</v>
      </c>
      <c r="O2029" t="e">
        <f>VLOOKUP(TableMPI[[#This Row],[Label]],TableAvg[],2,FALSE)</f>
        <v>#N/A</v>
      </c>
      <c r="P2029" t="e">
        <f>VLOOKUP(TableMPI[[#This Row],[Label]],TableAvg[],3,FALSE)</f>
        <v>#N/A</v>
      </c>
      <c r="Q2029" t="e">
        <f>TableMPI[[#This Row],[Avg]]-$U$2*TableMPI[[#This Row],[StdDev]]</f>
        <v>#N/A</v>
      </c>
      <c r="R2029" t="e">
        <f>TableMPI[[#This Row],[Avg]]+$U$2*TableMPI[[#This Row],[StdDev]]</f>
        <v>#N/A</v>
      </c>
      <c r="S2029" t="e">
        <f>IF(AND(TableMPI[[#This Row],[total_time]]&gt;=TableMPI[[#This Row],[Low]], TableMPI[[#This Row],[total_time]]&lt;=TableMPI[[#This Row],[High]]),1,0)</f>
        <v>#N/A</v>
      </c>
    </row>
    <row r="2030" spans="1:19" x14ac:dyDescent="0.25">
      <c r="A2030" t="s">
        <v>15</v>
      </c>
      <c r="B2030">
        <v>15000</v>
      </c>
      <c r="C2030">
        <v>100</v>
      </c>
      <c r="D2030">
        <v>100000</v>
      </c>
      <c r="E2030">
        <v>67</v>
      </c>
      <c r="F2030">
        <v>1</v>
      </c>
      <c r="G2030">
        <v>27.377122</v>
      </c>
      <c r="H2030">
        <v>15.103403999999999</v>
      </c>
      <c r="I2030">
        <v>14.733216000000001</v>
      </c>
      <c r="J2030">
        <v>0.22323100000000001</v>
      </c>
      <c r="K2030" t="str">
        <f t="shared" si="60"/>
        <v>7</v>
      </c>
      <c r="L2030" t="s">
        <v>83</v>
      </c>
      <c r="M2030" t="s">
        <v>84</v>
      </c>
      <c r="N203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67</v>
      </c>
      <c r="O2030" t="e">
        <f>VLOOKUP(TableMPI[[#This Row],[Label]],TableAvg[],2,FALSE)</f>
        <v>#N/A</v>
      </c>
      <c r="P2030" t="e">
        <f>VLOOKUP(TableMPI[[#This Row],[Label]],TableAvg[],3,FALSE)</f>
        <v>#N/A</v>
      </c>
      <c r="Q2030" t="e">
        <f>TableMPI[[#This Row],[Avg]]-$U$2*TableMPI[[#This Row],[StdDev]]</f>
        <v>#N/A</v>
      </c>
      <c r="R2030" t="e">
        <f>TableMPI[[#This Row],[Avg]]+$U$2*TableMPI[[#This Row],[StdDev]]</f>
        <v>#N/A</v>
      </c>
      <c r="S2030" t="e">
        <f>IF(AND(TableMPI[[#This Row],[total_time]]&gt;=TableMPI[[#This Row],[Low]], TableMPI[[#This Row],[total_time]]&lt;=TableMPI[[#This Row],[High]]),1,0)</f>
        <v>#N/A</v>
      </c>
    </row>
    <row r="2031" spans="1:19" x14ac:dyDescent="0.25">
      <c r="A2031" t="s">
        <v>15</v>
      </c>
      <c r="B2031">
        <v>15000</v>
      </c>
      <c r="C2031">
        <v>100</v>
      </c>
      <c r="D2031">
        <v>100000</v>
      </c>
      <c r="E2031">
        <v>70</v>
      </c>
      <c r="F2031">
        <v>1</v>
      </c>
      <c r="G2031">
        <v>25.462786000000001</v>
      </c>
      <c r="H2031">
        <v>13.755893</v>
      </c>
      <c r="I2031">
        <v>9.8176959999999998</v>
      </c>
      <c r="J2031">
        <v>0.14228499999999999</v>
      </c>
      <c r="K2031" t="str">
        <f t="shared" si="60"/>
        <v>7</v>
      </c>
      <c r="L2031" t="s">
        <v>83</v>
      </c>
      <c r="M2031" t="s">
        <v>84</v>
      </c>
      <c r="N203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70</v>
      </c>
      <c r="O2031" t="e">
        <f>VLOOKUP(TableMPI[[#This Row],[Label]],TableAvg[],2,FALSE)</f>
        <v>#N/A</v>
      </c>
      <c r="P2031" t="e">
        <f>VLOOKUP(TableMPI[[#This Row],[Label]],TableAvg[],3,FALSE)</f>
        <v>#N/A</v>
      </c>
      <c r="Q2031" t="e">
        <f>TableMPI[[#This Row],[Avg]]-$U$2*TableMPI[[#This Row],[StdDev]]</f>
        <v>#N/A</v>
      </c>
      <c r="R2031" t="e">
        <f>TableMPI[[#This Row],[Avg]]+$U$2*TableMPI[[#This Row],[StdDev]]</f>
        <v>#N/A</v>
      </c>
      <c r="S2031" t="e">
        <f>IF(AND(TableMPI[[#This Row],[total_time]]&gt;=TableMPI[[#This Row],[Low]], TableMPI[[#This Row],[total_time]]&lt;=TableMPI[[#This Row],[High]]),1,0)</f>
        <v>#N/A</v>
      </c>
    </row>
    <row r="2032" spans="1:19" x14ac:dyDescent="0.25">
      <c r="A2032" t="s">
        <v>15</v>
      </c>
      <c r="B2032">
        <v>15000</v>
      </c>
      <c r="C2032">
        <v>100</v>
      </c>
      <c r="D2032">
        <v>100000</v>
      </c>
      <c r="E2032">
        <v>13</v>
      </c>
      <c r="F2032">
        <v>1</v>
      </c>
      <c r="G2032">
        <v>58.928282000000003</v>
      </c>
      <c r="H2032">
        <v>0.54902899999999999</v>
      </c>
      <c r="I2032">
        <v>3.3825509999999999</v>
      </c>
      <c r="J2032">
        <v>0.28187899999999999</v>
      </c>
      <c r="K2032" t="str">
        <f t="shared" si="60"/>
        <v>7</v>
      </c>
      <c r="L2032" t="s">
        <v>83</v>
      </c>
      <c r="M2032" t="s">
        <v>84</v>
      </c>
      <c r="N203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13</v>
      </c>
      <c r="O2032" t="e">
        <f>VLOOKUP(TableMPI[[#This Row],[Label]],TableAvg[],2,FALSE)</f>
        <v>#N/A</v>
      </c>
      <c r="P2032" t="e">
        <f>VLOOKUP(TableMPI[[#This Row],[Label]],TableAvg[],3,FALSE)</f>
        <v>#N/A</v>
      </c>
      <c r="Q2032" t="e">
        <f>TableMPI[[#This Row],[Avg]]-$U$2*TableMPI[[#This Row],[StdDev]]</f>
        <v>#N/A</v>
      </c>
      <c r="R2032" t="e">
        <f>TableMPI[[#This Row],[Avg]]+$U$2*TableMPI[[#This Row],[StdDev]]</f>
        <v>#N/A</v>
      </c>
      <c r="S2032" t="e">
        <f>IF(AND(TableMPI[[#This Row],[total_time]]&gt;=TableMPI[[#This Row],[Low]], TableMPI[[#This Row],[total_time]]&lt;=TableMPI[[#This Row],[High]]),1,0)</f>
        <v>#N/A</v>
      </c>
    </row>
    <row r="2033" spans="1:19" x14ac:dyDescent="0.25">
      <c r="A2033" t="s">
        <v>15</v>
      </c>
      <c r="B2033">
        <v>15000</v>
      </c>
      <c r="C2033">
        <v>100</v>
      </c>
      <c r="D2033">
        <v>100000</v>
      </c>
      <c r="E2033">
        <v>16</v>
      </c>
      <c r="F2033">
        <v>1</v>
      </c>
      <c r="G2033">
        <v>48.092872999999997</v>
      </c>
      <c r="H2033">
        <v>0.75849599999999995</v>
      </c>
      <c r="I2033">
        <v>6.4553390000000004</v>
      </c>
      <c r="J2033">
        <v>0.43035600000000002</v>
      </c>
      <c r="K2033" t="str">
        <f t="shared" si="60"/>
        <v>7</v>
      </c>
      <c r="L2033" t="s">
        <v>83</v>
      </c>
      <c r="M2033" t="s">
        <v>84</v>
      </c>
      <c r="N203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16</v>
      </c>
      <c r="O2033" t="e">
        <f>VLOOKUP(TableMPI[[#This Row],[Label]],TableAvg[],2,FALSE)</f>
        <v>#N/A</v>
      </c>
      <c r="P2033" t="e">
        <f>VLOOKUP(TableMPI[[#This Row],[Label]],TableAvg[],3,FALSE)</f>
        <v>#N/A</v>
      </c>
      <c r="Q2033" t="e">
        <f>TableMPI[[#This Row],[Avg]]-$U$2*TableMPI[[#This Row],[StdDev]]</f>
        <v>#N/A</v>
      </c>
      <c r="R2033" t="e">
        <f>TableMPI[[#This Row],[Avg]]+$U$2*TableMPI[[#This Row],[StdDev]]</f>
        <v>#N/A</v>
      </c>
      <c r="S2033" t="e">
        <f>IF(AND(TableMPI[[#This Row],[total_time]]&gt;=TableMPI[[#This Row],[Low]], TableMPI[[#This Row],[total_time]]&lt;=TableMPI[[#This Row],[High]]),1,0)</f>
        <v>#N/A</v>
      </c>
    </row>
    <row r="2034" spans="1:19" x14ac:dyDescent="0.25">
      <c r="A2034" t="s">
        <v>15</v>
      </c>
      <c r="B2034">
        <v>15000</v>
      </c>
      <c r="C2034">
        <v>100</v>
      </c>
      <c r="D2034">
        <v>100000</v>
      </c>
      <c r="E2034">
        <v>19</v>
      </c>
      <c r="F2034">
        <v>1</v>
      </c>
      <c r="G2034">
        <v>40.918916000000003</v>
      </c>
      <c r="H2034">
        <v>0.76240399999999997</v>
      </c>
      <c r="I2034">
        <v>8.158296</v>
      </c>
      <c r="J2034">
        <v>0.453239</v>
      </c>
      <c r="K2034" t="str">
        <f t="shared" si="60"/>
        <v>7</v>
      </c>
      <c r="L2034" t="s">
        <v>83</v>
      </c>
      <c r="M2034" t="s">
        <v>84</v>
      </c>
      <c r="N203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19</v>
      </c>
      <c r="O2034" t="e">
        <f>VLOOKUP(TableMPI[[#This Row],[Label]],TableAvg[],2,FALSE)</f>
        <v>#N/A</v>
      </c>
      <c r="P2034" t="e">
        <f>VLOOKUP(TableMPI[[#This Row],[Label]],TableAvg[],3,FALSE)</f>
        <v>#N/A</v>
      </c>
      <c r="Q2034" t="e">
        <f>TableMPI[[#This Row],[Avg]]-$U$2*TableMPI[[#This Row],[StdDev]]</f>
        <v>#N/A</v>
      </c>
      <c r="R2034" t="e">
        <f>TableMPI[[#This Row],[Avg]]+$U$2*TableMPI[[#This Row],[StdDev]]</f>
        <v>#N/A</v>
      </c>
      <c r="S2034" t="e">
        <f>IF(AND(TableMPI[[#This Row],[total_time]]&gt;=TableMPI[[#This Row],[Low]], TableMPI[[#This Row],[total_time]]&lt;=TableMPI[[#This Row],[High]]),1,0)</f>
        <v>#N/A</v>
      </c>
    </row>
    <row r="2035" spans="1:19" x14ac:dyDescent="0.25">
      <c r="A2035" t="s">
        <v>15</v>
      </c>
      <c r="B2035">
        <v>15000</v>
      </c>
      <c r="C2035">
        <v>100</v>
      </c>
      <c r="D2035">
        <v>100000</v>
      </c>
      <c r="E2035">
        <v>22</v>
      </c>
      <c r="F2035">
        <v>1</v>
      </c>
      <c r="G2035">
        <v>35.497827999999998</v>
      </c>
      <c r="H2035">
        <v>0.79356199999999999</v>
      </c>
      <c r="I2035">
        <v>10.078208</v>
      </c>
      <c r="J2035">
        <v>0.47991499999999998</v>
      </c>
      <c r="K2035" t="str">
        <f t="shared" si="60"/>
        <v>7</v>
      </c>
      <c r="L2035" t="s">
        <v>83</v>
      </c>
      <c r="M2035" t="s">
        <v>84</v>
      </c>
      <c r="N203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22</v>
      </c>
      <c r="O2035" t="e">
        <f>VLOOKUP(TableMPI[[#This Row],[Label]],TableAvg[],2,FALSE)</f>
        <v>#N/A</v>
      </c>
      <c r="P2035" t="e">
        <f>VLOOKUP(TableMPI[[#This Row],[Label]],TableAvg[],3,FALSE)</f>
        <v>#N/A</v>
      </c>
      <c r="Q2035" t="e">
        <f>TableMPI[[#This Row],[Avg]]-$U$2*TableMPI[[#This Row],[StdDev]]</f>
        <v>#N/A</v>
      </c>
      <c r="R2035" t="e">
        <f>TableMPI[[#This Row],[Avg]]+$U$2*TableMPI[[#This Row],[StdDev]]</f>
        <v>#N/A</v>
      </c>
      <c r="S2035" t="e">
        <f>IF(AND(TableMPI[[#This Row],[total_time]]&gt;=TableMPI[[#This Row],[Low]], TableMPI[[#This Row],[total_time]]&lt;=TableMPI[[#This Row],[High]]),1,0)</f>
        <v>#N/A</v>
      </c>
    </row>
    <row r="2036" spans="1:19" x14ac:dyDescent="0.25">
      <c r="A2036" t="s">
        <v>15</v>
      </c>
      <c r="B2036">
        <v>15000</v>
      </c>
      <c r="C2036">
        <v>100</v>
      </c>
      <c r="D2036">
        <v>100000</v>
      </c>
      <c r="E2036">
        <v>25</v>
      </c>
      <c r="F2036">
        <v>1</v>
      </c>
      <c r="G2036">
        <v>33.490443999999997</v>
      </c>
      <c r="H2036">
        <v>2.1813820000000002</v>
      </c>
      <c r="I2036">
        <v>17.144960000000001</v>
      </c>
      <c r="J2036">
        <v>0.71437300000000004</v>
      </c>
      <c r="K2036" t="str">
        <f t="shared" si="60"/>
        <v>7</v>
      </c>
      <c r="L2036" t="s">
        <v>83</v>
      </c>
      <c r="M2036" t="s">
        <v>84</v>
      </c>
      <c r="N203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25</v>
      </c>
      <c r="O2036" t="e">
        <f>VLOOKUP(TableMPI[[#This Row],[Label]],TableAvg[],2,FALSE)</f>
        <v>#N/A</v>
      </c>
      <c r="P2036" t="e">
        <f>VLOOKUP(TableMPI[[#This Row],[Label]],TableAvg[],3,FALSE)</f>
        <v>#N/A</v>
      </c>
      <c r="Q2036" t="e">
        <f>TableMPI[[#This Row],[Avg]]-$U$2*TableMPI[[#This Row],[StdDev]]</f>
        <v>#N/A</v>
      </c>
      <c r="R2036" t="e">
        <f>TableMPI[[#This Row],[Avg]]+$U$2*TableMPI[[#This Row],[StdDev]]</f>
        <v>#N/A</v>
      </c>
      <c r="S2036" t="e">
        <f>IF(AND(TableMPI[[#This Row],[total_time]]&gt;=TableMPI[[#This Row],[Low]], TableMPI[[#This Row],[total_time]]&lt;=TableMPI[[#This Row],[High]]),1,0)</f>
        <v>#N/A</v>
      </c>
    </row>
    <row r="2037" spans="1:19" x14ac:dyDescent="0.25">
      <c r="A2037" t="s">
        <v>15</v>
      </c>
      <c r="B2037">
        <v>15000</v>
      </c>
      <c r="C2037">
        <v>100</v>
      </c>
      <c r="D2037">
        <v>100000</v>
      </c>
      <c r="E2037">
        <v>28</v>
      </c>
      <c r="F2037">
        <v>1</v>
      </c>
      <c r="G2037">
        <v>32.765143000000002</v>
      </c>
      <c r="H2037">
        <v>4.7638360000000004</v>
      </c>
      <c r="I2037">
        <v>14.862121999999999</v>
      </c>
      <c r="J2037">
        <v>0.55044899999999997</v>
      </c>
      <c r="K2037" t="str">
        <f t="shared" si="60"/>
        <v>7</v>
      </c>
      <c r="L2037" t="s">
        <v>83</v>
      </c>
      <c r="M2037" t="s">
        <v>84</v>
      </c>
      <c r="N203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28</v>
      </c>
      <c r="O2037" t="e">
        <f>VLOOKUP(TableMPI[[#This Row],[Label]],TableAvg[],2,FALSE)</f>
        <v>#N/A</v>
      </c>
      <c r="P2037" t="e">
        <f>VLOOKUP(TableMPI[[#This Row],[Label]],TableAvg[],3,FALSE)</f>
        <v>#N/A</v>
      </c>
      <c r="Q2037" t="e">
        <f>TableMPI[[#This Row],[Avg]]-$U$2*TableMPI[[#This Row],[StdDev]]</f>
        <v>#N/A</v>
      </c>
      <c r="R2037" t="e">
        <f>TableMPI[[#This Row],[Avg]]+$U$2*TableMPI[[#This Row],[StdDev]]</f>
        <v>#N/A</v>
      </c>
      <c r="S2037" t="e">
        <f>IF(AND(TableMPI[[#This Row],[total_time]]&gt;=TableMPI[[#This Row],[Low]], TableMPI[[#This Row],[total_time]]&lt;=TableMPI[[#This Row],[High]]),1,0)</f>
        <v>#N/A</v>
      </c>
    </row>
    <row r="2038" spans="1:19" x14ac:dyDescent="0.25">
      <c r="A2038" t="s">
        <v>15</v>
      </c>
      <c r="B2038">
        <v>15000</v>
      </c>
      <c r="C2038">
        <v>100</v>
      </c>
      <c r="D2038">
        <v>100000</v>
      </c>
      <c r="E2038">
        <v>31</v>
      </c>
      <c r="F2038">
        <v>1</v>
      </c>
      <c r="G2038">
        <v>31.519780999999998</v>
      </c>
      <c r="H2038">
        <v>6.3281919999999996</v>
      </c>
      <c r="I2038">
        <v>6.5082360000000001</v>
      </c>
      <c r="J2038">
        <v>0.21694099999999999</v>
      </c>
      <c r="K2038" t="str">
        <f t="shared" si="60"/>
        <v>7</v>
      </c>
      <c r="L2038" t="s">
        <v>83</v>
      </c>
      <c r="M2038" t="s">
        <v>84</v>
      </c>
      <c r="N203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31</v>
      </c>
      <c r="O2038" t="e">
        <f>VLOOKUP(TableMPI[[#This Row],[Label]],TableAvg[],2,FALSE)</f>
        <v>#N/A</v>
      </c>
      <c r="P2038" t="e">
        <f>VLOOKUP(TableMPI[[#This Row],[Label]],TableAvg[],3,FALSE)</f>
        <v>#N/A</v>
      </c>
      <c r="Q2038" t="e">
        <f>TableMPI[[#This Row],[Avg]]-$U$2*TableMPI[[#This Row],[StdDev]]</f>
        <v>#N/A</v>
      </c>
      <c r="R2038" t="e">
        <f>TableMPI[[#This Row],[Avg]]+$U$2*TableMPI[[#This Row],[StdDev]]</f>
        <v>#N/A</v>
      </c>
      <c r="S2038" t="e">
        <f>IF(AND(TableMPI[[#This Row],[total_time]]&gt;=TableMPI[[#This Row],[Low]], TableMPI[[#This Row],[total_time]]&lt;=TableMPI[[#This Row],[High]]),1,0)</f>
        <v>#N/A</v>
      </c>
    </row>
    <row r="2039" spans="1:19" x14ac:dyDescent="0.25">
      <c r="A2039" t="s">
        <v>15</v>
      </c>
      <c r="B2039">
        <v>15000</v>
      </c>
      <c r="C2039">
        <v>100</v>
      </c>
      <c r="D2039">
        <v>100000</v>
      </c>
      <c r="E2039">
        <v>34</v>
      </c>
      <c r="F2039">
        <v>1</v>
      </c>
      <c r="G2039">
        <v>29.211196000000001</v>
      </c>
      <c r="H2039">
        <v>5.7755130000000001</v>
      </c>
      <c r="I2039">
        <v>8.0275979999999993</v>
      </c>
      <c r="J2039">
        <v>0.24326100000000001</v>
      </c>
      <c r="K2039" t="str">
        <f t="shared" si="60"/>
        <v>7</v>
      </c>
      <c r="L2039" t="s">
        <v>83</v>
      </c>
      <c r="M2039" t="s">
        <v>84</v>
      </c>
      <c r="N203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34</v>
      </c>
      <c r="O2039" t="e">
        <f>VLOOKUP(TableMPI[[#This Row],[Label]],TableAvg[],2,FALSE)</f>
        <v>#N/A</v>
      </c>
      <c r="P2039" t="e">
        <f>VLOOKUP(TableMPI[[#This Row],[Label]],TableAvg[],3,FALSE)</f>
        <v>#N/A</v>
      </c>
      <c r="Q2039" t="e">
        <f>TableMPI[[#This Row],[Avg]]-$U$2*TableMPI[[#This Row],[StdDev]]</f>
        <v>#N/A</v>
      </c>
      <c r="R2039" t="e">
        <f>TableMPI[[#This Row],[Avg]]+$U$2*TableMPI[[#This Row],[StdDev]]</f>
        <v>#N/A</v>
      </c>
      <c r="S2039" t="e">
        <f>IF(AND(TableMPI[[#This Row],[total_time]]&gt;=TableMPI[[#This Row],[Low]], TableMPI[[#This Row],[total_time]]&lt;=TableMPI[[#This Row],[High]]),1,0)</f>
        <v>#N/A</v>
      </c>
    </row>
    <row r="2040" spans="1:19" x14ac:dyDescent="0.25">
      <c r="A2040" t="s">
        <v>15</v>
      </c>
      <c r="B2040">
        <v>15000</v>
      </c>
      <c r="C2040">
        <v>100</v>
      </c>
      <c r="D2040">
        <v>100000</v>
      </c>
      <c r="E2040">
        <v>37</v>
      </c>
      <c r="F2040">
        <v>1</v>
      </c>
      <c r="G2040">
        <v>28.439536</v>
      </c>
      <c r="H2040">
        <v>6.806724</v>
      </c>
      <c r="I2040">
        <v>6.3104789999999999</v>
      </c>
      <c r="J2040">
        <v>0.175291</v>
      </c>
      <c r="K2040" t="str">
        <f t="shared" si="60"/>
        <v>7</v>
      </c>
      <c r="L2040" t="s">
        <v>83</v>
      </c>
      <c r="M2040" t="s">
        <v>84</v>
      </c>
      <c r="N204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37</v>
      </c>
      <c r="O2040" t="e">
        <f>VLOOKUP(TableMPI[[#This Row],[Label]],TableAvg[],2,FALSE)</f>
        <v>#N/A</v>
      </c>
      <c r="P2040" t="e">
        <f>VLOOKUP(TableMPI[[#This Row],[Label]],TableAvg[],3,FALSE)</f>
        <v>#N/A</v>
      </c>
      <c r="Q2040" t="e">
        <f>TableMPI[[#This Row],[Avg]]-$U$2*TableMPI[[#This Row],[StdDev]]</f>
        <v>#N/A</v>
      </c>
      <c r="R2040" t="e">
        <f>TableMPI[[#This Row],[Avg]]+$U$2*TableMPI[[#This Row],[StdDev]]</f>
        <v>#N/A</v>
      </c>
      <c r="S2040" t="e">
        <f>IF(AND(TableMPI[[#This Row],[total_time]]&gt;=TableMPI[[#This Row],[Low]], TableMPI[[#This Row],[total_time]]&lt;=TableMPI[[#This Row],[High]]),1,0)</f>
        <v>#N/A</v>
      </c>
    </row>
    <row r="2041" spans="1:19" x14ac:dyDescent="0.25">
      <c r="A2041" t="s">
        <v>15</v>
      </c>
      <c r="B2041">
        <v>15000</v>
      </c>
      <c r="C2041">
        <v>100</v>
      </c>
      <c r="D2041">
        <v>100000</v>
      </c>
      <c r="E2041">
        <v>40</v>
      </c>
      <c r="F2041">
        <v>1</v>
      </c>
      <c r="G2041">
        <v>27.515716999999999</v>
      </c>
      <c r="H2041">
        <v>7.6269030000000004</v>
      </c>
      <c r="I2041">
        <v>6.0776770000000004</v>
      </c>
      <c r="J2041">
        <v>0.155838</v>
      </c>
      <c r="K2041" t="str">
        <f t="shared" si="60"/>
        <v>7</v>
      </c>
      <c r="L2041" t="s">
        <v>83</v>
      </c>
      <c r="M2041" t="s">
        <v>84</v>
      </c>
      <c r="N204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40</v>
      </c>
      <c r="O2041" t="e">
        <f>VLOOKUP(TableMPI[[#This Row],[Label]],TableAvg[],2,FALSE)</f>
        <v>#N/A</v>
      </c>
      <c r="P2041" t="e">
        <f>VLOOKUP(TableMPI[[#This Row],[Label]],TableAvg[],3,FALSE)</f>
        <v>#N/A</v>
      </c>
      <c r="Q2041" t="e">
        <f>TableMPI[[#This Row],[Avg]]-$U$2*TableMPI[[#This Row],[StdDev]]</f>
        <v>#N/A</v>
      </c>
      <c r="R2041" t="e">
        <f>TableMPI[[#This Row],[Avg]]+$U$2*TableMPI[[#This Row],[StdDev]]</f>
        <v>#N/A</v>
      </c>
      <c r="S2041" t="e">
        <f>IF(AND(TableMPI[[#This Row],[total_time]]&gt;=TableMPI[[#This Row],[Low]], TableMPI[[#This Row],[total_time]]&lt;=TableMPI[[#This Row],[High]]),1,0)</f>
        <v>#N/A</v>
      </c>
    </row>
    <row r="2042" spans="1:19" x14ac:dyDescent="0.25">
      <c r="A2042" t="s">
        <v>15</v>
      </c>
      <c r="B2042">
        <v>15000</v>
      </c>
      <c r="C2042">
        <v>100</v>
      </c>
      <c r="D2042">
        <v>100000</v>
      </c>
      <c r="E2042">
        <v>43</v>
      </c>
      <c r="F2042">
        <v>1</v>
      </c>
      <c r="G2042">
        <v>27.11721</v>
      </c>
      <c r="H2042">
        <v>8.4847260000000002</v>
      </c>
      <c r="I2042">
        <v>8.8022399999999994</v>
      </c>
      <c r="J2042">
        <v>0.20957700000000001</v>
      </c>
      <c r="K2042" t="str">
        <f t="shared" si="60"/>
        <v>7</v>
      </c>
      <c r="L2042" t="s">
        <v>83</v>
      </c>
      <c r="M2042" t="s">
        <v>84</v>
      </c>
      <c r="N204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43</v>
      </c>
      <c r="O2042" t="e">
        <f>VLOOKUP(TableMPI[[#This Row],[Label]],TableAvg[],2,FALSE)</f>
        <v>#N/A</v>
      </c>
      <c r="P2042" t="e">
        <f>VLOOKUP(TableMPI[[#This Row],[Label]],TableAvg[],3,FALSE)</f>
        <v>#N/A</v>
      </c>
      <c r="Q2042" t="e">
        <f>TableMPI[[#This Row],[Avg]]-$U$2*TableMPI[[#This Row],[StdDev]]</f>
        <v>#N/A</v>
      </c>
      <c r="R2042" t="e">
        <f>TableMPI[[#This Row],[Avg]]+$U$2*TableMPI[[#This Row],[StdDev]]</f>
        <v>#N/A</v>
      </c>
      <c r="S2042" t="e">
        <f>IF(AND(TableMPI[[#This Row],[total_time]]&gt;=TableMPI[[#This Row],[Low]], TableMPI[[#This Row],[total_time]]&lt;=TableMPI[[#This Row],[High]]),1,0)</f>
        <v>#N/A</v>
      </c>
    </row>
    <row r="2043" spans="1:19" x14ac:dyDescent="0.25">
      <c r="A2043" t="s">
        <v>15</v>
      </c>
      <c r="B2043">
        <v>15000</v>
      </c>
      <c r="C2043">
        <v>100</v>
      </c>
      <c r="D2043">
        <v>100000</v>
      </c>
      <c r="E2043">
        <v>46</v>
      </c>
      <c r="F2043">
        <v>1</v>
      </c>
      <c r="G2043">
        <v>28.316479000000001</v>
      </c>
      <c r="H2043">
        <v>11.023384</v>
      </c>
      <c r="I2043">
        <v>8.6857729999999993</v>
      </c>
      <c r="J2043">
        <v>0.19301699999999999</v>
      </c>
      <c r="K2043" t="str">
        <f t="shared" si="60"/>
        <v>7</v>
      </c>
      <c r="L2043" t="s">
        <v>83</v>
      </c>
      <c r="M2043" t="s">
        <v>84</v>
      </c>
      <c r="N204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46</v>
      </c>
      <c r="O2043" t="e">
        <f>VLOOKUP(TableMPI[[#This Row],[Label]],TableAvg[],2,FALSE)</f>
        <v>#N/A</v>
      </c>
      <c r="P2043" t="e">
        <f>VLOOKUP(TableMPI[[#This Row],[Label]],TableAvg[],3,FALSE)</f>
        <v>#N/A</v>
      </c>
      <c r="Q2043" t="e">
        <f>TableMPI[[#This Row],[Avg]]-$U$2*TableMPI[[#This Row],[StdDev]]</f>
        <v>#N/A</v>
      </c>
      <c r="R2043" t="e">
        <f>TableMPI[[#This Row],[Avg]]+$U$2*TableMPI[[#This Row],[StdDev]]</f>
        <v>#N/A</v>
      </c>
      <c r="S2043" t="e">
        <f>IF(AND(TableMPI[[#This Row],[total_time]]&gt;=TableMPI[[#This Row],[Low]], TableMPI[[#This Row],[total_time]]&lt;=TableMPI[[#This Row],[High]]),1,0)</f>
        <v>#N/A</v>
      </c>
    </row>
    <row r="2044" spans="1:19" x14ac:dyDescent="0.25">
      <c r="A2044" t="s">
        <v>15</v>
      </c>
      <c r="B2044">
        <v>15000</v>
      </c>
      <c r="C2044">
        <v>100</v>
      </c>
      <c r="D2044">
        <v>100000</v>
      </c>
      <c r="E2044">
        <v>49</v>
      </c>
      <c r="F2044">
        <v>1</v>
      </c>
      <c r="G2044">
        <v>27.708895999999999</v>
      </c>
      <c r="H2044">
        <v>11.179069</v>
      </c>
      <c r="I2044">
        <v>13.809944</v>
      </c>
      <c r="J2044">
        <v>0.28770699999999999</v>
      </c>
      <c r="K2044" t="str">
        <f t="shared" si="60"/>
        <v>7</v>
      </c>
      <c r="L2044" t="s">
        <v>83</v>
      </c>
      <c r="M2044" t="s">
        <v>84</v>
      </c>
      <c r="N204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49</v>
      </c>
      <c r="O2044" t="e">
        <f>VLOOKUP(TableMPI[[#This Row],[Label]],TableAvg[],2,FALSE)</f>
        <v>#N/A</v>
      </c>
      <c r="P2044" t="e">
        <f>VLOOKUP(TableMPI[[#This Row],[Label]],TableAvg[],3,FALSE)</f>
        <v>#N/A</v>
      </c>
      <c r="Q2044" t="e">
        <f>TableMPI[[#This Row],[Avg]]-$U$2*TableMPI[[#This Row],[StdDev]]</f>
        <v>#N/A</v>
      </c>
      <c r="R2044" t="e">
        <f>TableMPI[[#This Row],[Avg]]+$U$2*TableMPI[[#This Row],[StdDev]]</f>
        <v>#N/A</v>
      </c>
      <c r="S2044" t="e">
        <f>IF(AND(TableMPI[[#This Row],[total_time]]&gt;=TableMPI[[#This Row],[Low]], TableMPI[[#This Row],[total_time]]&lt;=TableMPI[[#This Row],[High]]),1,0)</f>
        <v>#N/A</v>
      </c>
    </row>
    <row r="2045" spans="1:19" x14ac:dyDescent="0.25">
      <c r="A2045" t="s">
        <v>15</v>
      </c>
      <c r="B2045">
        <v>15000</v>
      </c>
      <c r="C2045">
        <v>100</v>
      </c>
      <c r="D2045">
        <v>100000</v>
      </c>
      <c r="E2045">
        <v>52</v>
      </c>
      <c r="F2045">
        <v>1</v>
      </c>
      <c r="G2045">
        <v>27.319302</v>
      </c>
      <c r="H2045">
        <v>11.696903000000001</v>
      </c>
      <c r="I2045">
        <v>12.552066</v>
      </c>
      <c r="J2045">
        <v>0.246119</v>
      </c>
      <c r="K2045" t="str">
        <f t="shared" si="60"/>
        <v>7</v>
      </c>
      <c r="L2045" t="s">
        <v>83</v>
      </c>
      <c r="M2045" t="s">
        <v>84</v>
      </c>
      <c r="N204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52</v>
      </c>
      <c r="O2045" t="e">
        <f>VLOOKUP(TableMPI[[#This Row],[Label]],TableAvg[],2,FALSE)</f>
        <v>#N/A</v>
      </c>
      <c r="P2045" t="e">
        <f>VLOOKUP(TableMPI[[#This Row],[Label]],TableAvg[],3,FALSE)</f>
        <v>#N/A</v>
      </c>
      <c r="Q2045" t="e">
        <f>TableMPI[[#This Row],[Avg]]-$U$2*TableMPI[[#This Row],[StdDev]]</f>
        <v>#N/A</v>
      </c>
      <c r="R2045" t="e">
        <f>TableMPI[[#This Row],[Avg]]+$U$2*TableMPI[[#This Row],[StdDev]]</f>
        <v>#N/A</v>
      </c>
      <c r="S2045" t="e">
        <f>IF(AND(TableMPI[[#This Row],[total_time]]&gt;=TableMPI[[#This Row],[Low]], TableMPI[[#This Row],[total_time]]&lt;=TableMPI[[#This Row],[High]]),1,0)</f>
        <v>#N/A</v>
      </c>
    </row>
    <row r="2046" spans="1:19" x14ac:dyDescent="0.25">
      <c r="A2046" t="s">
        <v>15</v>
      </c>
      <c r="B2046">
        <v>15000</v>
      </c>
      <c r="C2046">
        <v>100</v>
      </c>
      <c r="D2046">
        <v>100000</v>
      </c>
      <c r="E2046">
        <v>55</v>
      </c>
      <c r="F2046">
        <v>1</v>
      </c>
      <c r="G2046">
        <v>30.272676000000001</v>
      </c>
      <c r="H2046">
        <v>15.421638</v>
      </c>
      <c r="I2046">
        <v>13.784915</v>
      </c>
      <c r="J2046">
        <v>0.255276</v>
      </c>
      <c r="K2046" t="str">
        <f t="shared" si="60"/>
        <v>7</v>
      </c>
      <c r="L2046" t="s">
        <v>83</v>
      </c>
      <c r="M2046" t="s">
        <v>84</v>
      </c>
      <c r="N204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55</v>
      </c>
      <c r="O2046" t="e">
        <f>VLOOKUP(TableMPI[[#This Row],[Label]],TableAvg[],2,FALSE)</f>
        <v>#N/A</v>
      </c>
      <c r="P2046" t="e">
        <f>VLOOKUP(TableMPI[[#This Row],[Label]],TableAvg[],3,FALSE)</f>
        <v>#N/A</v>
      </c>
      <c r="Q2046" t="e">
        <f>TableMPI[[#This Row],[Avg]]-$U$2*TableMPI[[#This Row],[StdDev]]</f>
        <v>#N/A</v>
      </c>
      <c r="R2046" t="e">
        <f>TableMPI[[#This Row],[Avg]]+$U$2*TableMPI[[#This Row],[StdDev]]</f>
        <v>#N/A</v>
      </c>
      <c r="S2046" t="e">
        <f>IF(AND(TableMPI[[#This Row],[total_time]]&gt;=TableMPI[[#This Row],[Low]], TableMPI[[#This Row],[total_time]]&lt;=TableMPI[[#This Row],[High]]),1,0)</f>
        <v>#N/A</v>
      </c>
    </row>
    <row r="2047" spans="1:19" x14ac:dyDescent="0.25">
      <c r="A2047" t="s">
        <v>15</v>
      </c>
      <c r="B2047">
        <v>15000</v>
      </c>
      <c r="C2047">
        <v>100</v>
      </c>
      <c r="D2047">
        <v>100000</v>
      </c>
      <c r="E2047">
        <v>58</v>
      </c>
      <c r="F2047">
        <v>1</v>
      </c>
      <c r="G2047">
        <v>26.872999</v>
      </c>
      <c r="H2047">
        <v>12.581243000000001</v>
      </c>
      <c r="I2047">
        <v>16.182040000000001</v>
      </c>
      <c r="J2047">
        <v>0.28389500000000001</v>
      </c>
      <c r="K2047" t="str">
        <f t="shared" si="60"/>
        <v>7</v>
      </c>
      <c r="L2047" t="s">
        <v>83</v>
      </c>
      <c r="M2047" t="s">
        <v>84</v>
      </c>
      <c r="N204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58</v>
      </c>
      <c r="O2047" t="e">
        <f>VLOOKUP(TableMPI[[#This Row],[Label]],TableAvg[],2,FALSE)</f>
        <v>#N/A</v>
      </c>
      <c r="P2047" t="e">
        <f>VLOOKUP(TableMPI[[#This Row],[Label]],TableAvg[],3,FALSE)</f>
        <v>#N/A</v>
      </c>
      <c r="Q2047" t="e">
        <f>TableMPI[[#This Row],[Avg]]-$U$2*TableMPI[[#This Row],[StdDev]]</f>
        <v>#N/A</v>
      </c>
      <c r="R2047" t="e">
        <f>TableMPI[[#This Row],[Avg]]+$U$2*TableMPI[[#This Row],[StdDev]]</f>
        <v>#N/A</v>
      </c>
      <c r="S2047" t="e">
        <f>IF(AND(TableMPI[[#This Row],[total_time]]&gt;=TableMPI[[#This Row],[Low]], TableMPI[[#This Row],[total_time]]&lt;=TableMPI[[#This Row],[High]]),1,0)</f>
        <v>#N/A</v>
      </c>
    </row>
    <row r="2048" spans="1:19" x14ac:dyDescent="0.25">
      <c r="A2048" t="s">
        <v>15</v>
      </c>
      <c r="B2048">
        <v>15000</v>
      </c>
      <c r="C2048">
        <v>100</v>
      </c>
      <c r="D2048">
        <v>100000</v>
      </c>
      <c r="E2048">
        <v>61</v>
      </c>
      <c r="F2048">
        <v>1</v>
      </c>
      <c r="G2048">
        <v>45.482534999999999</v>
      </c>
      <c r="H2048">
        <v>32.138660999999999</v>
      </c>
      <c r="I2048">
        <v>14.271188</v>
      </c>
      <c r="J2048">
        <v>0.23785300000000001</v>
      </c>
      <c r="K2048" t="str">
        <f t="shared" si="60"/>
        <v>7</v>
      </c>
      <c r="L2048" t="s">
        <v>83</v>
      </c>
      <c r="M2048" t="s">
        <v>84</v>
      </c>
      <c r="N204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61</v>
      </c>
      <c r="O2048" t="e">
        <f>VLOOKUP(TableMPI[[#This Row],[Label]],TableAvg[],2,FALSE)</f>
        <v>#N/A</v>
      </c>
      <c r="P2048" t="e">
        <f>VLOOKUP(TableMPI[[#This Row],[Label]],TableAvg[],3,FALSE)</f>
        <v>#N/A</v>
      </c>
      <c r="Q2048" t="e">
        <f>TableMPI[[#This Row],[Avg]]-$U$2*TableMPI[[#This Row],[StdDev]]</f>
        <v>#N/A</v>
      </c>
      <c r="R2048" t="e">
        <f>TableMPI[[#This Row],[Avg]]+$U$2*TableMPI[[#This Row],[StdDev]]</f>
        <v>#N/A</v>
      </c>
      <c r="S2048" t="e">
        <f>IF(AND(TableMPI[[#This Row],[total_time]]&gt;=TableMPI[[#This Row],[Low]], TableMPI[[#This Row],[total_time]]&lt;=TableMPI[[#This Row],[High]]),1,0)</f>
        <v>#N/A</v>
      </c>
    </row>
    <row r="2049" spans="1:19" x14ac:dyDescent="0.25">
      <c r="A2049" t="s">
        <v>15</v>
      </c>
      <c r="B2049">
        <v>15000</v>
      </c>
      <c r="C2049">
        <v>100</v>
      </c>
      <c r="D2049">
        <v>100000</v>
      </c>
      <c r="E2049">
        <v>64</v>
      </c>
      <c r="F2049">
        <v>1</v>
      </c>
      <c r="G2049">
        <v>43.699838</v>
      </c>
      <c r="H2049">
        <v>30.975270999999999</v>
      </c>
      <c r="I2049">
        <v>33.306767999999998</v>
      </c>
      <c r="J2049">
        <v>0.52867900000000001</v>
      </c>
      <c r="K2049" t="str">
        <f t="shared" si="60"/>
        <v>7</v>
      </c>
      <c r="L2049" t="s">
        <v>83</v>
      </c>
      <c r="M2049" t="s">
        <v>84</v>
      </c>
      <c r="N204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64</v>
      </c>
      <c r="O2049" t="e">
        <f>VLOOKUP(TableMPI[[#This Row],[Label]],TableAvg[],2,FALSE)</f>
        <v>#N/A</v>
      </c>
      <c r="P2049" t="e">
        <f>VLOOKUP(TableMPI[[#This Row],[Label]],TableAvg[],3,FALSE)</f>
        <v>#N/A</v>
      </c>
      <c r="Q2049" t="e">
        <f>TableMPI[[#This Row],[Avg]]-$U$2*TableMPI[[#This Row],[StdDev]]</f>
        <v>#N/A</v>
      </c>
      <c r="R2049" t="e">
        <f>TableMPI[[#This Row],[Avg]]+$U$2*TableMPI[[#This Row],[StdDev]]</f>
        <v>#N/A</v>
      </c>
      <c r="S2049" t="e">
        <f>IF(AND(TableMPI[[#This Row],[total_time]]&gt;=TableMPI[[#This Row],[Low]], TableMPI[[#This Row],[total_time]]&lt;=TableMPI[[#This Row],[High]]),1,0)</f>
        <v>#N/A</v>
      </c>
    </row>
    <row r="2050" spans="1:19" x14ac:dyDescent="0.25">
      <c r="A2050" t="s">
        <v>15</v>
      </c>
      <c r="B2050">
        <v>15000</v>
      </c>
      <c r="C2050">
        <v>100</v>
      </c>
      <c r="D2050">
        <v>100000</v>
      </c>
      <c r="E2050">
        <v>67</v>
      </c>
      <c r="F2050">
        <v>1</v>
      </c>
      <c r="G2050">
        <v>28.466639000000001</v>
      </c>
      <c r="H2050">
        <v>16.221322000000001</v>
      </c>
      <c r="I2050">
        <v>16.456522</v>
      </c>
      <c r="J2050">
        <v>0.24934100000000001</v>
      </c>
      <c r="K2050" t="str">
        <f t="shared" si="60"/>
        <v>7</v>
      </c>
      <c r="L2050" t="s">
        <v>83</v>
      </c>
      <c r="M2050" t="s">
        <v>84</v>
      </c>
      <c r="N205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67</v>
      </c>
      <c r="O2050" t="e">
        <f>VLOOKUP(TableMPI[[#This Row],[Label]],TableAvg[],2,FALSE)</f>
        <v>#N/A</v>
      </c>
      <c r="P2050" t="e">
        <f>VLOOKUP(TableMPI[[#This Row],[Label]],TableAvg[],3,FALSE)</f>
        <v>#N/A</v>
      </c>
      <c r="Q2050" t="e">
        <f>TableMPI[[#This Row],[Avg]]-$U$2*TableMPI[[#This Row],[StdDev]]</f>
        <v>#N/A</v>
      </c>
      <c r="R2050" t="e">
        <f>TableMPI[[#This Row],[Avg]]+$U$2*TableMPI[[#This Row],[StdDev]]</f>
        <v>#N/A</v>
      </c>
      <c r="S2050" t="e">
        <f>IF(AND(TableMPI[[#This Row],[total_time]]&gt;=TableMPI[[#This Row],[Low]], TableMPI[[#This Row],[total_time]]&lt;=TableMPI[[#This Row],[High]]),1,0)</f>
        <v>#N/A</v>
      </c>
    </row>
    <row r="2051" spans="1:19" x14ac:dyDescent="0.25">
      <c r="A2051" t="s">
        <v>15</v>
      </c>
      <c r="B2051">
        <v>15000</v>
      </c>
      <c r="C2051">
        <v>100</v>
      </c>
      <c r="D2051">
        <v>100000</v>
      </c>
      <c r="E2051">
        <v>70</v>
      </c>
      <c r="F2051">
        <v>1</v>
      </c>
      <c r="G2051">
        <v>28.680551999999999</v>
      </c>
      <c r="H2051">
        <v>16.784410999999999</v>
      </c>
      <c r="I2051">
        <v>10.355776000000001</v>
      </c>
      <c r="J2051">
        <v>0.150084</v>
      </c>
      <c r="K2051" t="str">
        <f t="shared" si="60"/>
        <v>7</v>
      </c>
      <c r="L2051" t="s">
        <v>83</v>
      </c>
      <c r="M2051" t="s">
        <v>84</v>
      </c>
      <c r="N205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70</v>
      </c>
      <c r="O2051" t="e">
        <f>VLOOKUP(TableMPI[[#This Row],[Label]],TableAvg[],2,FALSE)</f>
        <v>#N/A</v>
      </c>
      <c r="P2051" t="e">
        <f>VLOOKUP(TableMPI[[#This Row],[Label]],TableAvg[],3,FALSE)</f>
        <v>#N/A</v>
      </c>
      <c r="Q2051" t="e">
        <f>TableMPI[[#This Row],[Avg]]-$U$2*TableMPI[[#This Row],[StdDev]]</f>
        <v>#N/A</v>
      </c>
      <c r="R2051" t="e">
        <f>TableMPI[[#This Row],[Avg]]+$U$2*TableMPI[[#This Row],[StdDev]]</f>
        <v>#N/A</v>
      </c>
      <c r="S2051" t="e">
        <f>IF(AND(TableMPI[[#This Row],[total_time]]&gt;=TableMPI[[#This Row],[Low]], TableMPI[[#This Row],[total_time]]&lt;=TableMPI[[#This Row],[High]]),1,0)</f>
        <v>#N/A</v>
      </c>
    </row>
    <row r="2052" spans="1:19" x14ac:dyDescent="0.25">
      <c r="A2052" t="s">
        <v>15</v>
      </c>
      <c r="B2052">
        <v>15000</v>
      </c>
      <c r="C2052">
        <v>100</v>
      </c>
      <c r="D2052">
        <v>100000</v>
      </c>
      <c r="E2052">
        <v>13</v>
      </c>
      <c r="F2052">
        <v>1</v>
      </c>
      <c r="G2052">
        <v>59.255965000000003</v>
      </c>
      <c r="H2052">
        <v>0.90882499999999999</v>
      </c>
      <c r="I2052">
        <v>7.63035</v>
      </c>
      <c r="J2052">
        <v>0.63586299999999996</v>
      </c>
      <c r="K2052" t="str">
        <f t="shared" si="60"/>
        <v>7</v>
      </c>
      <c r="L2052" t="s">
        <v>83</v>
      </c>
      <c r="M2052" t="s">
        <v>84</v>
      </c>
      <c r="N205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13</v>
      </c>
      <c r="O2052" t="e">
        <f>VLOOKUP(TableMPI[[#This Row],[Label]],TableAvg[],2,FALSE)</f>
        <v>#N/A</v>
      </c>
      <c r="P2052" t="e">
        <f>VLOOKUP(TableMPI[[#This Row],[Label]],TableAvg[],3,FALSE)</f>
        <v>#N/A</v>
      </c>
      <c r="Q2052" t="e">
        <f>TableMPI[[#This Row],[Avg]]-$U$2*TableMPI[[#This Row],[StdDev]]</f>
        <v>#N/A</v>
      </c>
      <c r="R2052" t="e">
        <f>TableMPI[[#This Row],[Avg]]+$U$2*TableMPI[[#This Row],[StdDev]]</f>
        <v>#N/A</v>
      </c>
      <c r="S2052" t="e">
        <f>IF(AND(TableMPI[[#This Row],[total_time]]&gt;=TableMPI[[#This Row],[Low]], TableMPI[[#This Row],[total_time]]&lt;=TableMPI[[#This Row],[High]]),1,0)</f>
        <v>#N/A</v>
      </c>
    </row>
    <row r="2053" spans="1:19" x14ac:dyDescent="0.25">
      <c r="A2053" t="s">
        <v>15</v>
      </c>
      <c r="B2053">
        <v>15000</v>
      </c>
      <c r="C2053">
        <v>100</v>
      </c>
      <c r="D2053">
        <v>100000</v>
      </c>
      <c r="E2053">
        <v>16</v>
      </c>
      <c r="F2053">
        <v>1</v>
      </c>
      <c r="G2053">
        <v>47.981737000000003</v>
      </c>
      <c r="H2053">
        <v>0.74078200000000005</v>
      </c>
      <c r="I2053">
        <v>6.1670249999999998</v>
      </c>
      <c r="J2053">
        <v>0.41113499999999997</v>
      </c>
      <c r="K2053" t="str">
        <f t="shared" si="60"/>
        <v>7</v>
      </c>
      <c r="L2053" t="s">
        <v>83</v>
      </c>
      <c r="M2053" t="s">
        <v>84</v>
      </c>
      <c r="N205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16</v>
      </c>
      <c r="O2053" t="e">
        <f>VLOOKUP(TableMPI[[#This Row],[Label]],TableAvg[],2,FALSE)</f>
        <v>#N/A</v>
      </c>
      <c r="P2053" t="e">
        <f>VLOOKUP(TableMPI[[#This Row],[Label]],TableAvg[],3,FALSE)</f>
        <v>#N/A</v>
      </c>
      <c r="Q2053" t="e">
        <f>TableMPI[[#This Row],[Avg]]-$U$2*TableMPI[[#This Row],[StdDev]]</f>
        <v>#N/A</v>
      </c>
      <c r="R2053" t="e">
        <f>TableMPI[[#This Row],[Avg]]+$U$2*TableMPI[[#This Row],[StdDev]]</f>
        <v>#N/A</v>
      </c>
      <c r="S2053" t="e">
        <f>IF(AND(TableMPI[[#This Row],[total_time]]&gt;=TableMPI[[#This Row],[Low]], TableMPI[[#This Row],[total_time]]&lt;=TableMPI[[#This Row],[High]]),1,0)</f>
        <v>#N/A</v>
      </c>
    </row>
    <row r="2054" spans="1:19" x14ac:dyDescent="0.25">
      <c r="A2054" t="s">
        <v>15</v>
      </c>
      <c r="B2054">
        <v>15000</v>
      </c>
      <c r="C2054">
        <v>100</v>
      </c>
      <c r="D2054">
        <v>100000</v>
      </c>
      <c r="E2054">
        <v>19</v>
      </c>
      <c r="F2054">
        <v>1</v>
      </c>
      <c r="G2054">
        <v>41.091433000000002</v>
      </c>
      <c r="H2054">
        <v>0.954094</v>
      </c>
      <c r="I2054">
        <v>11.616236000000001</v>
      </c>
      <c r="J2054">
        <v>0.64534599999999998</v>
      </c>
      <c r="K2054" t="str">
        <f t="shared" si="60"/>
        <v>7</v>
      </c>
      <c r="L2054" t="s">
        <v>83</v>
      </c>
      <c r="M2054" t="s">
        <v>84</v>
      </c>
      <c r="N205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19</v>
      </c>
      <c r="O2054" t="e">
        <f>VLOOKUP(TableMPI[[#This Row],[Label]],TableAvg[],2,FALSE)</f>
        <v>#N/A</v>
      </c>
      <c r="P2054" t="e">
        <f>VLOOKUP(TableMPI[[#This Row],[Label]],TableAvg[],3,FALSE)</f>
        <v>#N/A</v>
      </c>
      <c r="Q2054" t="e">
        <f>TableMPI[[#This Row],[Avg]]-$U$2*TableMPI[[#This Row],[StdDev]]</f>
        <v>#N/A</v>
      </c>
      <c r="R2054" t="e">
        <f>TableMPI[[#This Row],[Avg]]+$U$2*TableMPI[[#This Row],[StdDev]]</f>
        <v>#N/A</v>
      </c>
      <c r="S2054" t="e">
        <f>IF(AND(TableMPI[[#This Row],[total_time]]&gt;=TableMPI[[#This Row],[Low]], TableMPI[[#This Row],[total_time]]&lt;=TableMPI[[#This Row],[High]]),1,0)</f>
        <v>#N/A</v>
      </c>
    </row>
    <row r="2055" spans="1:19" x14ac:dyDescent="0.25">
      <c r="A2055" t="s">
        <v>15</v>
      </c>
      <c r="B2055">
        <v>15000</v>
      </c>
      <c r="C2055">
        <v>100</v>
      </c>
      <c r="D2055">
        <v>100000</v>
      </c>
      <c r="E2055">
        <v>22</v>
      </c>
      <c r="F2055">
        <v>1</v>
      </c>
      <c r="G2055">
        <v>35.645803000000001</v>
      </c>
      <c r="H2055">
        <v>0.72027600000000003</v>
      </c>
      <c r="I2055">
        <v>8.6302970000000006</v>
      </c>
      <c r="J2055">
        <v>0.41096700000000003</v>
      </c>
      <c r="K2055" t="str">
        <f t="shared" si="60"/>
        <v>7</v>
      </c>
      <c r="L2055" t="s">
        <v>83</v>
      </c>
      <c r="M2055" t="s">
        <v>84</v>
      </c>
      <c r="N205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22</v>
      </c>
      <c r="O2055" t="e">
        <f>VLOOKUP(TableMPI[[#This Row],[Label]],TableAvg[],2,FALSE)</f>
        <v>#N/A</v>
      </c>
      <c r="P2055" t="e">
        <f>VLOOKUP(TableMPI[[#This Row],[Label]],TableAvg[],3,FALSE)</f>
        <v>#N/A</v>
      </c>
      <c r="Q2055" t="e">
        <f>TableMPI[[#This Row],[Avg]]-$U$2*TableMPI[[#This Row],[StdDev]]</f>
        <v>#N/A</v>
      </c>
      <c r="R2055" t="e">
        <f>TableMPI[[#This Row],[Avg]]+$U$2*TableMPI[[#This Row],[StdDev]]</f>
        <v>#N/A</v>
      </c>
      <c r="S2055" t="e">
        <f>IF(AND(TableMPI[[#This Row],[total_time]]&gt;=TableMPI[[#This Row],[Low]], TableMPI[[#This Row],[total_time]]&lt;=TableMPI[[#This Row],[High]]),1,0)</f>
        <v>#N/A</v>
      </c>
    </row>
    <row r="2056" spans="1:19" x14ac:dyDescent="0.25">
      <c r="A2056" t="s">
        <v>15</v>
      </c>
      <c r="B2056">
        <v>15000</v>
      </c>
      <c r="C2056">
        <v>100</v>
      </c>
      <c r="D2056">
        <v>100000</v>
      </c>
      <c r="E2056">
        <v>25</v>
      </c>
      <c r="F2056">
        <v>1</v>
      </c>
      <c r="G2056">
        <v>33.089447999999997</v>
      </c>
      <c r="H2056">
        <v>1.742917</v>
      </c>
      <c r="I2056">
        <v>17.867573</v>
      </c>
      <c r="J2056">
        <v>0.74448199999999998</v>
      </c>
      <c r="K2056" t="str">
        <f t="shared" si="60"/>
        <v>7</v>
      </c>
      <c r="L2056" t="s">
        <v>83</v>
      </c>
      <c r="M2056" t="s">
        <v>84</v>
      </c>
      <c r="N205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25</v>
      </c>
      <c r="O2056" t="e">
        <f>VLOOKUP(TableMPI[[#This Row],[Label]],TableAvg[],2,FALSE)</f>
        <v>#N/A</v>
      </c>
      <c r="P2056" t="e">
        <f>VLOOKUP(TableMPI[[#This Row],[Label]],TableAvg[],3,FALSE)</f>
        <v>#N/A</v>
      </c>
      <c r="Q2056" t="e">
        <f>TableMPI[[#This Row],[Avg]]-$U$2*TableMPI[[#This Row],[StdDev]]</f>
        <v>#N/A</v>
      </c>
      <c r="R2056" t="e">
        <f>TableMPI[[#This Row],[Avg]]+$U$2*TableMPI[[#This Row],[StdDev]]</f>
        <v>#N/A</v>
      </c>
      <c r="S2056" t="e">
        <f>IF(AND(TableMPI[[#This Row],[total_time]]&gt;=TableMPI[[#This Row],[Low]], TableMPI[[#This Row],[total_time]]&lt;=TableMPI[[#This Row],[High]]),1,0)</f>
        <v>#N/A</v>
      </c>
    </row>
    <row r="2057" spans="1:19" x14ac:dyDescent="0.25">
      <c r="A2057" t="s">
        <v>15</v>
      </c>
      <c r="B2057">
        <v>15000</v>
      </c>
      <c r="C2057">
        <v>100</v>
      </c>
      <c r="D2057">
        <v>100000</v>
      </c>
      <c r="E2057">
        <v>28</v>
      </c>
      <c r="F2057">
        <v>1</v>
      </c>
      <c r="G2057">
        <v>30.887934999999999</v>
      </c>
      <c r="H2057">
        <v>2.747058</v>
      </c>
      <c r="I2057">
        <v>11.125921</v>
      </c>
      <c r="J2057">
        <v>0.41207100000000002</v>
      </c>
      <c r="K2057" t="str">
        <f t="shared" ref="K2057:K2088" si="61">MID(M2057,22,1)</f>
        <v>7</v>
      </c>
      <c r="L2057" t="s">
        <v>83</v>
      </c>
      <c r="M2057" t="s">
        <v>84</v>
      </c>
      <c r="N205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28</v>
      </c>
      <c r="O2057" t="e">
        <f>VLOOKUP(TableMPI[[#This Row],[Label]],TableAvg[],2,FALSE)</f>
        <v>#N/A</v>
      </c>
      <c r="P2057" t="e">
        <f>VLOOKUP(TableMPI[[#This Row],[Label]],TableAvg[],3,FALSE)</f>
        <v>#N/A</v>
      </c>
      <c r="Q2057" t="e">
        <f>TableMPI[[#This Row],[Avg]]-$U$2*TableMPI[[#This Row],[StdDev]]</f>
        <v>#N/A</v>
      </c>
      <c r="R2057" t="e">
        <f>TableMPI[[#This Row],[Avg]]+$U$2*TableMPI[[#This Row],[StdDev]]</f>
        <v>#N/A</v>
      </c>
      <c r="S2057" t="e">
        <f>IF(AND(TableMPI[[#This Row],[total_time]]&gt;=TableMPI[[#This Row],[Low]], TableMPI[[#This Row],[total_time]]&lt;=TableMPI[[#This Row],[High]]),1,0)</f>
        <v>#N/A</v>
      </c>
    </row>
    <row r="2058" spans="1:19" x14ac:dyDescent="0.25">
      <c r="A2058" t="s">
        <v>15</v>
      </c>
      <c r="B2058">
        <v>15000</v>
      </c>
      <c r="C2058">
        <v>100</v>
      </c>
      <c r="D2058">
        <v>100000</v>
      </c>
      <c r="E2058">
        <v>31</v>
      </c>
      <c r="F2058">
        <v>1</v>
      </c>
      <c r="G2058">
        <v>30.281590999999999</v>
      </c>
      <c r="H2058">
        <v>4.8897589999999997</v>
      </c>
      <c r="I2058">
        <v>6.2173030000000002</v>
      </c>
      <c r="J2058">
        <v>0.20724300000000001</v>
      </c>
      <c r="K2058" t="str">
        <f t="shared" si="61"/>
        <v>7</v>
      </c>
      <c r="L2058" t="s">
        <v>83</v>
      </c>
      <c r="M2058" t="s">
        <v>84</v>
      </c>
      <c r="N205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31</v>
      </c>
      <c r="O2058" t="e">
        <f>VLOOKUP(TableMPI[[#This Row],[Label]],TableAvg[],2,FALSE)</f>
        <v>#N/A</v>
      </c>
      <c r="P2058" t="e">
        <f>VLOOKUP(TableMPI[[#This Row],[Label]],TableAvg[],3,FALSE)</f>
        <v>#N/A</v>
      </c>
      <c r="Q2058" t="e">
        <f>TableMPI[[#This Row],[Avg]]-$U$2*TableMPI[[#This Row],[StdDev]]</f>
        <v>#N/A</v>
      </c>
      <c r="R2058" t="e">
        <f>TableMPI[[#This Row],[Avg]]+$U$2*TableMPI[[#This Row],[StdDev]]</f>
        <v>#N/A</v>
      </c>
      <c r="S2058" t="e">
        <f>IF(AND(TableMPI[[#This Row],[total_time]]&gt;=TableMPI[[#This Row],[Low]], TableMPI[[#This Row],[total_time]]&lt;=TableMPI[[#This Row],[High]]),1,0)</f>
        <v>#N/A</v>
      </c>
    </row>
    <row r="2059" spans="1:19" x14ac:dyDescent="0.25">
      <c r="A2059" t="s">
        <v>15</v>
      </c>
      <c r="B2059">
        <v>15000</v>
      </c>
      <c r="C2059">
        <v>100</v>
      </c>
      <c r="D2059">
        <v>100000</v>
      </c>
      <c r="E2059">
        <v>34</v>
      </c>
      <c r="F2059">
        <v>1</v>
      </c>
      <c r="G2059">
        <v>28.315726000000002</v>
      </c>
      <c r="H2059">
        <v>4.9770050000000001</v>
      </c>
      <c r="I2059">
        <v>6.3850170000000004</v>
      </c>
      <c r="J2059">
        <v>0.19348499999999999</v>
      </c>
      <c r="K2059" t="str">
        <f t="shared" si="61"/>
        <v>7</v>
      </c>
      <c r="L2059" t="s">
        <v>83</v>
      </c>
      <c r="M2059" t="s">
        <v>84</v>
      </c>
      <c r="N205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34</v>
      </c>
      <c r="O2059" t="e">
        <f>VLOOKUP(TableMPI[[#This Row],[Label]],TableAvg[],2,FALSE)</f>
        <v>#N/A</v>
      </c>
      <c r="P2059" t="e">
        <f>VLOOKUP(TableMPI[[#This Row],[Label]],TableAvg[],3,FALSE)</f>
        <v>#N/A</v>
      </c>
      <c r="Q2059" t="e">
        <f>TableMPI[[#This Row],[Avg]]-$U$2*TableMPI[[#This Row],[StdDev]]</f>
        <v>#N/A</v>
      </c>
      <c r="R2059" t="e">
        <f>TableMPI[[#This Row],[Avg]]+$U$2*TableMPI[[#This Row],[StdDev]]</f>
        <v>#N/A</v>
      </c>
      <c r="S2059" t="e">
        <f>IF(AND(TableMPI[[#This Row],[total_time]]&gt;=TableMPI[[#This Row],[Low]], TableMPI[[#This Row],[total_time]]&lt;=TableMPI[[#This Row],[High]]),1,0)</f>
        <v>#N/A</v>
      </c>
    </row>
    <row r="2060" spans="1:19" x14ac:dyDescent="0.25">
      <c r="A2060" t="s">
        <v>15</v>
      </c>
      <c r="B2060">
        <v>15000</v>
      </c>
      <c r="C2060">
        <v>100</v>
      </c>
      <c r="D2060">
        <v>100000</v>
      </c>
      <c r="E2060">
        <v>37</v>
      </c>
      <c r="F2060">
        <v>1</v>
      </c>
      <c r="G2060">
        <v>28.330672</v>
      </c>
      <c r="H2060">
        <v>7.1363060000000003</v>
      </c>
      <c r="I2060">
        <v>8.6300460000000001</v>
      </c>
      <c r="J2060">
        <v>0.23972399999999999</v>
      </c>
      <c r="K2060" t="str">
        <f t="shared" si="61"/>
        <v>7</v>
      </c>
      <c r="L2060" t="s">
        <v>83</v>
      </c>
      <c r="M2060" t="s">
        <v>84</v>
      </c>
      <c r="N206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37</v>
      </c>
      <c r="O2060" t="e">
        <f>VLOOKUP(TableMPI[[#This Row],[Label]],TableAvg[],2,FALSE)</f>
        <v>#N/A</v>
      </c>
      <c r="P2060" t="e">
        <f>VLOOKUP(TableMPI[[#This Row],[Label]],TableAvg[],3,FALSE)</f>
        <v>#N/A</v>
      </c>
      <c r="Q2060" t="e">
        <f>TableMPI[[#This Row],[Avg]]-$U$2*TableMPI[[#This Row],[StdDev]]</f>
        <v>#N/A</v>
      </c>
      <c r="R2060" t="e">
        <f>TableMPI[[#This Row],[Avg]]+$U$2*TableMPI[[#This Row],[StdDev]]</f>
        <v>#N/A</v>
      </c>
      <c r="S2060" t="e">
        <f>IF(AND(TableMPI[[#This Row],[total_time]]&gt;=TableMPI[[#This Row],[Low]], TableMPI[[#This Row],[total_time]]&lt;=TableMPI[[#This Row],[High]]),1,0)</f>
        <v>#N/A</v>
      </c>
    </row>
    <row r="2061" spans="1:19" x14ac:dyDescent="0.25">
      <c r="A2061" t="s">
        <v>15</v>
      </c>
      <c r="B2061">
        <v>15000</v>
      </c>
      <c r="C2061">
        <v>100</v>
      </c>
      <c r="D2061">
        <v>100000</v>
      </c>
      <c r="E2061">
        <v>40</v>
      </c>
      <c r="F2061">
        <v>1</v>
      </c>
      <c r="G2061">
        <v>26.769722000000002</v>
      </c>
      <c r="H2061">
        <v>7.109648</v>
      </c>
      <c r="I2061">
        <v>7.0568559999999998</v>
      </c>
      <c r="J2061">
        <v>0.18094499999999999</v>
      </c>
      <c r="K2061" t="str">
        <f t="shared" si="61"/>
        <v>7</v>
      </c>
      <c r="L2061" t="s">
        <v>83</v>
      </c>
      <c r="M2061" t="s">
        <v>84</v>
      </c>
      <c r="N206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40</v>
      </c>
      <c r="O2061" t="e">
        <f>VLOOKUP(TableMPI[[#This Row],[Label]],TableAvg[],2,FALSE)</f>
        <v>#N/A</v>
      </c>
      <c r="P2061" t="e">
        <f>VLOOKUP(TableMPI[[#This Row],[Label]],TableAvg[],3,FALSE)</f>
        <v>#N/A</v>
      </c>
      <c r="Q2061" t="e">
        <f>TableMPI[[#This Row],[Avg]]-$U$2*TableMPI[[#This Row],[StdDev]]</f>
        <v>#N/A</v>
      </c>
      <c r="R2061" t="e">
        <f>TableMPI[[#This Row],[Avg]]+$U$2*TableMPI[[#This Row],[StdDev]]</f>
        <v>#N/A</v>
      </c>
      <c r="S2061" t="e">
        <f>IF(AND(TableMPI[[#This Row],[total_time]]&gt;=TableMPI[[#This Row],[Low]], TableMPI[[#This Row],[total_time]]&lt;=TableMPI[[#This Row],[High]]),1,0)</f>
        <v>#N/A</v>
      </c>
    </row>
    <row r="2062" spans="1:19" x14ac:dyDescent="0.25">
      <c r="A2062" t="s">
        <v>15</v>
      </c>
      <c r="B2062">
        <v>15000</v>
      </c>
      <c r="C2062">
        <v>100</v>
      </c>
      <c r="D2062">
        <v>100000</v>
      </c>
      <c r="E2062">
        <v>43</v>
      </c>
      <c r="F2062">
        <v>1</v>
      </c>
      <c r="G2062">
        <v>30.154941000000001</v>
      </c>
      <c r="H2062">
        <v>11.758997000000001</v>
      </c>
      <c r="I2062">
        <v>8.9538530000000005</v>
      </c>
      <c r="J2062">
        <v>0.21318699999999999</v>
      </c>
      <c r="K2062" t="str">
        <f t="shared" si="61"/>
        <v>7</v>
      </c>
      <c r="L2062" t="s">
        <v>83</v>
      </c>
      <c r="M2062" t="s">
        <v>84</v>
      </c>
      <c r="N206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43</v>
      </c>
      <c r="O2062" t="e">
        <f>VLOOKUP(TableMPI[[#This Row],[Label]],TableAvg[],2,FALSE)</f>
        <v>#N/A</v>
      </c>
      <c r="P2062" t="e">
        <f>VLOOKUP(TableMPI[[#This Row],[Label]],TableAvg[],3,FALSE)</f>
        <v>#N/A</v>
      </c>
      <c r="Q2062" t="e">
        <f>TableMPI[[#This Row],[Avg]]-$U$2*TableMPI[[#This Row],[StdDev]]</f>
        <v>#N/A</v>
      </c>
      <c r="R2062" t="e">
        <f>TableMPI[[#This Row],[Avg]]+$U$2*TableMPI[[#This Row],[StdDev]]</f>
        <v>#N/A</v>
      </c>
      <c r="S2062" t="e">
        <f>IF(AND(TableMPI[[#This Row],[total_time]]&gt;=TableMPI[[#This Row],[Low]], TableMPI[[#This Row],[total_time]]&lt;=TableMPI[[#This Row],[High]]),1,0)</f>
        <v>#N/A</v>
      </c>
    </row>
    <row r="2063" spans="1:19" x14ac:dyDescent="0.25">
      <c r="A2063" t="s">
        <v>15</v>
      </c>
      <c r="B2063">
        <v>15000</v>
      </c>
      <c r="C2063">
        <v>100</v>
      </c>
      <c r="D2063">
        <v>100000</v>
      </c>
      <c r="E2063">
        <v>46</v>
      </c>
      <c r="F2063">
        <v>1</v>
      </c>
      <c r="G2063">
        <v>27.514718999999999</v>
      </c>
      <c r="H2063">
        <v>9.8338029999999996</v>
      </c>
      <c r="I2063">
        <v>24.085262</v>
      </c>
      <c r="J2063">
        <v>0.53522800000000004</v>
      </c>
      <c r="K2063" t="str">
        <f t="shared" si="61"/>
        <v>7</v>
      </c>
      <c r="L2063" t="s">
        <v>83</v>
      </c>
      <c r="M2063" t="s">
        <v>84</v>
      </c>
      <c r="N206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46</v>
      </c>
      <c r="O2063" t="e">
        <f>VLOOKUP(TableMPI[[#This Row],[Label]],TableAvg[],2,FALSE)</f>
        <v>#N/A</v>
      </c>
      <c r="P2063" t="e">
        <f>VLOOKUP(TableMPI[[#This Row],[Label]],TableAvg[],3,FALSE)</f>
        <v>#N/A</v>
      </c>
      <c r="Q2063" t="e">
        <f>TableMPI[[#This Row],[Avg]]-$U$2*TableMPI[[#This Row],[StdDev]]</f>
        <v>#N/A</v>
      </c>
      <c r="R2063" t="e">
        <f>TableMPI[[#This Row],[Avg]]+$U$2*TableMPI[[#This Row],[StdDev]]</f>
        <v>#N/A</v>
      </c>
      <c r="S2063" t="e">
        <f>IF(AND(TableMPI[[#This Row],[total_time]]&gt;=TableMPI[[#This Row],[Low]], TableMPI[[#This Row],[total_time]]&lt;=TableMPI[[#This Row],[High]]),1,0)</f>
        <v>#N/A</v>
      </c>
    </row>
    <row r="2064" spans="1:19" x14ac:dyDescent="0.25">
      <c r="A2064" t="s">
        <v>15</v>
      </c>
      <c r="B2064">
        <v>15000</v>
      </c>
      <c r="C2064">
        <v>100</v>
      </c>
      <c r="D2064">
        <v>100000</v>
      </c>
      <c r="E2064">
        <v>49</v>
      </c>
      <c r="F2064">
        <v>1</v>
      </c>
      <c r="G2064">
        <v>27.824933000000001</v>
      </c>
      <c r="H2064">
        <v>11.268185000000001</v>
      </c>
      <c r="I2064">
        <v>9.1394599999999997</v>
      </c>
      <c r="J2064">
        <v>0.19040499999999999</v>
      </c>
      <c r="K2064" t="str">
        <f t="shared" si="61"/>
        <v>7</v>
      </c>
      <c r="L2064" t="s">
        <v>83</v>
      </c>
      <c r="M2064" t="s">
        <v>84</v>
      </c>
      <c r="N206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49</v>
      </c>
      <c r="O2064" t="e">
        <f>VLOOKUP(TableMPI[[#This Row],[Label]],TableAvg[],2,FALSE)</f>
        <v>#N/A</v>
      </c>
      <c r="P2064" t="e">
        <f>VLOOKUP(TableMPI[[#This Row],[Label]],TableAvg[],3,FALSE)</f>
        <v>#N/A</v>
      </c>
      <c r="Q2064" t="e">
        <f>TableMPI[[#This Row],[Avg]]-$U$2*TableMPI[[#This Row],[StdDev]]</f>
        <v>#N/A</v>
      </c>
      <c r="R2064" t="e">
        <f>TableMPI[[#This Row],[Avg]]+$U$2*TableMPI[[#This Row],[StdDev]]</f>
        <v>#N/A</v>
      </c>
      <c r="S2064" t="e">
        <f>IF(AND(TableMPI[[#This Row],[total_time]]&gt;=TableMPI[[#This Row],[Low]], TableMPI[[#This Row],[total_time]]&lt;=TableMPI[[#This Row],[High]]),1,0)</f>
        <v>#N/A</v>
      </c>
    </row>
    <row r="2065" spans="1:19" x14ac:dyDescent="0.25">
      <c r="A2065" t="s">
        <v>15</v>
      </c>
      <c r="B2065">
        <v>15000</v>
      </c>
      <c r="C2065">
        <v>100</v>
      </c>
      <c r="D2065">
        <v>100000</v>
      </c>
      <c r="E2065">
        <v>52</v>
      </c>
      <c r="F2065">
        <v>1</v>
      </c>
      <c r="G2065">
        <v>25.124003999999999</v>
      </c>
      <c r="H2065">
        <v>9.4255630000000004</v>
      </c>
      <c r="I2065">
        <v>17.828607000000002</v>
      </c>
      <c r="J2065">
        <v>0.34958099999999998</v>
      </c>
      <c r="K2065" t="str">
        <f t="shared" si="61"/>
        <v>7</v>
      </c>
      <c r="L2065" t="s">
        <v>83</v>
      </c>
      <c r="M2065" t="s">
        <v>84</v>
      </c>
      <c r="N206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52</v>
      </c>
      <c r="O2065" t="e">
        <f>VLOOKUP(TableMPI[[#This Row],[Label]],TableAvg[],2,FALSE)</f>
        <v>#N/A</v>
      </c>
      <c r="P2065" t="e">
        <f>VLOOKUP(TableMPI[[#This Row],[Label]],TableAvg[],3,FALSE)</f>
        <v>#N/A</v>
      </c>
      <c r="Q2065" t="e">
        <f>TableMPI[[#This Row],[Avg]]-$U$2*TableMPI[[#This Row],[StdDev]]</f>
        <v>#N/A</v>
      </c>
      <c r="R2065" t="e">
        <f>TableMPI[[#This Row],[Avg]]+$U$2*TableMPI[[#This Row],[StdDev]]</f>
        <v>#N/A</v>
      </c>
      <c r="S2065" t="e">
        <f>IF(AND(TableMPI[[#This Row],[total_time]]&gt;=TableMPI[[#This Row],[Low]], TableMPI[[#This Row],[total_time]]&lt;=TableMPI[[#This Row],[High]]),1,0)</f>
        <v>#N/A</v>
      </c>
    </row>
    <row r="2066" spans="1:19" x14ac:dyDescent="0.25">
      <c r="A2066" t="s">
        <v>15</v>
      </c>
      <c r="B2066">
        <v>15000</v>
      </c>
      <c r="C2066">
        <v>100</v>
      </c>
      <c r="D2066">
        <v>100000</v>
      </c>
      <c r="E2066">
        <v>55</v>
      </c>
      <c r="F2066">
        <v>1</v>
      </c>
      <c r="G2066">
        <v>27.596571000000001</v>
      </c>
      <c r="H2066">
        <v>12.894842000000001</v>
      </c>
      <c r="I2066">
        <v>48.102128</v>
      </c>
      <c r="J2066">
        <v>0.89078000000000002</v>
      </c>
      <c r="K2066" t="str">
        <f t="shared" si="61"/>
        <v>7</v>
      </c>
      <c r="L2066" t="s">
        <v>83</v>
      </c>
      <c r="M2066" t="s">
        <v>84</v>
      </c>
      <c r="N206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55</v>
      </c>
      <c r="O2066" t="e">
        <f>VLOOKUP(TableMPI[[#This Row],[Label]],TableAvg[],2,FALSE)</f>
        <v>#N/A</v>
      </c>
      <c r="P2066" t="e">
        <f>VLOOKUP(TableMPI[[#This Row],[Label]],TableAvg[],3,FALSE)</f>
        <v>#N/A</v>
      </c>
      <c r="Q2066" t="e">
        <f>TableMPI[[#This Row],[Avg]]-$U$2*TableMPI[[#This Row],[StdDev]]</f>
        <v>#N/A</v>
      </c>
      <c r="R2066" t="e">
        <f>TableMPI[[#This Row],[Avg]]+$U$2*TableMPI[[#This Row],[StdDev]]</f>
        <v>#N/A</v>
      </c>
      <c r="S2066" t="e">
        <f>IF(AND(TableMPI[[#This Row],[total_time]]&gt;=TableMPI[[#This Row],[Low]], TableMPI[[#This Row],[total_time]]&lt;=TableMPI[[#This Row],[High]]),1,0)</f>
        <v>#N/A</v>
      </c>
    </row>
    <row r="2067" spans="1:19" x14ac:dyDescent="0.25">
      <c r="A2067" t="s">
        <v>15</v>
      </c>
      <c r="B2067">
        <v>15000</v>
      </c>
      <c r="C2067">
        <v>100</v>
      </c>
      <c r="D2067">
        <v>100000</v>
      </c>
      <c r="E2067">
        <v>58</v>
      </c>
      <c r="F2067">
        <v>1</v>
      </c>
      <c r="G2067">
        <v>28.798418000000002</v>
      </c>
      <c r="H2067">
        <v>14.621798</v>
      </c>
      <c r="I2067">
        <v>13.099449</v>
      </c>
      <c r="J2067">
        <v>0.22981499999999999</v>
      </c>
      <c r="K2067" t="str">
        <f t="shared" si="61"/>
        <v>7</v>
      </c>
      <c r="L2067" t="s">
        <v>83</v>
      </c>
      <c r="M2067" t="s">
        <v>84</v>
      </c>
      <c r="N206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58</v>
      </c>
      <c r="O2067" t="e">
        <f>VLOOKUP(TableMPI[[#This Row],[Label]],TableAvg[],2,FALSE)</f>
        <v>#N/A</v>
      </c>
      <c r="P2067" t="e">
        <f>VLOOKUP(TableMPI[[#This Row],[Label]],TableAvg[],3,FALSE)</f>
        <v>#N/A</v>
      </c>
      <c r="Q2067" t="e">
        <f>TableMPI[[#This Row],[Avg]]-$U$2*TableMPI[[#This Row],[StdDev]]</f>
        <v>#N/A</v>
      </c>
      <c r="R2067" t="e">
        <f>TableMPI[[#This Row],[Avg]]+$U$2*TableMPI[[#This Row],[StdDev]]</f>
        <v>#N/A</v>
      </c>
      <c r="S2067" t="e">
        <f>IF(AND(TableMPI[[#This Row],[total_time]]&gt;=TableMPI[[#This Row],[Low]], TableMPI[[#This Row],[total_time]]&lt;=TableMPI[[#This Row],[High]]),1,0)</f>
        <v>#N/A</v>
      </c>
    </row>
    <row r="2068" spans="1:19" x14ac:dyDescent="0.25">
      <c r="A2068" t="s">
        <v>15</v>
      </c>
      <c r="B2068">
        <v>15000</v>
      </c>
      <c r="C2068">
        <v>100</v>
      </c>
      <c r="D2068">
        <v>100000</v>
      </c>
      <c r="E2068">
        <v>61</v>
      </c>
      <c r="F2068">
        <v>1</v>
      </c>
      <c r="G2068">
        <v>25.525660999999999</v>
      </c>
      <c r="H2068">
        <v>12.162041</v>
      </c>
      <c r="I2068">
        <v>9.6409439999999993</v>
      </c>
      <c r="J2068">
        <v>0.16068199999999999</v>
      </c>
      <c r="K2068" t="str">
        <f t="shared" si="61"/>
        <v>7</v>
      </c>
      <c r="L2068" t="s">
        <v>83</v>
      </c>
      <c r="M2068" t="s">
        <v>84</v>
      </c>
      <c r="N206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61</v>
      </c>
      <c r="O2068" t="e">
        <f>VLOOKUP(TableMPI[[#This Row],[Label]],TableAvg[],2,FALSE)</f>
        <v>#N/A</v>
      </c>
      <c r="P2068" t="e">
        <f>VLOOKUP(TableMPI[[#This Row],[Label]],TableAvg[],3,FALSE)</f>
        <v>#N/A</v>
      </c>
      <c r="Q2068" t="e">
        <f>TableMPI[[#This Row],[Avg]]-$U$2*TableMPI[[#This Row],[StdDev]]</f>
        <v>#N/A</v>
      </c>
      <c r="R2068" t="e">
        <f>TableMPI[[#This Row],[Avg]]+$U$2*TableMPI[[#This Row],[StdDev]]</f>
        <v>#N/A</v>
      </c>
      <c r="S2068" t="e">
        <f>IF(AND(TableMPI[[#This Row],[total_time]]&gt;=TableMPI[[#This Row],[Low]], TableMPI[[#This Row],[total_time]]&lt;=TableMPI[[#This Row],[High]]),1,0)</f>
        <v>#N/A</v>
      </c>
    </row>
    <row r="2069" spans="1:19" x14ac:dyDescent="0.25">
      <c r="A2069" t="s">
        <v>15</v>
      </c>
      <c r="B2069">
        <v>15000</v>
      </c>
      <c r="C2069">
        <v>100</v>
      </c>
      <c r="D2069">
        <v>100000</v>
      </c>
      <c r="E2069">
        <v>64</v>
      </c>
      <c r="F2069">
        <v>1</v>
      </c>
      <c r="G2069">
        <v>25.126646000000001</v>
      </c>
      <c r="H2069">
        <v>12.388078</v>
      </c>
      <c r="I2069">
        <v>12.778345</v>
      </c>
      <c r="J2069">
        <v>0.20283100000000001</v>
      </c>
      <c r="K2069" t="str">
        <f t="shared" si="61"/>
        <v>7</v>
      </c>
      <c r="L2069" t="s">
        <v>83</v>
      </c>
      <c r="M2069" t="s">
        <v>84</v>
      </c>
      <c r="N206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64</v>
      </c>
      <c r="O2069" t="e">
        <f>VLOOKUP(TableMPI[[#This Row],[Label]],TableAvg[],2,FALSE)</f>
        <v>#N/A</v>
      </c>
      <c r="P2069" t="e">
        <f>VLOOKUP(TableMPI[[#This Row],[Label]],TableAvg[],3,FALSE)</f>
        <v>#N/A</v>
      </c>
      <c r="Q2069" t="e">
        <f>TableMPI[[#This Row],[Avg]]-$U$2*TableMPI[[#This Row],[StdDev]]</f>
        <v>#N/A</v>
      </c>
      <c r="R2069" t="e">
        <f>TableMPI[[#This Row],[Avg]]+$U$2*TableMPI[[#This Row],[StdDev]]</f>
        <v>#N/A</v>
      </c>
      <c r="S2069" t="e">
        <f>IF(AND(TableMPI[[#This Row],[total_time]]&gt;=TableMPI[[#This Row],[Low]], TableMPI[[#This Row],[total_time]]&lt;=TableMPI[[#This Row],[High]]),1,0)</f>
        <v>#N/A</v>
      </c>
    </row>
    <row r="2070" spans="1:19" x14ac:dyDescent="0.25">
      <c r="A2070" t="s">
        <v>15</v>
      </c>
      <c r="B2070">
        <v>15000</v>
      </c>
      <c r="C2070">
        <v>100</v>
      </c>
      <c r="D2070">
        <v>100000</v>
      </c>
      <c r="E2070">
        <v>67</v>
      </c>
      <c r="F2070">
        <v>1</v>
      </c>
      <c r="G2070">
        <v>24.904689999999999</v>
      </c>
      <c r="H2070">
        <v>12.737282</v>
      </c>
      <c r="I2070">
        <v>24.228166000000002</v>
      </c>
      <c r="J2070">
        <v>0.367093</v>
      </c>
      <c r="K2070" t="str">
        <f t="shared" si="61"/>
        <v>7</v>
      </c>
      <c r="L2070" t="s">
        <v>83</v>
      </c>
      <c r="M2070" t="s">
        <v>84</v>
      </c>
      <c r="N207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67</v>
      </c>
      <c r="O2070" t="e">
        <f>VLOOKUP(TableMPI[[#This Row],[Label]],TableAvg[],2,FALSE)</f>
        <v>#N/A</v>
      </c>
      <c r="P2070" t="e">
        <f>VLOOKUP(TableMPI[[#This Row],[Label]],TableAvg[],3,FALSE)</f>
        <v>#N/A</v>
      </c>
      <c r="Q2070" t="e">
        <f>TableMPI[[#This Row],[Avg]]-$U$2*TableMPI[[#This Row],[StdDev]]</f>
        <v>#N/A</v>
      </c>
      <c r="R2070" t="e">
        <f>TableMPI[[#This Row],[Avg]]+$U$2*TableMPI[[#This Row],[StdDev]]</f>
        <v>#N/A</v>
      </c>
      <c r="S2070" t="e">
        <f>IF(AND(TableMPI[[#This Row],[total_time]]&gt;=TableMPI[[#This Row],[Low]], TableMPI[[#This Row],[total_time]]&lt;=TableMPI[[#This Row],[High]]),1,0)</f>
        <v>#N/A</v>
      </c>
    </row>
    <row r="2071" spans="1:19" x14ac:dyDescent="0.25">
      <c r="A2071" t="s">
        <v>15</v>
      </c>
      <c r="B2071">
        <v>15000</v>
      </c>
      <c r="C2071">
        <v>100</v>
      </c>
      <c r="D2071">
        <v>100000</v>
      </c>
      <c r="E2071">
        <v>70</v>
      </c>
      <c r="F2071">
        <v>1</v>
      </c>
      <c r="G2071">
        <v>25.96978</v>
      </c>
      <c r="H2071">
        <v>14.225756000000001</v>
      </c>
      <c r="I2071">
        <v>9.7492070000000002</v>
      </c>
      <c r="J2071">
        <v>0.141293</v>
      </c>
      <c r="K2071" t="str">
        <f t="shared" si="61"/>
        <v>7</v>
      </c>
      <c r="L2071" t="s">
        <v>83</v>
      </c>
      <c r="M2071" t="s">
        <v>84</v>
      </c>
      <c r="N207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70</v>
      </c>
      <c r="O2071" t="e">
        <f>VLOOKUP(TableMPI[[#This Row],[Label]],TableAvg[],2,FALSE)</f>
        <v>#N/A</v>
      </c>
      <c r="P2071" t="e">
        <f>VLOOKUP(TableMPI[[#This Row],[Label]],TableAvg[],3,FALSE)</f>
        <v>#N/A</v>
      </c>
      <c r="Q2071" t="e">
        <f>TableMPI[[#This Row],[Avg]]-$U$2*TableMPI[[#This Row],[StdDev]]</f>
        <v>#N/A</v>
      </c>
      <c r="R2071" t="e">
        <f>TableMPI[[#This Row],[Avg]]+$U$2*TableMPI[[#This Row],[StdDev]]</f>
        <v>#N/A</v>
      </c>
      <c r="S2071" t="e">
        <f>IF(AND(TableMPI[[#This Row],[total_time]]&gt;=TableMPI[[#This Row],[Low]], TableMPI[[#This Row],[total_time]]&lt;=TableMPI[[#This Row],[High]]),1,0)</f>
        <v>#N/A</v>
      </c>
    </row>
    <row r="2072" spans="1:19" x14ac:dyDescent="0.25">
      <c r="A2072" t="s">
        <v>15</v>
      </c>
      <c r="B2072">
        <v>15000</v>
      </c>
      <c r="C2072">
        <v>100</v>
      </c>
      <c r="D2072">
        <v>100000</v>
      </c>
      <c r="E2072">
        <v>13</v>
      </c>
      <c r="F2072">
        <v>1</v>
      </c>
      <c r="G2072">
        <v>58.859856999999998</v>
      </c>
      <c r="H2072">
        <v>0.46316200000000002</v>
      </c>
      <c r="I2072">
        <v>2.2585000000000002</v>
      </c>
      <c r="J2072">
        <v>0.18820799999999999</v>
      </c>
      <c r="K2072" t="str">
        <f t="shared" si="61"/>
        <v>7</v>
      </c>
      <c r="L2072" t="s">
        <v>83</v>
      </c>
      <c r="M2072" t="s">
        <v>84</v>
      </c>
      <c r="N207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13</v>
      </c>
      <c r="O2072" t="e">
        <f>VLOOKUP(TableMPI[[#This Row],[Label]],TableAvg[],2,FALSE)</f>
        <v>#N/A</v>
      </c>
      <c r="P2072" t="e">
        <f>VLOOKUP(TableMPI[[#This Row],[Label]],TableAvg[],3,FALSE)</f>
        <v>#N/A</v>
      </c>
      <c r="Q2072" t="e">
        <f>TableMPI[[#This Row],[Avg]]-$U$2*TableMPI[[#This Row],[StdDev]]</f>
        <v>#N/A</v>
      </c>
      <c r="R2072" t="e">
        <f>TableMPI[[#This Row],[Avg]]+$U$2*TableMPI[[#This Row],[StdDev]]</f>
        <v>#N/A</v>
      </c>
      <c r="S2072" t="e">
        <f>IF(AND(TableMPI[[#This Row],[total_time]]&gt;=TableMPI[[#This Row],[Low]], TableMPI[[#This Row],[total_time]]&lt;=TableMPI[[#This Row],[High]]),1,0)</f>
        <v>#N/A</v>
      </c>
    </row>
    <row r="2073" spans="1:19" x14ac:dyDescent="0.25">
      <c r="A2073" t="s">
        <v>15</v>
      </c>
      <c r="B2073">
        <v>15000</v>
      </c>
      <c r="C2073">
        <v>100</v>
      </c>
      <c r="D2073">
        <v>100000</v>
      </c>
      <c r="E2073">
        <v>16</v>
      </c>
      <c r="F2073">
        <v>1</v>
      </c>
      <c r="G2073">
        <v>48.611569000000003</v>
      </c>
      <c r="H2073">
        <v>1.22343</v>
      </c>
      <c r="I2073">
        <v>11.943415</v>
      </c>
      <c r="J2073">
        <v>0.79622800000000005</v>
      </c>
      <c r="K2073" t="str">
        <f t="shared" si="61"/>
        <v>7</v>
      </c>
      <c r="L2073" t="s">
        <v>83</v>
      </c>
      <c r="M2073" t="s">
        <v>84</v>
      </c>
      <c r="N207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16</v>
      </c>
      <c r="O2073" t="e">
        <f>VLOOKUP(TableMPI[[#This Row],[Label]],TableAvg[],2,FALSE)</f>
        <v>#N/A</v>
      </c>
      <c r="P2073" t="e">
        <f>VLOOKUP(TableMPI[[#This Row],[Label]],TableAvg[],3,FALSE)</f>
        <v>#N/A</v>
      </c>
      <c r="Q2073" t="e">
        <f>TableMPI[[#This Row],[Avg]]-$U$2*TableMPI[[#This Row],[StdDev]]</f>
        <v>#N/A</v>
      </c>
      <c r="R2073" t="e">
        <f>TableMPI[[#This Row],[Avg]]+$U$2*TableMPI[[#This Row],[StdDev]]</f>
        <v>#N/A</v>
      </c>
      <c r="S2073" t="e">
        <f>IF(AND(TableMPI[[#This Row],[total_time]]&gt;=TableMPI[[#This Row],[Low]], TableMPI[[#This Row],[total_time]]&lt;=TableMPI[[#This Row],[High]]),1,0)</f>
        <v>#N/A</v>
      </c>
    </row>
    <row r="2074" spans="1:19" x14ac:dyDescent="0.25">
      <c r="A2074" t="s">
        <v>15</v>
      </c>
      <c r="B2074">
        <v>15000</v>
      </c>
      <c r="C2074">
        <v>100</v>
      </c>
      <c r="D2074">
        <v>100000</v>
      </c>
      <c r="E2074">
        <v>19</v>
      </c>
      <c r="F2074">
        <v>1</v>
      </c>
      <c r="G2074">
        <v>40.986080000000001</v>
      </c>
      <c r="H2074">
        <v>0.82600300000000004</v>
      </c>
      <c r="I2074">
        <v>8.1982420000000005</v>
      </c>
      <c r="J2074">
        <v>0.45545799999999997</v>
      </c>
      <c r="K2074" t="str">
        <f t="shared" si="61"/>
        <v>7</v>
      </c>
      <c r="L2074" t="s">
        <v>83</v>
      </c>
      <c r="M2074" t="s">
        <v>84</v>
      </c>
      <c r="N207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19</v>
      </c>
      <c r="O2074" t="e">
        <f>VLOOKUP(TableMPI[[#This Row],[Label]],TableAvg[],2,FALSE)</f>
        <v>#N/A</v>
      </c>
      <c r="P2074" t="e">
        <f>VLOOKUP(TableMPI[[#This Row],[Label]],TableAvg[],3,FALSE)</f>
        <v>#N/A</v>
      </c>
      <c r="Q2074" t="e">
        <f>TableMPI[[#This Row],[Avg]]-$U$2*TableMPI[[#This Row],[StdDev]]</f>
        <v>#N/A</v>
      </c>
      <c r="R2074" t="e">
        <f>TableMPI[[#This Row],[Avg]]+$U$2*TableMPI[[#This Row],[StdDev]]</f>
        <v>#N/A</v>
      </c>
      <c r="S2074" t="e">
        <f>IF(AND(TableMPI[[#This Row],[total_time]]&gt;=TableMPI[[#This Row],[Low]], TableMPI[[#This Row],[total_time]]&lt;=TableMPI[[#This Row],[High]]),1,0)</f>
        <v>#N/A</v>
      </c>
    </row>
    <row r="2075" spans="1:19" x14ac:dyDescent="0.25">
      <c r="A2075" t="s">
        <v>15</v>
      </c>
      <c r="B2075">
        <v>15000</v>
      </c>
      <c r="C2075">
        <v>100</v>
      </c>
      <c r="D2075">
        <v>100000</v>
      </c>
      <c r="E2075">
        <v>22</v>
      </c>
      <c r="F2075">
        <v>1</v>
      </c>
      <c r="G2075">
        <v>35.927038000000003</v>
      </c>
      <c r="H2075">
        <v>0.97395399999999999</v>
      </c>
      <c r="I2075">
        <v>13.799994</v>
      </c>
      <c r="J2075">
        <v>0.65714300000000003</v>
      </c>
      <c r="K2075" t="str">
        <f t="shared" si="61"/>
        <v>7</v>
      </c>
      <c r="L2075" t="s">
        <v>83</v>
      </c>
      <c r="M2075" t="s">
        <v>84</v>
      </c>
      <c r="N207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22</v>
      </c>
      <c r="O2075" t="e">
        <f>VLOOKUP(TableMPI[[#This Row],[Label]],TableAvg[],2,FALSE)</f>
        <v>#N/A</v>
      </c>
      <c r="P2075" t="e">
        <f>VLOOKUP(TableMPI[[#This Row],[Label]],TableAvg[],3,FALSE)</f>
        <v>#N/A</v>
      </c>
      <c r="Q2075" t="e">
        <f>TableMPI[[#This Row],[Avg]]-$U$2*TableMPI[[#This Row],[StdDev]]</f>
        <v>#N/A</v>
      </c>
      <c r="R2075" t="e">
        <f>TableMPI[[#This Row],[Avg]]+$U$2*TableMPI[[#This Row],[StdDev]]</f>
        <v>#N/A</v>
      </c>
      <c r="S2075" t="e">
        <f>IF(AND(TableMPI[[#This Row],[total_time]]&gt;=TableMPI[[#This Row],[Low]], TableMPI[[#This Row],[total_time]]&lt;=TableMPI[[#This Row],[High]]),1,0)</f>
        <v>#N/A</v>
      </c>
    </row>
    <row r="2076" spans="1:19" x14ac:dyDescent="0.25">
      <c r="A2076" t="s">
        <v>15</v>
      </c>
      <c r="B2076">
        <v>15000</v>
      </c>
      <c r="C2076">
        <v>100</v>
      </c>
      <c r="D2076">
        <v>100000</v>
      </c>
      <c r="E2076">
        <v>25</v>
      </c>
      <c r="F2076">
        <v>1</v>
      </c>
      <c r="G2076">
        <v>33.234228999999999</v>
      </c>
      <c r="H2076">
        <v>1.832578</v>
      </c>
      <c r="I2076">
        <v>24.217946000000001</v>
      </c>
      <c r="J2076">
        <v>1.0090809999999999</v>
      </c>
      <c r="K2076" t="str">
        <f t="shared" si="61"/>
        <v>7</v>
      </c>
      <c r="L2076" t="s">
        <v>83</v>
      </c>
      <c r="M2076" t="s">
        <v>84</v>
      </c>
      <c r="N207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25</v>
      </c>
      <c r="O2076" t="e">
        <f>VLOOKUP(TableMPI[[#This Row],[Label]],TableAvg[],2,FALSE)</f>
        <v>#N/A</v>
      </c>
      <c r="P2076" t="e">
        <f>VLOOKUP(TableMPI[[#This Row],[Label]],TableAvg[],3,FALSE)</f>
        <v>#N/A</v>
      </c>
      <c r="Q2076" t="e">
        <f>TableMPI[[#This Row],[Avg]]-$U$2*TableMPI[[#This Row],[StdDev]]</f>
        <v>#N/A</v>
      </c>
      <c r="R2076" t="e">
        <f>TableMPI[[#This Row],[Avg]]+$U$2*TableMPI[[#This Row],[StdDev]]</f>
        <v>#N/A</v>
      </c>
      <c r="S2076" t="e">
        <f>IF(AND(TableMPI[[#This Row],[total_time]]&gt;=TableMPI[[#This Row],[Low]], TableMPI[[#This Row],[total_time]]&lt;=TableMPI[[#This Row],[High]]),1,0)</f>
        <v>#N/A</v>
      </c>
    </row>
    <row r="2077" spans="1:19" x14ac:dyDescent="0.25">
      <c r="A2077" t="s">
        <v>15</v>
      </c>
      <c r="B2077">
        <v>15000</v>
      </c>
      <c r="C2077">
        <v>100</v>
      </c>
      <c r="D2077">
        <v>100000</v>
      </c>
      <c r="E2077">
        <v>28</v>
      </c>
      <c r="F2077">
        <v>1</v>
      </c>
      <c r="G2077">
        <v>33.336542000000001</v>
      </c>
      <c r="H2077">
        <v>5.2387980000000001</v>
      </c>
      <c r="I2077">
        <v>15.096696</v>
      </c>
      <c r="J2077">
        <v>0.559137</v>
      </c>
      <c r="K2077" t="str">
        <f t="shared" si="61"/>
        <v>7</v>
      </c>
      <c r="L2077" t="s">
        <v>83</v>
      </c>
      <c r="M2077" t="s">
        <v>84</v>
      </c>
      <c r="N207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28</v>
      </c>
      <c r="O2077" t="e">
        <f>VLOOKUP(TableMPI[[#This Row],[Label]],TableAvg[],2,FALSE)</f>
        <v>#N/A</v>
      </c>
      <c r="P2077" t="e">
        <f>VLOOKUP(TableMPI[[#This Row],[Label]],TableAvg[],3,FALSE)</f>
        <v>#N/A</v>
      </c>
      <c r="Q2077" t="e">
        <f>TableMPI[[#This Row],[Avg]]-$U$2*TableMPI[[#This Row],[StdDev]]</f>
        <v>#N/A</v>
      </c>
      <c r="R2077" t="e">
        <f>TableMPI[[#This Row],[Avg]]+$U$2*TableMPI[[#This Row],[StdDev]]</f>
        <v>#N/A</v>
      </c>
      <c r="S2077" t="e">
        <f>IF(AND(TableMPI[[#This Row],[total_time]]&gt;=TableMPI[[#This Row],[Low]], TableMPI[[#This Row],[total_time]]&lt;=TableMPI[[#This Row],[High]]),1,0)</f>
        <v>#N/A</v>
      </c>
    </row>
    <row r="2078" spans="1:19" x14ac:dyDescent="0.25">
      <c r="A2078" t="s">
        <v>15</v>
      </c>
      <c r="B2078">
        <v>15000</v>
      </c>
      <c r="C2078">
        <v>100</v>
      </c>
      <c r="D2078">
        <v>100000</v>
      </c>
      <c r="E2078">
        <v>31</v>
      </c>
      <c r="F2078">
        <v>1</v>
      </c>
      <c r="G2078">
        <v>29.646104999999999</v>
      </c>
      <c r="H2078">
        <v>4.4235389999999999</v>
      </c>
      <c r="I2078">
        <v>5.9571569999999996</v>
      </c>
      <c r="J2078">
        <v>0.198572</v>
      </c>
      <c r="K2078" t="str">
        <f t="shared" si="61"/>
        <v>7</v>
      </c>
      <c r="L2078" t="s">
        <v>83</v>
      </c>
      <c r="M2078" t="s">
        <v>84</v>
      </c>
      <c r="N207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31</v>
      </c>
      <c r="O2078" t="e">
        <f>VLOOKUP(TableMPI[[#This Row],[Label]],TableAvg[],2,FALSE)</f>
        <v>#N/A</v>
      </c>
      <c r="P2078" t="e">
        <f>VLOOKUP(TableMPI[[#This Row],[Label]],TableAvg[],3,FALSE)</f>
        <v>#N/A</v>
      </c>
      <c r="Q2078" t="e">
        <f>TableMPI[[#This Row],[Avg]]-$U$2*TableMPI[[#This Row],[StdDev]]</f>
        <v>#N/A</v>
      </c>
      <c r="R2078" t="e">
        <f>TableMPI[[#This Row],[Avg]]+$U$2*TableMPI[[#This Row],[StdDev]]</f>
        <v>#N/A</v>
      </c>
      <c r="S2078" t="e">
        <f>IF(AND(TableMPI[[#This Row],[total_time]]&gt;=TableMPI[[#This Row],[Low]], TableMPI[[#This Row],[total_time]]&lt;=TableMPI[[#This Row],[High]]),1,0)</f>
        <v>#N/A</v>
      </c>
    </row>
    <row r="2079" spans="1:19" x14ac:dyDescent="0.25">
      <c r="A2079" t="s">
        <v>15</v>
      </c>
      <c r="B2079">
        <v>15000</v>
      </c>
      <c r="C2079">
        <v>100</v>
      </c>
      <c r="D2079">
        <v>100000</v>
      </c>
      <c r="E2079">
        <v>34</v>
      </c>
      <c r="F2079">
        <v>1</v>
      </c>
      <c r="G2079">
        <v>30.178169</v>
      </c>
      <c r="H2079">
        <v>6.870635</v>
      </c>
      <c r="I2079">
        <v>12.630666</v>
      </c>
      <c r="J2079">
        <v>0.382747</v>
      </c>
      <c r="K2079" t="str">
        <f t="shared" si="61"/>
        <v>7</v>
      </c>
      <c r="L2079" t="s">
        <v>83</v>
      </c>
      <c r="M2079" t="s">
        <v>84</v>
      </c>
      <c r="N207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34</v>
      </c>
      <c r="O2079" t="e">
        <f>VLOOKUP(TableMPI[[#This Row],[Label]],TableAvg[],2,FALSE)</f>
        <v>#N/A</v>
      </c>
      <c r="P2079" t="e">
        <f>VLOOKUP(TableMPI[[#This Row],[Label]],TableAvg[],3,FALSE)</f>
        <v>#N/A</v>
      </c>
      <c r="Q2079" t="e">
        <f>TableMPI[[#This Row],[Avg]]-$U$2*TableMPI[[#This Row],[StdDev]]</f>
        <v>#N/A</v>
      </c>
      <c r="R2079" t="e">
        <f>TableMPI[[#This Row],[Avg]]+$U$2*TableMPI[[#This Row],[StdDev]]</f>
        <v>#N/A</v>
      </c>
      <c r="S2079" t="e">
        <f>IF(AND(TableMPI[[#This Row],[total_time]]&gt;=TableMPI[[#This Row],[Low]], TableMPI[[#This Row],[total_time]]&lt;=TableMPI[[#This Row],[High]]),1,0)</f>
        <v>#N/A</v>
      </c>
    </row>
    <row r="2080" spans="1:19" x14ac:dyDescent="0.25">
      <c r="A2080" t="s">
        <v>15</v>
      </c>
      <c r="B2080">
        <v>15000</v>
      </c>
      <c r="C2080">
        <v>100</v>
      </c>
      <c r="D2080">
        <v>100000</v>
      </c>
      <c r="E2080">
        <v>37</v>
      </c>
      <c r="F2080">
        <v>1</v>
      </c>
      <c r="G2080">
        <v>27.327459000000001</v>
      </c>
      <c r="H2080">
        <v>6.1035269999999997</v>
      </c>
      <c r="I2080">
        <v>8.5008649999999992</v>
      </c>
      <c r="J2080">
        <v>0.23613500000000001</v>
      </c>
      <c r="K2080" t="str">
        <f t="shared" si="61"/>
        <v>7</v>
      </c>
      <c r="L2080" t="s">
        <v>83</v>
      </c>
      <c r="M2080" t="s">
        <v>84</v>
      </c>
      <c r="N208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37</v>
      </c>
      <c r="O2080" t="e">
        <f>VLOOKUP(TableMPI[[#This Row],[Label]],TableAvg[],2,FALSE)</f>
        <v>#N/A</v>
      </c>
      <c r="P2080" t="e">
        <f>VLOOKUP(TableMPI[[#This Row],[Label]],TableAvg[],3,FALSE)</f>
        <v>#N/A</v>
      </c>
      <c r="Q2080" t="e">
        <f>TableMPI[[#This Row],[Avg]]-$U$2*TableMPI[[#This Row],[StdDev]]</f>
        <v>#N/A</v>
      </c>
      <c r="R2080" t="e">
        <f>TableMPI[[#This Row],[Avg]]+$U$2*TableMPI[[#This Row],[StdDev]]</f>
        <v>#N/A</v>
      </c>
      <c r="S2080" t="e">
        <f>IF(AND(TableMPI[[#This Row],[total_time]]&gt;=TableMPI[[#This Row],[Low]], TableMPI[[#This Row],[total_time]]&lt;=TableMPI[[#This Row],[High]]),1,0)</f>
        <v>#N/A</v>
      </c>
    </row>
    <row r="2081" spans="1:19" x14ac:dyDescent="0.25">
      <c r="A2081" t="s">
        <v>15</v>
      </c>
      <c r="B2081">
        <v>15000</v>
      </c>
      <c r="C2081">
        <v>100</v>
      </c>
      <c r="D2081">
        <v>100000</v>
      </c>
      <c r="E2081">
        <v>40</v>
      </c>
      <c r="F2081">
        <v>1</v>
      </c>
      <c r="G2081">
        <v>28.247219999999999</v>
      </c>
      <c r="H2081">
        <v>8.3600879999999993</v>
      </c>
      <c r="I2081">
        <v>6.9445769999999998</v>
      </c>
      <c r="J2081">
        <v>0.178066</v>
      </c>
      <c r="K2081" t="str">
        <f t="shared" si="61"/>
        <v>7</v>
      </c>
      <c r="L2081" t="s">
        <v>83</v>
      </c>
      <c r="M2081" t="s">
        <v>84</v>
      </c>
      <c r="N208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40</v>
      </c>
      <c r="O2081" t="e">
        <f>VLOOKUP(TableMPI[[#This Row],[Label]],TableAvg[],2,FALSE)</f>
        <v>#N/A</v>
      </c>
      <c r="P2081" t="e">
        <f>VLOOKUP(TableMPI[[#This Row],[Label]],TableAvg[],3,FALSE)</f>
        <v>#N/A</v>
      </c>
      <c r="Q2081" t="e">
        <f>TableMPI[[#This Row],[Avg]]-$U$2*TableMPI[[#This Row],[StdDev]]</f>
        <v>#N/A</v>
      </c>
      <c r="R2081" t="e">
        <f>TableMPI[[#This Row],[Avg]]+$U$2*TableMPI[[#This Row],[StdDev]]</f>
        <v>#N/A</v>
      </c>
      <c r="S2081" t="e">
        <f>IF(AND(TableMPI[[#This Row],[total_time]]&gt;=TableMPI[[#This Row],[Low]], TableMPI[[#This Row],[total_time]]&lt;=TableMPI[[#This Row],[High]]),1,0)</f>
        <v>#N/A</v>
      </c>
    </row>
    <row r="2082" spans="1:19" x14ac:dyDescent="0.25">
      <c r="A2082" t="s">
        <v>15</v>
      </c>
      <c r="B2082">
        <v>15000</v>
      </c>
      <c r="C2082">
        <v>100</v>
      </c>
      <c r="D2082">
        <v>100000</v>
      </c>
      <c r="E2082">
        <v>43</v>
      </c>
      <c r="F2082">
        <v>1</v>
      </c>
      <c r="G2082">
        <v>28.159195</v>
      </c>
      <c r="H2082">
        <v>9.5342500000000001</v>
      </c>
      <c r="I2082">
        <v>6.9259399999999998</v>
      </c>
      <c r="J2082">
        <v>0.16490299999999999</v>
      </c>
      <c r="K2082" t="str">
        <f t="shared" si="61"/>
        <v>7</v>
      </c>
      <c r="L2082" t="s">
        <v>83</v>
      </c>
      <c r="M2082" t="s">
        <v>84</v>
      </c>
      <c r="N208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43</v>
      </c>
      <c r="O2082" t="e">
        <f>VLOOKUP(TableMPI[[#This Row],[Label]],TableAvg[],2,FALSE)</f>
        <v>#N/A</v>
      </c>
      <c r="P2082" t="e">
        <f>VLOOKUP(TableMPI[[#This Row],[Label]],TableAvg[],3,FALSE)</f>
        <v>#N/A</v>
      </c>
      <c r="Q2082" t="e">
        <f>TableMPI[[#This Row],[Avg]]-$U$2*TableMPI[[#This Row],[StdDev]]</f>
        <v>#N/A</v>
      </c>
      <c r="R2082" t="e">
        <f>TableMPI[[#This Row],[Avg]]+$U$2*TableMPI[[#This Row],[StdDev]]</f>
        <v>#N/A</v>
      </c>
      <c r="S2082" t="e">
        <f>IF(AND(TableMPI[[#This Row],[total_time]]&gt;=TableMPI[[#This Row],[Low]], TableMPI[[#This Row],[total_time]]&lt;=TableMPI[[#This Row],[High]]),1,0)</f>
        <v>#N/A</v>
      </c>
    </row>
    <row r="2083" spans="1:19" x14ac:dyDescent="0.25">
      <c r="A2083" t="s">
        <v>15</v>
      </c>
      <c r="B2083">
        <v>15000</v>
      </c>
      <c r="C2083">
        <v>100</v>
      </c>
      <c r="D2083">
        <v>100000</v>
      </c>
      <c r="E2083">
        <v>46</v>
      </c>
      <c r="F2083">
        <v>1</v>
      </c>
      <c r="G2083">
        <v>28.779411</v>
      </c>
      <c r="H2083">
        <v>11.300644999999999</v>
      </c>
      <c r="I2083">
        <v>8.2857160000000007</v>
      </c>
      <c r="J2083">
        <v>0.18412700000000001</v>
      </c>
      <c r="K2083" t="str">
        <f t="shared" si="61"/>
        <v>7</v>
      </c>
      <c r="L2083" t="s">
        <v>83</v>
      </c>
      <c r="M2083" t="s">
        <v>84</v>
      </c>
      <c r="N208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46</v>
      </c>
      <c r="O2083" t="e">
        <f>VLOOKUP(TableMPI[[#This Row],[Label]],TableAvg[],2,FALSE)</f>
        <v>#N/A</v>
      </c>
      <c r="P2083" t="e">
        <f>VLOOKUP(TableMPI[[#This Row],[Label]],TableAvg[],3,FALSE)</f>
        <v>#N/A</v>
      </c>
      <c r="Q2083" t="e">
        <f>TableMPI[[#This Row],[Avg]]-$U$2*TableMPI[[#This Row],[StdDev]]</f>
        <v>#N/A</v>
      </c>
      <c r="R2083" t="e">
        <f>TableMPI[[#This Row],[Avg]]+$U$2*TableMPI[[#This Row],[StdDev]]</f>
        <v>#N/A</v>
      </c>
      <c r="S2083" t="e">
        <f>IF(AND(TableMPI[[#This Row],[total_time]]&gt;=TableMPI[[#This Row],[Low]], TableMPI[[#This Row],[total_time]]&lt;=TableMPI[[#This Row],[High]]),1,0)</f>
        <v>#N/A</v>
      </c>
    </row>
    <row r="2084" spans="1:19" x14ac:dyDescent="0.25">
      <c r="A2084" t="s">
        <v>15</v>
      </c>
      <c r="B2084">
        <v>15000</v>
      </c>
      <c r="C2084">
        <v>100</v>
      </c>
      <c r="D2084">
        <v>100000</v>
      </c>
      <c r="E2084">
        <v>49</v>
      </c>
      <c r="F2084">
        <v>1</v>
      </c>
      <c r="G2084">
        <v>29.640554000000002</v>
      </c>
      <c r="H2084">
        <v>13.099368</v>
      </c>
      <c r="I2084">
        <v>8.6094469999999994</v>
      </c>
      <c r="J2084">
        <v>0.17936299999999999</v>
      </c>
      <c r="K2084" t="str">
        <f t="shared" si="61"/>
        <v>7</v>
      </c>
      <c r="L2084" t="s">
        <v>83</v>
      </c>
      <c r="M2084" t="s">
        <v>84</v>
      </c>
      <c r="N208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49</v>
      </c>
      <c r="O2084" t="e">
        <f>VLOOKUP(TableMPI[[#This Row],[Label]],TableAvg[],2,FALSE)</f>
        <v>#N/A</v>
      </c>
      <c r="P2084" t="e">
        <f>VLOOKUP(TableMPI[[#This Row],[Label]],TableAvg[],3,FALSE)</f>
        <v>#N/A</v>
      </c>
      <c r="Q2084" t="e">
        <f>TableMPI[[#This Row],[Avg]]-$U$2*TableMPI[[#This Row],[StdDev]]</f>
        <v>#N/A</v>
      </c>
      <c r="R2084" t="e">
        <f>TableMPI[[#This Row],[Avg]]+$U$2*TableMPI[[#This Row],[StdDev]]</f>
        <v>#N/A</v>
      </c>
      <c r="S2084" t="e">
        <f>IF(AND(TableMPI[[#This Row],[total_time]]&gt;=TableMPI[[#This Row],[Low]], TableMPI[[#This Row],[total_time]]&lt;=TableMPI[[#This Row],[High]]),1,0)</f>
        <v>#N/A</v>
      </c>
    </row>
    <row r="2085" spans="1:19" x14ac:dyDescent="0.25">
      <c r="A2085" t="s">
        <v>15</v>
      </c>
      <c r="B2085">
        <v>15000</v>
      </c>
      <c r="C2085">
        <v>100</v>
      </c>
      <c r="D2085">
        <v>100000</v>
      </c>
      <c r="E2085">
        <v>52</v>
      </c>
      <c r="F2085">
        <v>1</v>
      </c>
      <c r="G2085">
        <v>29.675774000000001</v>
      </c>
      <c r="H2085">
        <v>13.883260999999999</v>
      </c>
      <c r="I2085">
        <v>14.518967</v>
      </c>
      <c r="J2085">
        <v>0.28468599999999999</v>
      </c>
      <c r="K2085" t="str">
        <f t="shared" si="61"/>
        <v>7</v>
      </c>
      <c r="L2085" t="s">
        <v>83</v>
      </c>
      <c r="M2085" t="s">
        <v>84</v>
      </c>
      <c r="N208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52</v>
      </c>
      <c r="O2085" t="e">
        <f>VLOOKUP(TableMPI[[#This Row],[Label]],TableAvg[],2,FALSE)</f>
        <v>#N/A</v>
      </c>
      <c r="P2085" t="e">
        <f>VLOOKUP(TableMPI[[#This Row],[Label]],TableAvg[],3,FALSE)</f>
        <v>#N/A</v>
      </c>
      <c r="Q2085" t="e">
        <f>TableMPI[[#This Row],[Avg]]-$U$2*TableMPI[[#This Row],[StdDev]]</f>
        <v>#N/A</v>
      </c>
      <c r="R2085" t="e">
        <f>TableMPI[[#This Row],[Avg]]+$U$2*TableMPI[[#This Row],[StdDev]]</f>
        <v>#N/A</v>
      </c>
      <c r="S2085" t="e">
        <f>IF(AND(TableMPI[[#This Row],[total_time]]&gt;=TableMPI[[#This Row],[Low]], TableMPI[[#This Row],[total_time]]&lt;=TableMPI[[#This Row],[High]]),1,0)</f>
        <v>#N/A</v>
      </c>
    </row>
    <row r="2086" spans="1:19" x14ac:dyDescent="0.25">
      <c r="A2086" t="s">
        <v>15</v>
      </c>
      <c r="B2086">
        <v>15000</v>
      </c>
      <c r="C2086">
        <v>100</v>
      </c>
      <c r="D2086">
        <v>100000</v>
      </c>
      <c r="E2086">
        <v>55</v>
      </c>
      <c r="F2086">
        <v>1</v>
      </c>
      <c r="G2086">
        <v>26.567208000000001</v>
      </c>
      <c r="H2086">
        <v>11.584936000000001</v>
      </c>
      <c r="I2086">
        <v>9.2672539999999994</v>
      </c>
      <c r="J2086">
        <v>0.17161599999999999</v>
      </c>
      <c r="K2086" t="str">
        <f t="shared" si="61"/>
        <v>7</v>
      </c>
      <c r="L2086" t="s">
        <v>83</v>
      </c>
      <c r="M2086" t="s">
        <v>84</v>
      </c>
      <c r="N208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55</v>
      </c>
      <c r="O2086" t="e">
        <f>VLOOKUP(TableMPI[[#This Row],[Label]],TableAvg[],2,FALSE)</f>
        <v>#N/A</v>
      </c>
      <c r="P2086" t="e">
        <f>VLOOKUP(TableMPI[[#This Row],[Label]],TableAvg[],3,FALSE)</f>
        <v>#N/A</v>
      </c>
      <c r="Q2086" t="e">
        <f>TableMPI[[#This Row],[Avg]]-$U$2*TableMPI[[#This Row],[StdDev]]</f>
        <v>#N/A</v>
      </c>
      <c r="R2086" t="e">
        <f>TableMPI[[#This Row],[Avg]]+$U$2*TableMPI[[#This Row],[StdDev]]</f>
        <v>#N/A</v>
      </c>
      <c r="S2086" t="e">
        <f>IF(AND(TableMPI[[#This Row],[total_time]]&gt;=TableMPI[[#This Row],[Low]], TableMPI[[#This Row],[total_time]]&lt;=TableMPI[[#This Row],[High]]),1,0)</f>
        <v>#N/A</v>
      </c>
    </row>
    <row r="2087" spans="1:19" x14ac:dyDescent="0.25">
      <c r="A2087" t="s">
        <v>15</v>
      </c>
      <c r="B2087">
        <v>15000</v>
      </c>
      <c r="C2087">
        <v>100</v>
      </c>
      <c r="D2087">
        <v>100000</v>
      </c>
      <c r="E2087">
        <v>58</v>
      </c>
      <c r="F2087">
        <v>1</v>
      </c>
      <c r="G2087">
        <v>25.930401</v>
      </c>
      <c r="H2087">
        <v>11.744788</v>
      </c>
      <c r="I2087">
        <v>11.255029</v>
      </c>
      <c r="J2087">
        <v>0.19745699999999999</v>
      </c>
      <c r="K2087" t="str">
        <f t="shared" si="61"/>
        <v>7</v>
      </c>
      <c r="L2087" t="s">
        <v>83</v>
      </c>
      <c r="M2087" t="s">
        <v>84</v>
      </c>
      <c r="N208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58</v>
      </c>
      <c r="O2087" t="e">
        <f>VLOOKUP(TableMPI[[#This Row],[Label]],TableAvg[],2,FALSE)</f>
        <v>#N/A</v>
      </c>
      <c r="P2087" t="e">
        <f>VLOOKUP(TableMPI[[#This Row],[Label]],TableAvg[],3,FALSE)</f>
        <v>#N/A</v>
      </c>
      <c r="Q2087" t="e">
        <f>TableMPI[[#This Row],[Avg]]-$U$2*TableMPI[[#This Row],[StdDev]]</f>
        <v>#N/A</v>
      </c>
      <c r="R2087" t="e">
        <f>TableMPI[[#This Row],[Avg]]+$U$2*TableMPI[[#This Row],[StdDev]]</f>
        <v>#N/A</v>
      </c>
      <c r="S2087" t="e">
        <f>IF(AND(TableMPI[[#This Row],[total_time]]&gt;=TableMPI[[#This Row],[Low]], TableMPI[[#This Row],[total_time]]&lt;=TableMPI[[#This Row],[High]]),1,0)</f>
        <v>#N/A</v>
      </c>
    </row>
    <row r="2088" spans="1:19" x14ac:dyDescent="0.25">
      <c r="A2088" t="s">
        <v>15</v>
      </c>
      <c r="B2088">
        <v>15000</v>
      </c>
      <c r="C2088">
        <v>100</v>
      </c>
      <c r="D2088">
        <v>100000</v>
      </c>
      <c r="E2088">
        <v>61</v>
      </c>
      <c r="F2088">
        <v>1</v>
      </c>
      <c r="G2088">
        <v>26.525217000000001</v>
      </c>
      <c r="H2088">
        <v>13.258516</v>
      </c>
      <c r="I2088">
        <v>13.921752</v>
      </c>
      <c r="J2088">
        <v>0.23202900000000001</v>
      </c>
      <c r="K2088" t="str">
        <f t="shared" si="61"/>
        <v>7</v>
      </c>
      <c r="L2088" t="s">
        <v>83</v>
      </c>
      <c r="M2088" t="s">
        <v>84</v>
      </c>
      <c r="N208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61</v>
      </c>
      <c r="O2088" t="e">
        <f>VLOOKUP(TableMPI[[#This Row],[Label]],TableAvg[],2,FALSE)</f>
        <v>#N/A</v>
      </c>
      <c r="P2088" t="e">
        <f>VLOOKUP(TableMPI[[#This Row],[Label]],TableAvg[],3,FALSE)</f>
        <v>#N/A</v>
      </c>
      <c r="Q2088" t="e">
        <f>TableMPI[[#This Row],[Avg]]-$U$2*TableMPI[[#This Row],[StdDev]]</f>
        <v>#N/A</v>
      </c>
      <c r="R2088" t="e">
        <f>TableMPI[[#This Row],[Avg]]+$U$2*TableMPI[[#This Row],[StdDev]]</f>
        <v>#N/A</v>
      </c>
      <c r="S2088" t="e">
        <f>IF(AND(TableMPI[[#This Row],[total_time]]&gt;=TableMPI[[#This Row],[Low]], TableMPI[[#This Row],[total_time]]&lt;=TableMPI[[#This Row],[High]]),1,0)</f>
        <v>#N/A</v>
      </c>
    </row>
    <row r="2089" spans="1:19" x14ac:dyDescent="0.25">
      <c r="A2089" t="s">
        <v>15</v>
      </c>
      <c r="B2089">
        <v>15000</v>
      </c>
      <c r="C2089">
        <v>100</v>
      </c>
      <c r="D2089">
        <v>100000</v>
      </c>
      <c r="E2089">
        <v>64</v>
      </c>
      <c r="F2089">
        <v>1</v>
      </c>
      <c r="G2089">
        <v>24.056594</v>
      </c>
      <c r="H2089">
        <v>11.360438</v>
      </c>
      <c r="I2089">
        <v>17.974525</v>
      </c>
      <c r="J2089">
        <v>0.28531000000000001</v>
      </c>
      <c r="K2089" t="str">
        <f t="shared" ref="K2089:K2120" si="62">MID(M2089,22,1)</f>
        <v>7</v>
      </c>
      <c r="L2089" t="s">
        <v>83</v>
      </c>
      <c r="M2089" t="s">
        <v>84</v>
      </c>
      <c r="N208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64</v>
      </c>
      <c r="O2089" t="e">
        <f>VLOOKUP(TableMPI[[#This Row],[Label]],TableAvg[],2,FALSE)</f>
        <v>#N/A</v>
      </c>
      <c r="P2089" t="e">
        <f>VLOOKUP(TableMPI[[#This Row],[Label]],TableAvg[],3,FALSE)</f>
        <v>#N/A</v>
      </c>
      <c r="Q2089" t="e">
        <f>TableMPI[[#This Row],[Avg]]-$U$2*TableMPI[[#This Row],[StdDev]]</f>
        <v>#N/A</v>
      </c>
      <c r="R2089" t="e">
        <f>TableMPI[[#This Row],[Avg]]+$U$2*TableMPI[[#This Row],[StdDev]]</f>
        <v>#N/A</v>
      </c>
      <c r="S2089" t="e">
        <f>IF(AND(TableMPI[[#This Row],[total_time]]&gt;=TableMPI[[#This Row],[Low]], TableMPI[[#This Row],[total_time]]&lt;=TableMPI[[#This Row],[High]]),1,0)</f>
        <v>#N/A</v>
      </c>
    </row>
    <row r="2090" spans="1:19" x14ac:dyDescent="0.25">
      <c r="A2090" t="s">
        <v>15</v>
      </c>
      <c r="B2090">
        <v>15000</v>
      </c>
      <c r="C2090">
        <v>100</v>
      </c>
      <c r="D2090">
        <v>100000</v>
      </c>
      <c r="E2090">
        <v>67</v>
      </c>
      <c r="F2090">
        <v>1</v>
      </c>
      <c r="G2090">
        <v>28.891425000000002</v>
      </c>
      <c r="H2090">
        <v>16.701332000000001</v>
      </c>
      <c r="I2090">
        <v>10.500581</v>
      </c>
      <c r="J2090">
        <v>0.15909999999999999</v>
      </c>
      <c r="K2090" t="str">
        <f t="shared" si="62"/>
        <v>7</v>
      </c>
      <c r="L2090" t="s">
        <v>83</v>
      </c>
      <c r="M2090" t="s">
        <v>84</v>
      </c>
      <c r="N209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67</v>
      </c>
      <c r="O2090" t="e">
        <f>VLOOKUP(TableMPI[[#This Row],[Label]],TableAvg[],2,FALSE)</f>
        <v>#N/A</v>
      </c>
      <c r="P2090" t="e">
        <f>VLOOKUP(TableMPI[[#This Row],[Label]],TableAvg[],3,FALSE)</f>
        <v>#N/A</v>
      </c>
      <c r="Q2090" t="e">
        <f>TableMPI[[#This Row],[Avg]]-$U$2*TableMPI[[#This Row],[StdDev]]</f>
        <v>#N/A</v>
      </c>
      <c r="R2090" t="e">
        <f>TableMPI[[#This Row],[Avg]]+$U$2*TableMPI[[#This Row],[StdDev]]</f>
        <v>#N/A</v>
      </c>
      <c r="S2090" t="e">
        <f>IF(AND(TableMPI[[#This Row],[total_time]]&gt;=TableMPI[[#This Row],[Low]], TableMPI[[#This Row],[total_time]]&lt;=TableMPI[[#This Row],[High]]),1,0)</f>
        <v>#N/A</v>
      </c>
    </row>
    <row r="2091" spans="1:19" x14ac:dyDescent="0.25">
      <c r="A2091" t="s">
        <v>15</v>
      </c>
      <c r="B2091">
        <v>15000</v>
      </c>
      <c r="C2091">
        <v>100</v>
      </c>
      <c r="D2091">
        <v>100000</v>
      </c>
      <c r="E2091">
        <v>70</v>
      </c>
      <c r="F2091">
        <v>1</v>
      </c>
      <c r="G2091">
        <v>23.356366000000001</v>
      </c>
      <c r="H2091">
        <v>11.533279</v>
      </c>
      <c r="I2091">
        <v>8.3282930000000004</v>
      </c>
      <c r="J2091">
        <v>0.1207</v>
      </c>
      <c r="K2091" t="str">
        <f t="shared" si="62"/>
        <v>7</v>
      </c>
      <c r="L2091" t="s">
        <v>83</v>
      </c>
      <c r="M2091" t="s">
        <v>84</v>
      </c>
      <c r="N209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70</v>
      </c>
      <c r="O2091" t="e">
        <f>VLOOKUP(TableMPI[[#This Row],[Label]],TableAvg[],2,FALSE)</f>
        <v>#N/A</v>
      </c>
      <c r="P2091" t="e">
        <f>VLOOKUP(TableMPI[[#This Row],[Label]],TableAvg[],3,FALSE)</f>
        <v>#N/A</v>
      </c>
      <c r="Q2091" t="e">
        <f>TableMPI[[#This Row],[Avg]]-$U$2*TableMPI[[#This Row],[StdDev]]</f>
        <v>#N/A</v>
      </c>
      <c r="R2091" t="e">
        <f>TableMPI[[#This Row],[Avg]]+$U$2*TableMPI[[#This Row],[StdDev]]</f>
        <v>#N/A</v>
      </c>
      <c r="S2091" t="e">
        <f>IF(AND(TableMPI[[#This Row],[total_time]]&gt;=TableMPI[[#This Row],[Low]], TableMPI[[#This Row],[total_time]]&lt;=TableMPI[[#This Row],[High]]),1,0)</f>
        <v>#N/A</v>
      </c>
    </row>
    <row r="2092" spans="1:19" x14ac:dyDescent="0.25">
      <c r="A2092" t="s">
        <v>15</v>
      </c>
      <c r="B2092">
        <v>15000</v>
      </c>
      <c r="C2092">
        <v>100</v>
      </c>
      <c r="D2092">
        <v>100000</v>
      </c>
      <c r="E2092">
        <v>13</v>
      </c>
      <c r="F2092">
        <v>1</v>
      </c>
      <c r="G2092">
        <v>58.549784000000002</v>
      </c>
      <c r="H2092">
        <v>0.38455099999999998</v>
      </c>
      <c r="I2092">
        <v>1.4507639999999999</v>
      </c>
      <c r="J2092">
        <v>0.120897</v>
      </c>
      <c r="K2092" t="str">
        <f t="shared" si="62"/>
        <v>7</v>
      </c>
      <c r="L2092" t="s">
        <v>83</v>
      </c>
      <c r="M2092" t="s">
        <v>84</v>
      </c>
      <c r="N209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13</v>
      </c>
      <c r="O2092" t="e">
        <f>VLOOKUP(TableMPI[[#This Row],[Label]],TableAvg[],2,FALSE)</f>
        <v>#N/A</v>
      </c>
      <c r="P2092" t="e">
        <f>VLOOKUP(TableMPI[[#This Row],[Label]],TableAvg[],3,FALSE)</f>
        <v>#N/A</v>
      </c>
      <c r="Q2092" t="e">
        <f>TableMPI[[#This Row],[Avg]]-$U$2*TableMPI[[#This Row],[StdDev]]</f>
        <v>#N/A</v>
      </c>
      <c r="R2092" t="e">
        <f>TableMPI[[#This Row],[Avg]]+$U$2*TableMPI[[#This Row],[StdDev]]</f>
        <v>#N/A</v>
      </c>
      <c r="S2092" t="e">
        <f>IF(AND(TableMPI[[#This Row],[total_time]]&gt;=TableMPI[[#This Row],[Low]], TableMPI[[#This Row],[total_time]]&lt;=TableMPI[[#This Row],[High]]),1,0)</f>
        <v>#N/A</v>
      </c>
    </row>
    <row r="2093" spans="1:19" x14ac:dyDescent="0.25">
      <c r="A2093" t="s">
        <v>15</v>
      </c>
      <c r="B2093">
        <v>15000</v>
      </c>
      <c r="C2093">
        <v>100</v>
      </c>
      <c r="D2093">
        <v>100000</v>
      </c>
      <c r="E2093">
        <v>16</v>
      </c>
      <c r="F2093">
        <v>1</v>
      </c>
      <c r="G2093">
        <v>48.148004</v>
      </c>
      <c r="H2093">
        <v>0.79148099999999999</v>
      </c>
      <c r="I2093">
        <v>7.2059290000000003</v>
      </c>
      <c r="J2093">
        <v>0.48039500000000002</v>
      </c>
      <c r="K2093" t="str">
        <f t="shared" si="62"/>
        <v>7</v>
      </c>
      <c r="L2093" t="s">
        <v>83</v>
      </c>
      <c r="M2093" t="s">
        <v>84</v>
      </c>
      <c r="N209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16</v>
      </c>
      <c r="O2093" t="e">
        <f>VLOOKUP(TableMPI[[#This Row],[Label]],TableAvg[],2,FALSE)</f>
        <v>#N/A</v>
      </c>
      <c r="P2093" t="e">
        <f>VLOOKUP(TableMPI[[#This Row],[Label]],TableAvg[],3,FALSE)</f>
        <v>#N/A</v>
      </c>
      <c r="Q2093" t="e">
        <f>TableMPI[[#This Row],[Avg]]-$U$2*TableMPI[[#This Row],[StdDev]]</f>
        <v>#N/A</v>
      </c>
      <c r="R2093" t="e">
        <f>TableMPI[[#This Row],[Avg]]+$U$2*TableMPI[[#This Row],[StdDev]]</f>
        <v>#N/A</v>
      </c>
      <c r="S2093" t="e">
        <f>IF(AND(TableMPI[[#This Row],[total_time]]&gt;=TableMPI[[#This Row],[Low]], TableMPI[[#This Row],[total_time]]&lt;=TableMPI[[#This Row],[High]]),1,0)</f>
        <v>#N/A</v>
      </c>
    </row>
    <row r="2094" spans="1:19" x14ac:dyDescent="0.25">
      <c r="A2094" t="s">
        <v>15</v>
      </c>
      <c r="B2094">
        <v>15000</v>
      </c>
      <c r="C2094">
        <v>100</v>
      </c>
      <c r="D2094">
        <v>100000</v>
      </c>
      <c r="E2094">
        <v>19</v>
      </c>
      <c r="F2094">
        <v>1</v>
      </c>
      <c r="G2094">
        <v>40.826033000000002</v>
      </c>
      <c r="H2094">
        <v>0.69658100000000001</v>
      </c>
      <c r="I2094">
        <v>6.8226209999999998</v>
      </c>
      <c r="J2094">
        <v>0.37903399999999998</v>
      </c>
      <c r="K2094" t="str">
        <f t="shared" si="62"/>
        <v>7</v>
      </c>
      <c r="L2094" t="s">
        <v>83</v>
      </c>
      <c r="M2094" t="s">
        <v>84</v>
      </c>
      <c r="N209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19</v>
      </c>
      <c r="O2094" t="e">
        <f>VLOOKUP(TableMPI[[#This Row],[Label]],TableAvg[],2,FALSE)</f>
        <v>#N/A</v>
      </c>
      <c r="P2094" t="e">
        <f>VLOOKUP(TableMPI[[#This Row],[Label]],TableAvg[],3,FALSE)</f>
        <v>#N/A</v>
      </c>
      <c r="Q2094" t="e">
        <f>TableMPI[[#This Row],[Avg]]-$U$2*TableMPI[[#This Row],[StdDev]]</f>
        <v>#N/A</v>
      </c>
      <c r="R2094" t="e">
        <f>TableMPI[[#This Row],[Avg]]+$U$2*TableMPI[[#This Row],[StdDev]]</f>
        <v>#N/A</v>
      </c>
      <c r="S2094" t="e">
        <f>IF(AND(TableMPI[[#This Row],[total_time]]&gt;=TableMPI[[#This Row],[Low]], TableMPI[[#This Row],[total_time]]&lt;=TableMPI[[#This Row],[High]]),1,0)</f>
        <v>#N/A</v>
      </c>
    </row>
    <row r="2095" spans="1:19" x14ac:dyDescent="0.25">
      <c r="A2095" t="s">
        <v>15</v>
      </c>
      <c r="B2095">
        <v>15000</v>
      </c>
      <c r="C2095">
        <v>100</v>
      </c>
      <c r="D2095">
        <v>100000</v>
      </c>
      <c r="E2095">
        <v>22</v>
      </c>
      <c r="F2095">
        <v>1</v>
      </c>
      <c r="G2095">
        <v>35.457262</v>
      </c>
      <c r="H2095">
        <v>0.75209000000000004</v>
      </c>
      <c r="I2095">
        <v>9.4253769999999992</v>
      </c>
      <c r="J2095">
        <v>0.44882699999999998</v>
      </c>
      <c r="K2095" t="str">
        <f t="shared" si="62"/>
        <v>7</v>
      </c>
      <c r="L2095" t="s">
        <v>83</v>
      </c>
      <c r="M2095" t="s">
        <v>84</v>
      </c>
      <c r="N209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22</v>
      </c>
      <c r="O2095" t="e">
        <f>VLOOKUP(TableMPI[[#This Row],[Label]],TableAvg[],2,FALSE)</f>
        <v>#N/A</v>
      </c>
      <c r="P2095" t="e">
        <f>VLOOKUP(TableMPI[[#This Row],[Label]],TableAvg[],3,FALSE)</f>
        <v>#N/A</v>
      </c>
      <c r="Q2095" t="e">
        <f>TableMPI[[#This Row],[Avg]]-$U$2*TableMPI[[#This Row],[StdDev]]</f>
        <v>#N/A</v>
      </c>
      <c r="R2095" t="e">
        <f>TableMPI[[#This Row],[Avg]]+$U$2*TableMPI[[#This Row],[StdDev]]</f>
        <v>#N/A</v>
      </c>
      <c r="S2095" t="e">
        <f>IF(AND(TableMPI[[#This Row],[total_time]]&gt;=TableMPI[[#This Row],[Low]], TableMPI[[#This Row],[total_time]]&lt;=TableMPI[[#This Row],[High]]),1,0)</f>
        <v>#N/A</v>
      </c>
    </row>
    <row r="2096" spans="1:19" x14ac:dyDescent="0.25">
      <c r="A2096" t="s">
        <v>15</v>
      </c>
      <c r="B2096">
        <v>15000</v>
      </c>
      <c r="C2096">
        <v>100</v>
      </c>
      <c r="D2096">
        <v>100000</v>
      </c>
      <c r="E2096">
        <v>25</v>
      </c>
      <c r="F2096">
        <v>1</v>
      </c>
      <c r="G2096">
        <v>35.469814</v>
      </c>
      <c r="H2096">
        <v>4.2181249999999997</v>
      </c>
      <c r="I2096">
        <v>12.515737</v>
      </c>
      <c r="J2096">
        <v>0.52148899999999998</v>
      </c>
      <c r="K2096" t="str">
        <f t="shared" si="62"/>
        <v>7</v>
      </c>
      <c r="L2096" t="s">
        <v>83</v>
      </c>
      <c r="M2096" t="s">
        <v>84</v>
      </c>
      <c r="N209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25</v>
      </c>
      <c r="O2096" t="e">
        <f>VLOOKUP(TableMPI[[#This Row],[Label]],TableAvg[],2,FALSE)</f>
        <v>#N/A</v>
      </c>
      <c r="P2096" t="e">
        <f>VLOOKUP(TableMPI[[#This Row],[Label]],TableAvg[],3,FALSE)</f>
        <v>#N/A</v>
      </c>
      <c r="Q2096" t="e">
        <f>TableMPI[[#This Row],[Avg]]-$U$2*TableMPI[[#This Row],[StdDev]]</f>
        <v>#N/A</v>
      </c>
      <c r="R2096" t="e">
        <f>TableMPI[[#This Row],[Avg]]+$U$2*TableMPI[[#This Row],[StdDev]]</f>
        <v>#N/A</v>
      </c>
      <c r="S2096" t="e">
        <f>IF(AND(TableMPI[[#This Row],[total_time]]&gt;=TableMPI[[#This Row],[Low]], TableMPI[[#This Row],[total_time]]&lt;=TableMPI[[#This Row],[High]]),1,0)</f>
        <v>#N/A</v>
      </c>
    </row>
    <row r="2097" spans="1:19" x14ac:dyDescent="0.25">
      <c r="A2097" t="s">
        <v>15</v>
      </c>
      <c r="B2097">
        <v>15000</v>
      </c>
      <c r="C2097">
        <v>100</v>
      </c>
      <c r="D2097">
        <v>100000</v>
      </c>
      <c r="E2097">
        <v>28</v>
      </c>
      <c r="F2097">
        <v>1</v>
      </c>
      <c r="G2097">
        <v>32.530453999999999</v>
      </c>
      <c r="H2097">
        <v>4.4068529999999999</v>
      </c>
      <c r="I2097">
        <v>15.141387999999999</v>
      </c>
      <c r="J2097">
        <v>0.56079199999999996</v>
      </c>
      <c r="K2097" t="str">
        <f t="shared" si="62"/>
        <v>7</v>
      </c>
      <c r="L2097" t="s">
        <v>83</v>
      </c>
      <c r="M2097" t="s">
        <v>84</v>
      </c>
      <c r="N209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28</v>
      </c>
      <c r="O2097" t="e">
        <f>VLOOKUP(TableMPI[[#This Row],[Label]],TableAvg[],2,FALSE)</f>
        <v>#N/A</v>
      </c>
      <c r="P2097" t="e">
        <f>VLOOKUP(TableMPI[[#This Row],[Label]],TableAvg[],3,FALSE)</f>
        <v>#N/A</v>
      </c>
      <c r="Q2097" t="e">
        <f>TableMPI[[#This Row],[Avg]]-$U$2*TableMPI[[#This Row],[StdDev]]</f>
        <v>#N/A</v>
      </c>
      <c r="R2097" t="e">
        <f>TableMPI[[#This Row],[Avg]]+$U$2*TableMPI[[#This Row],[StdDev]]</f>
        <v>#N/A</v>
      </c>
      <c r="S2097" t="e">
        <f>IF(AND(TableMPI[[#This Row],[total_time]]&gt;=TableMPI[[#This Row],[Low]], TableMPI[[#This Row],[total_time]]&lt;=TableMPI[[#This Row],[High]]),1,0)</f>
        <v>#N/A</v>
      </c>
    </row>
    <row r="2098" spans="1:19" x14ac:dyDescent="0.25">
      <c r="A2098" t="s">
        <v>15</v>
      </c>
      <c r="B2098">
        <v>15000</v>
      </c>
      <c r="C2098">
        <v>100</v>
      </c>
      <c r="D2098">
        <v>100000</v>
      </c>
      <c r="E2098">
        <v>31</v>
      </c>
      <c r="F2098">
        <v>1</v>
      </c>
      <c r="G2098">
        <v>30.936532</v>
      </c>
      <c r="H2098">
        <v>5.4699150000000003</v>
      </c>
      <c r="I2098">
        <v>5.5761089999999998</v>
      </c>
      <c r="J2098">
        <v>0.18587000000000001</v>
      </c>
      <c r="K2098" t="str">
        <f t="shared" si="62"/>
        <v>7</v>
      </c>
      <c r="L2098" t="s">
        <v>83</v>
      </c>
      <c r="M2098" t="s">
        <v>84</v>
      </c>
      <c r="N209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31</v>
      </c>
      <c r="O2098" t="e">
        <f>VLOOKUP(TableMPI[[#This Row],[Label]],TableAvg[],2,FALSE)</f>
        <v>#N/A</v>
      </c>
      <c r="P2098" t="e">
        <f>VLOOKUP(TableMPI[[#This Row],[Label]],TableAvg[],3,FALSE)</f>
        <v>#N/A</v>
      </c>
      <c r="Q2098" t="e">
        <f>TableMPI[[#This Row],[Avg]]-$U$2*TableMPI[[#This Row],[StdDev]]</f>
        <v>#N/A</v>
      </c>
      <c r="R2098" t="e">
        <f>TableMPI[[#This Row],[Avg]]+$U$2*TableMPI[[#This Row],[StdDev]]</f>
        <v>#N/A</v>
      </c>
      <c r="S2098" t="e">
        <f>IF(AND(TableMPI[[#This Row],[total_time]]&gt;=TableMPI[[#This Row],[Low]], TableMPI[[#This Row],[total_time]]&lt;=TableMPI[[#This Row],[High]]),1,0)</f>
        <v>#N/A</v>
      </c>
    </row>
    <row r="2099" spans="1:19" x14ac:dyDescent="0.25">
      <c r="A2099" t="s">
        <v>15</v>
      </c>
      <c r="B2099">
        <v>15000</v>
      </c>
      <c r="C2099">
        <v>100</v>
      </c>
      <c r="D2099">
        <v>100000</v>
      </c>
      <c r="E2099">
        <v>34</v>
      </c>
      <c r="F2099">
        <v>1</v>
      </c>
      <c r="G2099">
        <v>30.160018000000001</v>
      </c>
      <c r="H2099">
        <v>6.9496599999999997</v>
      </c>
      <c r="I2099">
        <v>6.7321790000000004</v>
      </c>
      <c r="J2099">
        <v>0.20400499999999999</v>
      </c>
      <c r="K2099" t="str">
        <f t="shared" si="62"/>
        <v>7</v>
      </c>
      <c r="L2099" t="s">
        <v>83</v>
      </c>
      <c r="M2099" t="s">
        <v>84</v>
      </c>
      <c r="N209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34</v>
      </c>
      <c r="O2099" t="e">
        <f>VLOOKUP(TableMPI[[#This Row],[Label]],TableAvg[],2,FALSE)</f>
        <v>#N/A</v>
      </c>
      <c r="P2099" t="e">
        <f>VLOOKUP(TableMPI[[#This Row],[Label]],TableAvg[],3,FALSE)</f>
        <v>#N/A</v>
      </c>
      <c r="Q2099" t="e">
        <f>TableMPI[[#This Row],[Avg]]-$U$2*TableMPI[[#This Row],[StdDev]]</f>
        <v>#N/A</v>
      </c>
      <c r="R2099" t="e">
        <f>TableMPI[[#This Row],[Avg]]+$U$2*TableMPI[[#This Row],[StdDev]]</f>
        <v>#N/A</v>
      </c>
      <c r="S2099" t="e">
        <f>IF(AND(TableMPI[[#This Row],[total_time]]&gt;=TableMPI[[#This Row],[Low]], TableMPI[[#This Row],[total_time]]&lt;=TableMPI[[#This Row],[High]]),1,0)</f>
        <v>#N/A</v>
      </c>
    </row>
    <row r="2100" spans="1:19" x14ac:dyDescent="0.25">
      <c r="A2100" t="s">
        <v>15</v>
      </c>
      <c r="B2100">
        <v>15000</v>
      </c>
      <c r="C2100">
        <v>100</v>
      </c>
      <c r="D2100">
        <v>100000</v>
      </c>
      <c r="E2100">
        <v>37</v>
      </c>
      <c r="F2100">
        <v>1</v>
      </c>
      <c r="G2100">
        <v>28.438742000000001</v>
      </c>
      <c r="H2100">
        <v>7.2855670000000003</v>
      </c>
      <c r="I2100">
        <v>9.1420729999999999</v>
      </c>
      <c r="J2100">
        <v>0.25394600000000001</v>
      </c>
      <c r="K2100" t="str">
        <f t="shared" si="62"/>
        <v>7</v>
      </c>
      <c r="L2100" t="s">
        <v>83</v>
      </c>
      <c r="M2100" t="s">
        <v>84</v>
      </c>
      <c r="N210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37</v>
      </c>
      <c r="O2100" t="e">
        <f>VLOOKUP(TableMPI[[#This Row],[Label]],TableAvg[],2,FALSE)</f>
        <v>#N/A</v>
      </c>
      <c r="P2100" t="e">
        <f>VLOOKUP(TableMPI[[#This Row],[Label]],TableAvg[],3,FALSE)</f>
        <v>#N/A</v>
      </c>
      <c r="Q2100" t="e">
        <f>TableMPI[[#This Row],[Avg]]-$U$2*TableMPI[[#This Row],[StdDev]]</f>
        <v>#N/A</v>
      </c>
      <c r="R2100" t="e">
        <f>TableMPI[[#This Row],[Avg]]+$U$2*TableMPI[[#This Row],[StdDev]]</f>
        <v>#N/A</v>
      </c>
      <c r="S2100" t="e">
        <f>IF(AND(TableMPI[[#This Row],[total_time]]&gt;=TableMPI[[#This Row],[Low]], TableMPI[[#This Row],[total_time]]&lt;=TableMPI[[#This Row],[High]]),1,0)</f>
        <v>#N/A</v>
      </c>
    </row>
    <row r="2101" spans="1:19" x14ac:dyDescent="0.25">
      <c r="A2101" t="s">
        <v>15</v>
      </c>
      <c r="B2101">
        <v>15000</v>
      </c>
      <c r="C2101">
        <v>100</v>
      </c>
      <c r="D2101">
        <v>100000</v>
      </c>
      <c r="E2101">
        <v>40</v>
      </c>
      <c r="F2101">
        <v>1</v>
      </c>
      <c r="G2101">
        <v>27.480346999999998</v>
      </c>
      <c r="H2101">
        <v>7.5429659999999998</v>
      </c>
      <c r="I2101">
        <v>6.7797520000000002</v>
      </c>
      <c r="J2101">
        <v>0.17383999999999999</v>
      </c>
      <c r="K2101" t="str">
        <f t="shared" si="62"/>
        <v>7</v>
      </c>
      <c r="L2101" t="s">
        <v>83</v>
      </c>
      <c r="M2101" t="s">
        <v>84</v>
      </c>
      <c r="N210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40</v>
      </c>
      <c r="O2101" t="e">
        <f>VLOOKUP(TableMPI[[#This Row],[Label]],TableAvg[],2,FALSE)</f>
        <v>#N/A</v>
      </c>
      <c r="P2101" t="e">
        <f>VLOOKUP(TableMPI[[#This Row],[Label]],TableAvg[],3,FALSE)</f>
        <v>#N/A</v>
      </c>
      <c r="Q2101" t="e">
        <f>TableMPI[[#This Row],[Avg]]-$U$2*TableMPI[[#This Row],[StdDev]]</f>
        <v>#N/A</v>
      </c>
      <c r="R2101" t="e">
        <f>TableMPI[[#This Row],[Avg]]+$U$2*TableMPI[[#This Row],[StdDev]]</f>
        <v>#N/A</v>
      </c>
      <c r="S2101" t="e">
        <f>IF(AND(TableMPI[[#This Row],[total_time]]&gt;=TableMPI[[#This Row],[Low]], TableMPI[[#This Row],[total_time]]&lt;=TableMPI[[#This Row],[High]]),1,0)</f>
        <v>#N/A</v>
      </c>
    </row>
    <row r="2102" spans="1:19" x14ac:dyDescent="0.25">
      <c r="A2102" t="s">
        <v>15</v>
      </c>
      <c r="B2102">
        <v>15000</v>
      </c>
      <c r="C2102">
        <v>100</v>
      </c>
      <c r="D2102">
        <v>100000</v>
      </c>
      <c r="E2102">
        <v>43</v>
      </c>
      <c r="F2102">
        <v>1</v>
      </c>
      <c r="G2102">
        <v>26.992376</v>
      </c>
      <c r="H2102">
        <v>8.4302519999999994</v>
      </c>
      <c r="I2102">
        <v>8.3492909999999991</v>
      </c>
      <c r="J2102">
        <v>0.198793</v>
      </c>
      <c r="K2102" t="str">
        <f t="shared" si="62"/>
        <v>7</v>
      </c>
      <c r="L2102" t="s">
        <v>83</v>
      </c>
      <c r="M2102" t="s">
        <v>84</v>
      </c>
      <c r="N210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43</v>
      </c>
      <c r="O2102" t="e">
        <f>VLOOKUP(TableMPI[[#This Row],[Label]],TableAvg[],2,FALSE)</f>
        <v>#N/A</v>
      </c>
      <c r="P2102" t="e">
        <f>VLOOKUP(TableMPI[[#This Row],[Label]],TableAvg[],3,FALSE)</f>
        <v>#N/A</v>
      </c>
      <c r="Q2102" t="e">
        <f>TableMPI[[#This Row],[Avg]]-$U$2*TableMPI[[#This Row],[StdDev]]</f>
        <v>#N/A</v>
      </c>
      <c r="R2102" t="e">
        <f>TableMPI[[#This Row],[Avg]]+$U$2*TableMPI[[#This Row],[StdDev]]</f>
        <v>#N/A</v>
      </c>
      <c r="S2102" t="e">
        <f>IF(AND(TableMPI[[#This Row],[total_time]]&gt;=TableMPI[[#This Row],[Low]], TableMPI[[#This Row],[total_time]]&lt;=TableMPI[[#This Row],[High]]),1,0)</f>
        <v>#N/A</v>
      </c>
    </row>
    <row r="2103" spans="1:19" x14ac:dyDescent="0.25">
      <c r="A2103" t="s">
        <v>15</v>
      </c>
      <c r="B2103">
        <v>15000</v>
      </c>
      <c r="C2103">
        <v>100</v>
      </c>
      <c r="D2103">
        <v>100000</v>
      </c>
      <c r="E2103">
        <v>46</v>
      </c>
      <c r="F2103">
        <v>1</v>
      </c>
      <c r="G2103">
        <v>26.678529000000001</v>
      </c>
      <c r="H2103">
        <v>9.1499799999999993</v>
      </c>
      <c r="I2103">
        <v>8.1954010000000004</v>
      </c>
      <c r="J2103">
        <v>0.18212</v>
      </c>
      <c r="K2103" t="str">
        <f t="shared" si="62"/>
        <v>7</v>
      </c>
      <c r="L2103" t="s">
        <v>83</v>
      </c>
      <c r="M2103" t="s">
        <v>84</v>
      </c>
      <c r="N210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46</v>
      </c>
      <c r="O2103" t="e">
        <f>VLOOKUP(TableMPI[[#This Row],[Label]],TableAvg[],2,FALSE)</f>
        <v>#N/A</v>
      </c>
      <c r="P2103" t="e">
        <f>VLOOKUP(TableMPI[[#This Row],[Label]],TableAvg[],3,FALSE)</f>
        <v>#N/A</v>
      </c>
      <c r="Q2103" t="e">
        <f>TableMPI[[#This Row],[Avg]]-$U$2*TableMPI[[#This Row],[StdDev]]</f>
        <v>#N/A</v>
      </c>
      <c r="R2103" t="e">
        <f>TableMPI[[#This Row],[Avg]]+$U$2*TableMPI[[#This Row],[StdDev]]</f>
        <v>#N/A</v>
      </c>
      <c r="S2103" t="e">
        <f>IF(AND(TableMPI[[#This Row],[total_time]]&gt;=TableMPI[[#This Row],[Low]], TableMPI[[#This Row],[total_time]]&lt;=TableMPI[[#This Row],[High]]),1,0)</f>
        <v>#N/A</v>
      </c>
    </row>
    <row r="2104" spans="1:19" x14ac:dyDescent="0.25">
      <c r="A2104" t="s">
        <v>15</v>
      </c>
      <c r="B2104">
        <v>15000</v>
      </c>
      <c r="C2104">
        <v>100</v>
      </c>
      <c r="D2104">
        <v>100000</v>
      </c>
      <c r="E2104">
        <v>49</v>
      </c>
      <c r="F2104">
        <v>1</v>
      </c>
      <c r="G2104">
        <v>27.117395999999999</v>
      </c>
      <c r="H2104">
        <v>10.601312999999999</v>
      </c>
      <c r="I2104">
        <v>7.526224</v>
      </c>
      <c r="J2104">
        <v>0.15679599999999999</v>
      </c>
      <c r="K2104" t="str">
        <f t="shared" si="62"/>
        <v>7</v>
      </c>
      <c r="L2104" t="s">
        <v>83</v>
      </c>
      <c r="M2104" t="s">
        <v>84</v>
      </c>
      <c r="N210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49</v>
      </c>
      <c r="O2104" t="e">
        <f>VLOOKUP(TableMPI[[#This Row],[Label]],TableAvg[],2,FALSE)</f>
        <v>#N/A</v>
      </c>
      <c r="P2104" t="e">
        <f>VLOOKUP(TableMPI[[#This Row],[Label]],TableAvg[],3,FALSE)</f>
        <v>#N/A</v>
      </c>
      <c r="Q2104" t="e">
        <f>TableMPI[[#This Row],[Avg]]-$U$2*TableMPI[[#This Row],[StdDev]]</f>
        <v>#N/A</v>
      </c>
      <c r="R2104" t="e">
        <f>TableMPI[[#This Row],[Avg]]+$U$2*TableMPI[[#This Row],[StdDev]]</f>
        <v>#N/A</v>
      </c>
      <c r="S2104" t="e">
        <f>IF(AND(TableMPI[[#This Row],[total_time]]&gt;=TableMPI[[#This Row],[Low]], TableMPI[[#This Row],[total_time]]&lt;=TableMPI[[#This Row],[High]]),1,0)</f>
        <v>#N/A</v>
      </c>
    </row>
    <row r="2105" spans="1:19" x14ac:dyDescent="0.25">
      <c r="A2105" t="s">
        <v>15</v>
      </c>
      <c r="B2105">
        <v>15000</v>
      </c>
      <c r="C2105">
        <v>100</v>
      </c>
      <c r="D2105">
        <v>100000</v>
      </c>
      <c r="E2105">
        <v>52</v>
      </c>
      <c r="F2105">
        <v>1</v>
      </c>
      <c r="G2105">
        <v>25.780971999999998</v>
      </c>
      <c r="H2105">
        <v>10.125978</v>
      </c>
      <c r="I2105">
        <v>10.304976999999999</v>
      </c>
      <c r="J2105">
        <v>0.20205799999999999</v>
      </c>
      <c r="K2105" t="str">
        <f t="shared" si="62"/>
        <v>7</v>
      </c>
      <c r="L2105" t="s">
        <v>83</v>
      </c>
      <c r="M2105" t="s">
        <v>84</v>
      </c>
      <c r="N210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52</v>
      </c>
      <c r="O2105" t="e">
        <f>VLOOKUP(TableMPI[[#This Row],[Label]],TableAvg[],2,FALSE)</f>
        <v>#N/A</v>
      </c>
      <c r="P2105" t="e">
        <f>VLOOKUP(TableMPI[[#This Row],[Label]],TableAvg[],3,FALSE)</f>
        <v>#N/A</v>
      </c>
      <c r="Q2105" t="e">
        <f>TableMPI[[#This Row],[Avg]]-$U$2*TableMPI[[#This Row],[StdDev]]</f>
        <v>#N/A</v>
      </c>
      <c r="R2105" t="e">
        <f>TableMPI[[#This Row],[Avg]]+$U$2*TableMPI[[#This Row],[StdDev]]</f>
        <v>#N/A</v>
      </c>
      <c r="S2105" t="e">
        <f>IF(AND(TableMPI[[#This Row],[total_time]]&gt;=TableMPI[[#This Row],[Low]], TableMPI[[#This Row],[total_time]]&lt;=TableMPI[[#This Row],[High]]),1,0)</f>
        <v>#N/A</v>
      </c>
    </row>
    <row r="2106" spans="1:19" x14ac:dyDescent="0.25">
      <c r="A2106" t="s">
        <v>15</v>
      </c>
      <c r="B2106">
        <v>15000</v>
      </c>
      <c r="C2106">
        <v>100</v>
      </c>
      <c r="D2106">
        <v>100000</v>
      </c>
      <c r="E2106">
        <v>55</v>
      </c>
      <c r="F2106">
        <v>1</v>
      </c>
      <c r="G2106">
        <v>26.518059999999998</v>
      </c>
      <c r="H2106">
        <v>11.802842999999999</v>
      </c>
      <c r="I2106">
        <v>9.803312</v>
      </c>
      <c r="J2106">
        <v>0.18154300000000001</v>
      </c>
      <c r="K2106" t="str">
        <f t="shared" si="62"/>
        <v>7</v>
      </c>
      <c r="L2106" t="s">
        <v>83</v>
      </c>
      <c r="M2106" t="s">
        <v>84</v>
      </c>
      <c r="N210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55</v>
      </c>
      <c r="O2106" t="e">
        <f>VLOOKUP(TableMPI[[#This Row],[Label]],TableAvg[],2,FALSE)</f>
        <v>#N/A</v>
      </c>
      <c r="P2106" t="e">
        <f>VLOOKUP(TableMPI[[#This Row],[Label]],TableAvg[],3,FALSE)</f>
        <v>#N/A</v>
      </c>
      <c r="Q2106" t="e">
        <f>TableMPI[[#This Row],[Avg]]-$U$2*TableMPI[[#This Row],[StdDev]]</f>
        <v>#N/A</v>
      </c>
      <c r="R2106" t="e">
        <f>TableMPI[[#This Row],[Avg]]+$U$2*TableMPI[[#This Row],[StdDev]]</f>
        <v>#N/A</v>
      </c>
      <c r="S2106" t="e">
        <f>IF(AND(TableMPI[[#This Row],[total_time]]&gt;=TableMPI[[#This Row],[Low]], TableMPI[[#This Row],[total_time]]&lt;=TableMPI[[#This Row],[High]]),1,0)</f>
        <v>#N/A</v>
      </c>
    </row>
    <row r="2107" spans="1:19" x14ac:dyDescent="0.25">
      <c r="A2107" t="s">
        <v>15</v>
      </c>
      <c r="B2107">
        <v>15000</v>
      </c>
      <c r="C2107">
        <v>100</v>
      </c>
      <c r="D2107">
        <v>100000</v>
      </c>
      <c r="E2107">
        <v>58</v>
      </c>
      <c r="F2107">
        <v>1</v>
      </c>
      <c r="G2107">
        <v>26.600560999999999</v>
      </c>
      <c r="H2107">
        <v>12.370651000000001</v>
      </c>
      <c r="I2107">
        <v>8.9759890000000002</v>
      </c>
      <c r="J2107">
        <v>0.157473</v>
      </c>
      <c r="K2107" t="str">
        <f t="shared" si="62"/>
        <v>7</v>
      </c>
      <c r="L2107" t="s">
        <v>83</v>
      </c>
      <c r="M2107" t="s">
        <v>84</v>
      </c>
      <c r="N210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58</v>
      </c>
      <c r="O2107" t="e">
        <f>VLOOKUP(TableMPI[[#This Row],[Label]],TableAvg[],2,FALSE)</f>
        <v>#N/A</v>
      </c>
      <c r="P2107" t="e">
        <f>VLOOKUP(TableMPI[[#This Row],[Label]],TableAvg[],3,FALSE)</f>
        <v>#N/A</v>
      </c>
      <c r="Q2107" t="e">
        <f>TableMPI[[#This Row],[Avg]]-$U$2*TableMPI[[#This Row],[StdDev]]</f>
        <v>#N/A</v>
      </c>
      <c r="R2107" t="e">
        <f>TableMPI[[#This Row],[Avg]]+$U$2*TableMPI[[#This Row],[StdDev]]</f>
        <v>#N/A</v>
      </c>
      <c r="S2107" t="e">
        <f>IF(AND(TableMPI[[#This Row],[total_time]]&gt;=TableMPI[[#This Row],[Low]], TableMPI[[#This Row],[total_time]]&lt;=TableMPI[[#This Row],[High]]),1,0)</f>
        <v>#N/A</v>
      </c>
    </row>
    <row r="2108" spans="1:19" x14ac:dyDescent="0.25">
      <c r="A2108" t="s">
        <v>15</v>
      </c>
      <c r="B2108">
        <v>15000</v>
      </c>
      <c r="C2108">
        <v>100</v>
      </c>
      <c r="D2108">
        <v>100000</v>
      </c>
      <c r="E2108">
        <v>61</v>
      </c>
      <c r="F2108">
        <v>1</v>
      </c>
      <c r="G2108">
        <v>26.961995999999999</v>
      </c>
      <c r="H2108">
        <v>13.687522</v>
      </c>
      <c r="I2108">
        <v>8.4630849999999995</v>
      </c>
      <c r="J2108">
        <v>0.14105100000000001</v>
      </c>
      <c r="K2108" t="str">
        <f t="shared" si="62"/>
        <v>7</v>
      </c>
      <c r="L2108" t="s">
        <v>83</v>
      </c>
      <c r="M2108" t="s">
        <v>84</v>
      </c>
      <c r="N210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61</v>
      </c>
      <c r="O2108" t="e">
        <f>VLOOKUP(TableMPI[[#This Row],[Label]],TableAvg[],2,FALSE)</f>
        <v>#N/A</v>
      </c>
      <c r="P2108" t="e">
        <f>VLOOKUP(TableMPI[[#This Row],[Label]],TableAvg[],3,FALSE)</f>
        <v>#N/A</v>
      </c>
      <c r="Q2108" t="e">
        <f>TableMPI[[#This Row],[Avg]]-$U$2*TableMPI[[#This Row],[StdDev]]</f>
        <v>#N/A</v>
      </c>
      <c r="R2108" t="e">
        <f>TableMPI[[#This Row],[Avg]]+$U$2*TableMPI[[#This Row],[StdDev]]</f>
        <v>#N/A</v>
      </c>
      <c r="S2108" t="e">
        <f>IF(AND(TableMPI[[#This Row],[total_time]]&gt;=TableMPI[[#This Row],[Low]], TableMPI[[#This Row],[total_time]]&lt;=TableMPI[[#This Row],[High]]),1,0)</f>
        <v>#N/A</v>
      </c>
    </row>
    <row r="2109" spans="1:19" x14ac:dyDescent="0.25">
      <c r="A2109" t="s">
        <v>15</v>
      </c>
      <c r="B2109">
        <v>15000</v>
      </c>
      <c r="C2109">
        <v>100</v>
      </c>
      <c r="D2109">
        <v>100000</v>
      </c>
      <c r="E2109">
        <v>64</v>
      </c>
      <c r="F2109">
        <v>1</v>
      </c>
      <c r="G2109">
        <v>27.257577000000001</v>
      </c>
      <c r="H2109">
        <v>14.538964999999999</v>
      </c>
      <c r="I2109">
        <v>7.7497829999999999</v>
      </c>
      <c r="J2109">
        <v>0.123012</v>
      </c>
      <c r="K2109" t="str">
        <f t="shared" si="62"/>
        <v>7</v>
      </c>
      <c r="L2109" t="s">
        <v>83</v>
      </c>
      <c r="M2109" t="s">
        <v>84</v>
      </c>
      <c r="N210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64</v>
      </c>
      <c r="O2109" t="e">
        <f>VLOOKUP(TableMPI[[#This Row],[Label]],TableAvg[],2,FALSE)</f>
        <v>#N/A</v>
      </c>
      <c r="P2109" t="e">
        <f>VLOOKUP(TableMPI[[#This Row],[Label]],TableAvg[],3,FALSE)</f>
        <v>#N/A</v>
      </c>
      <c r="Q2109" t="e">
        <f>TableMPI[[#This Row],[Avg]]-$U$2*TableMPI[[#This Row],[StdDev]]</f>
        <v>#N/A</v>
      </c>
      <c r="R2109" t="e">
        <f>TableMPI[[#This Row],[Avg]]+$U$2*TableMPI[[#This Row],[StdDev]]</f>
        <v>#N/A</v>
      </c>
      <c r="S2109" t="e">
        <f>IF(AND(TableMPI[[#This Row],[total_time]]&gt;=TableMPI[[#This Row],[Low]], TableMPI[[#This Row],[total_time]]&lt;=TableMPI[[#This Row],[High]]),1,0)</f>
        <v>#N/A</v>
      </c>
    </row>
    <row r="2110" spans="1:19" x14ac:dyDescent="0.25">
      <c r="A2110" t="s">
        <v>15</v>
      </c>
      <c r="B2110">
        <v>15000</v>
      </c>
      <c r="C2110">
        <v>100</v>
      </c>
      <c r="D2110">
        <v>100000</v>
      </c>
      <c r="E2110">
        <v>67</v>
      </c>
      <c r="F2110">
        <v>1</v>
      </c>
      <c r="G2110">
        <v>26.445632</v>
      </c>
      <c r="H2110">
        <v>14.253494999999999</v>
      </c>
      <c r="I2110">
        <v>10.472647</v>
      </c>
      <c r="J2110">
        <v>0.15867600000000001</v>
      </c>
      <c r="K2110" t="str">
        <f t="shared" si="62"/>
        <v>7</v>
      </c>
      <c r="L2110" t="s">
        <v>83</v>
      </c>
      <c r="M2110" t="s">
        <v>84</v>
      </c>
      <c r="N211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67</v>
      </c>
      <c r="O2110" t="e">
        <f>VLOOKUP(TableMPI[[#This Row],[Label]],TableAvg[],2,FALSE)</f>
        <v>#N/A</v>
      </c>
      <c r="P2110" t="e">
        <f>VLOOKUP(TableMPI[[#This Row],[Label]],TableAvg[],3,FALSE)</f>
        <v>#N/A</v>
      </c>
      <c r="Q2110" t="e">
        <f>TableMPI[[#This Row],[Avg]]-$U$2*TableMPI[[#This Row],[StdDev]]</f>
        <v>#N/A</v>
      </c>
      <c r="R2110" t="e">
        <f>TableMPI[[#This Row],[Avg]]+$U$2*TableMPI[[#This Row],[StdDev]]</f>
        <v>#N/A</v>
      </c>
      <c r="S2110" t="e">
        <f>IF(AND(TableMPI[[#This Row],[total_time]]&gt;=TableMPI[[#This Row],[Low]], TableMPI[[#This Row],[total_time]]&lt;=TableMPI[[#This Row],[High]]),1,0)</f>
        <v>#N/A</v>
      </c>
    </row>
    <row r="2111" spans="1:19" x14ac:dyDescent="0.25">
      <c r="A2111" t="s">
        <v>15</v>
      </c>
      <c r="B2111">
        <v>15000</v>
      </c>
      <c r="C2111">
        <v>100</v>
      </c>
      <c r="D2111">
        <v>100000</v>
      </c>
      <c r="E2111">
        <v>70</v>
      </c>
      <c r="F2111">
        <v>1</v>
      </c>
      <c r="G2111">
        <v>28.404237999999999</v>
      </c>
      <c r="H2111">
        <v>16.714948</v>
      </c>
      <c r="I2111">
        <v>10.221769999999999</v>
      </c>
      <c r="J2111">
        <v>0.148142</v>
      </c>
      <c r="K2111" t="str">
        <f t="shared" si="62"/>
        <v>7</v>
      </c>
      <c r="L2111" t="s">
        <v>83</v>
      </c>
      <c r="M2111" t="s">
        <v>84</v>
      </c>
      <c r="N211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70</v>
      </c>
      <c r="O2111" t="e">
        <f>VLOOKUP(TableMPI[[#This Row],[Label]],TableAvg[],2,FALSE)</f>
        <v>#N/A</v>
      </c>
      <c r="P2111" t="e">
        <f>VLOOKUP(TableMPI[[#This Row],[Label]],TableAvg[],3,FALSE)</f>
        <v>#N/A</v>
      </c>
      <c r="Q2111" t="e">
        <f>TableMPI[[#This Row],[Avg]]-$U$2*TableMPI[[#This Row],[StdDev]]</f>
        <v>#N/A</v>
      </c>
      <c r="R2111" t="e">
        <f>TableMPI[[#This Row],[Avg]]+$U$2*TableMPI[[#This Row],[StdDev]]</f>
        <v>#N/A</v>
      </c>
      <c r="S2111" t="e">
        <f>IF(AND(TableMPI[[#This Row],[total_time]]&gt;=TableMPI[[#This Row],[Low]], TableMPI[[#This Row],[total_time]]&lt;=TableMPI[[#This Row],[High]]),1,0)</f>
        <v>#N/A</v>
      </c>
    </row>
    <row r="2112" spans="1:19" x14ac:dyDescent="0.25">
      <c r="A2112" t="s">
        <v>15</v>
      </c>
      <c r="B2112">
        <v>15000</v>
      </c>
      <c r="C2112">
        <v>100</v>
      </c>
      <c r="D2112">
        <v>100000</v>
      </c>
      <c r="E2112">
        <v>13</v>
      </c>
      <c r="F2112">
        <v>1</v>
      </c>
      <c r="G2112">
        <v>59.019257000000003</v>
      </c>
      <c r="H2112">
        <v>0.39938099999999999</v>
      </c>
      <c r="I2112">
        <v>1.5695509999999999</v>
      </c>
      <c r="J2112">
        <v>0.130796</v>
      </c>
      <c r="K2112" t="str">
        <f t="shared" si="62"/>
        <v>7</v>
      </c>
      <c r="L2112" t="s">
        <v>83</v>
      </c>
      <c r="M2112" t="s">
        <v>84</v>
      </c>
      <c r="N211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13</v>
      </c>
      <c r="O2112" t="e">
        <f>VLOOKUP(TableMPI[[#This Row],[Label]],TableAvg[],2,FALSE)</f>
        <v>#N/A</v>
      </c>
      <c r="P2112" t="e">
        <f>VLOOKUP(TableMPI[[#This Row],[Label]],TableAvg[],3,FALSE)</f>
        <v>#N/A</v>
      </c>
      <c r="Q2112" t="e">
        <f>TableMPI[[#This Row],[Avg]]-$U$2*TableMPI[[#This Row],[StdDev]]</f>
        <v>#N/A</v>
      </c>
      <c r="R2112" t="e">
        <f>TableMPI[[#This Row],[Avg]]+$U$2*TableMPI[[#This Row],[StdDev]]</f>
        <v>#N/A</v>
      </c>
      <c r="S2112" t="e">
        <f>IF(AND(TableMPI[[#This Row],[total_time]]&gt;=TableMPI[[#This Row],[Low]], TableMPI[[#This Row],[total_time]]&lt;=TableMPI[[#This Row],[High]]),1,0)</f>
        <v>#N/A</v>
      </c>
    </row>
    <row r="2113" spans="1:19" x14ac:dyDescent="0.25">
      <c r="A2113" t="s">
        <v>15</v>
      </c>
      <c r="B2113">
        <v>15000</v>
      </c>
      <c r="C2113">
        <v>100</v>
      </c>
      <c r="D2113">
        <v>100000</v>
      </c>
      <c r="E2113">
        <v>16</v>
      </c>
      <c r="F2113">
        <v>1</v>
      </c>
      <c r="G2113">
        <v>48.088096</v>
      </c>
      <c r="H2113">
        <v>0.74039200000000005</v>
      </c>
      <c r="I2113">
        <v>6.2297190000000002</v>
      </c>
      <c r="J2113">
        <v>0.41531499999999999</v>
      </c>
      <c r="K2113" t="str">
        <f t="shared" si="62"/>
        <v>7</v>
      </c>
      <c r="L2113" t="s">
        <v>83</v>
      </c>
      <c r="M2113" t="s">
        <v>84</v>
      </c>
      <c r="N21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16</v>
      </c>
      <c r="O2113" t="e">
        <f>VLOOKUP(TableMPI[[#This Row],[Label]],TableAvg[],2,FALSE)</f>
        <v>#N/A</v>
      </c>
      <c r="P2113" t="e">
        <f>VLOOKUP(TableMPI[[#This Row],[Label]],TableAvg[],3,FALSE)</f>
        <v>#N/A</v>
      </c>
      <c r="Q2113" t="e">
        <f>TableMPI[[#This Row],[Avg]]-$U$2*TableMPI[[#This Row],[StdDev]]</f>
        <v>#N/A</v>
      </c>
      <c r="R2113" t="e">
        <f>TableMPI[[#This Row],[Avg]]+$U$2*TableMPI[[#This Row],[StdDev]]</f>
        <v>#N/A</v>
      </c>
      <c r="S2113" t="e">
        <f>IF(AND(TableMPI[[#This Row],[total_time]]&gt;=TableMPI[[#This Row],[Low]], TableMPI[[#This Row],[total_time]]&lt;=TableMPI[[#This Row],[High]]),1,0)</f>
        <v>#N/A</v>
      </c>
    </row>
    <row r="2114" spans="1:19" x14ac:dyDescent="0.25">
      <c r="A2114" t="s">
        <v>15</v>
      </c>
      <c r="B2114">
        <v>15000</v>
      </c>
      <c r="C2114">
        <v>100</v>
      </c>
      <c r="D2114">
        <v>100000</v>
      </c>
      <c r="E2114">
        <v>19</v>
      </c>
      <c r="F2114">
        <v>1</v>
      </c>
      <c r="G2114">
        <v>41.042003000000001</v>
      </c>
      <c r="H2114">
        <v>0.9153</v>
      </c>
      <c r="I2114">
        <v>10.743739</v>
      </c>
      <c r="J2114">
        <v>0.59687400000000002</v>
      </c>
      <c r="K2114" t="str">
        <f t="shared" si="62"/>
        <v>7</v>
      </c>
      <c r="L2114" t="s">
        <v>83</v>
      </c>
      <c r="M2114" t="s">
        <v>84</v>
      </c>
      <c r="N211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19</v>
      </c>
      <c r="O2114" t="e">
        <f>VLOOKUP(TableMPI[[#This Row],[Label]],TableAvg[],2,FALSE)</f>
        <v>#N/A</v>
      </c>
      <c r="P2114" t="e">
        <f>VLOOKUP(TableMPI[[#This Row],[Label]],TableAvg[],3,FALSE)</f>
        <v>#N/A</v>
      </c>
      <c r="Q2114" t="e">
        <f>TableMPI[[#This Row],[Avg]]-$U$2*TableMPI[[#This Row],[StdDev]]</f>
        <v>#N/A</v>
      </c>
      <c r="R2114" t="e">
        <f>TableMPI[[#This Row],[Avg]]+$U$2*TableMPI[[#This Row],[StdDev]]</f>
        <v>#N/A</v>
      </c>
      <c r="S2114" t="e">
        <f>IF(AND(TableMPI[[#This Row],[total_time]]&gt;=TableMPI[[#This Row],[Low]], TableMPI[[#This Row],[total_time]]&lt;=TableMPI[[#This Row],[High]]),1,0)</f>
        <v>#N/A</v>
      </c>
    </row>
    <row r="2115" spans="1:19" x14ac:dyDescent="0.25">
      <c r="A2115" t="s">
        <v>15</v>
      </c>
      <c r="B2115">
        <v>15000</v>
      </c>
      <c r="C2115">
        <v>100</v>
      </c>
      <c r="D2115">
        <v>100000</v>
      </c>
      <c r="E2115">
        <v>22</v>
      </c>
      <c r="F2115">
        <v>1</v>
      </c>
      <c r="G2115">
        <v>35.806899999999999</v>
      </c>
      <c r="H2115">
        <v>0.86949500000000002</v>
      </c>
      <c r="I2115">
        <v>11.091862000000001</v>
      </c>
      <c r="J2115">
        <v>0.52818399999999999</v>
      </c>
      <c r="K2115" t="str">
        <f t="shared" si="62"/>
        <v>7</v>
      </c>
      <c r="L2115" t="s">
        <v>83</v>
      </c>
      <c r="M2115" t="s">
        <v>84</v>
      </c>
      <c r="N211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22</v>
      </c>
      <c r="O2115" t="e">
        <f>VLOOKUP(TableMPI[[#This Row],[Label]],TableAvg[],2,FALSE)</f>
        <v>#N/A</v>
      </c>
      <c r="P2115" t="e">
        <f>VLOOKUP(TableMPI[[#This Row],[Label]],TableAvg[],3,FALSE)</f>
        <v>#N/A</v>
      </c>
      <c r="Q2115" t="e">
        <f>TableMPI[[#This Row],[Avg]]-$U$2*TableMPI[[#This Row],[StdDev]]</f>
        <v>#N/A</v>
      </c>
      <c r="R2115" t="e">
        <f>TableMPI[[#This Row],[Avg]]+$U$2*TableMPI[[#This Row],[StdDev]]</f>
        <v>#N/A</v>
      </c>
      <c r="S2115" t="e">
        <f>IF(AND(TableMPI[[#This Row],[total_time]]&gt;=TableMPI[[#This Row],[Low]], TableMPI[[#This Row],[total_time]]&lt;=TableMPI[[#This Row],[High]]),1,0)</f>
        <v>#N/A</v>
      </c>
    </row>
    <row r="2116" spans="1:19" x14ac:dyDescent="0.25">
      <c r="A2116" t="s">
        <v>15</v>
      </c>
      <c r="B2116">
        <v>15000</v>
      </c>
      <c r="C2116">
        <v>100</v>
      </c>
      <c r="D2116">
        <v>100000</v>
      </c>
      <c r="E2116">
        <v>25</v>
      </c>
      <c r="F2116">
        <v>1</v>
      </c>
      <c r="G2116">
        <v>32.766269000000001</v>
      </c>
      <c r="H2116">
        <v>1.4797659999999999</v>
      </c>
      <c r="I2116">
        <v>13.783434</v>
      </c>
      <c r="J2116">
        <v>0.57430999999999999</v>
      </c>
      <c r="K2116" t="str">
        <f t="shared" si="62"/>
        <v>7</v>
      </c>
      <c r="L2116" t="s">
        <v>83</v>
      </c>
      <c r="M2116" t="s">
        <v>84</v>
      </c>
      <c r="N211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25</v>
      </c>
      <c r="O2116" t="e">
        <f>VLOOKUP(TableMPI[[#This Row],[Label]],TableAvg[],2,FALSE)</f>
        <v>#N/A</v>
      </c>
      <c r="P2116" t="e">
        <f>VLOOKUP(TableMPI[[#This Row],[Label]],TableAvg[],3,FALSE)</f>
        <v>#N/A</v>
      </c>
      <c r="Q2116" t="e">
        <f>TableMPI[[#This Row],[Avg]]-$U$2*TableMPI[[#This Row],[StdDev]]</f>
        <v>#N/A</v>
      </c>
      <c r="R2116" t="e">
        <f>TableMPI[[#This Row],[Avg]]+$U$2*TableMPI[[#This Row],[StdDev]]</f>
        <v>#N/A</v>
      </c>
      <c r="S2116" t="e">
        <f>IF(AND(TableMPI[[#This Row],[total_time]]&gt;=TableMPI[[#This Row],[Low]], TableMPI[[#This Row],[total_time]]&lt;=TableMPI[[#This Row],[High]]),1,0)</f>
        <v>#N/A</v>
      </c>
    </row>
    <row r="2117" spans="1:19" x14ac:dyDescent="0.25">
      <c r="A2117" t="s">
        <v>15</v>
      </c>
      <c r="B2117">
        <v>15000</v>
      </c>
      <c r="C2117">
        <v>100</v>
      </c>
      <c r="D2117">
        <v>100000</v>
      </c>
      <c r="E2117">
        <v>28</v>
      </c>
      <c r="F2117">
        <v>1</v>
      </c>
      <c r="G2117">
        <v>32.051065000000001</v>
      </c>
      <c r="H2117">
        <v>4.2664499999999999</v>
      </c>
      <c r="I2117">
        <v>13.141233</v>
      </c>
      <c r="J2117">
        <v>0.48671199999999998</v>
      </c>
      <c r="K2117" t="str">
        <f t="shared" si="62"/>
        <v>7</v>
      </c>
      <c r="L2117" t="s">
        <v>83</v>
      </c>
      <c r="M2117" t="s">
        <v>84</v>
      </c>
      <c r="N211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28</v>
      </c>
      <c r="O2117" t="e">
        <f>VLOOKUP(TableMPI[[#This Row],[Label]],TableAvg[],2,FALSE)</f>
        <v>#N/A</v>
      </c>
      <c r="P2117" t="e">
        <f>VLOOKUP(TableMPI[[#This Row],[Label]],TableAvg[],3,FALSE)</f>
        <v>#N/A</v>
      </c>
      <c r="Q2117" t="e">
        <f>TableMPI[[#This Row],[Avg]]-$U$2*TableMPI[[#This Row],[StdDev]]</f>
        <v>#N/A</v>
      </c>
      <c r="R2117" t="e">
        <f>TableMPI[[#This Row],[Avg]]+$U$2*TableMPI[[#This Row],[StdDev]]</f>
        <v>#N/A</v>
      </c>
      <c r="S2117" t="e">
        <f>IF(AND(TableMPI[[#This Row],[total_time]]&gt;=TableMPI[[#This Row],[Low]], TableMPI[[#This Row],[total_time]]&lt;=TableMPI[[#This Row],[High]]),1,0)</f>
        <v>#N/A</v>
      </c>
    </row>
    <row r="2118" spans="1:19" x14ac:dyDescent="0.25">
      <c r="A2118" t="s">
        <v>15</v>
      </c>
      <c r="B2118">
        <v>15000</v>
      </c>
      <c r="C2118">
        <v>100</v>
      </c>
      <c r="D2118">
        <v>100000</v>
      </c>
      <c r="E2118">
        <v>31</v>
      </c>
      <c r="F2118">
        <v>1</v>
      </c>
      <c r="G2118">
        <v>30.924803000000001</v>
      </c>
      <c r="H2118">
        <v>5.4895630000000004</v>
      </c>
      <c r="I2118">
        <v>6.7210179999999999</v>
      </c>
      <c r="J2118">
        <v>0.22403400000000001</v>
      </c>
      <c r="K2118" t="str">
        <f t="shared" si="62"/>
        <v>7</v>
      </c>
      <c r="L2118" t="s">
        <v>83</v>
      </c>
      <c r="M2118" t="s">
        <v>84</v>
      </c>
      <c r="N211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31</v>
      </c>
      <c r="O2118" t="e">
        <f>VLOOKUP(TableMPI[[#This Row],[Label]],TableAvg[],2,FALSE)</f>
        <v>#N/A</v>
      </c>
      <c r="P2118" t="e">
        <f>VLOOKUP(TableMPI[[#This Row],[Label]],TableAvg[],3,FALSE)</f>
        <v>#N/A</v>
      </c>
      <c r="Q2118" t="e">
        <f>TableMPI[[#This Row],[Avg]]-$U$2*TableMPI[[#This Row],[StdDev]]</f>
        <v>#N/A</v>
      </c>
      <c r="R2118" t="e">
        <f>TableMPI[[#This Row],[Avg]]+$U$2*TableMPI[[#This Row],[StdDev]]</f>
        <v>#N/A</v>
      </c>
      <c r="S2118" t="e">
        <f>IF(AND(TableMPI[[#This Row],[total_time]]&gt;=TableMPI[[#This Row],[Low]], TableMPI[[#This Row],[total_time]]&lt;=TableMPI[[#This Row],[High]]),1,0)</f>
        <v>#N/A</v>
      </c>
    </row>
    <row r="2119" spans="1:19" x14ac:dyDescent="0.25">
      <c r="A2119" t="s">
        <v>15</v>
      </c>
      <c r="B2119">
        <v>15000</v>
      </c>
      <c r="C2119">
        <v>100</v>
      </c>
      <c r="D2119">
        <v>100000</v>
      </c>
      <c r="E2119">
        <v>34</v>
      </c>
      <c r="F2119">
        <v>1</v>
      </c>
      <c r="G2119">
        <v>28.495156000000001</v>
      </c>
      <c r="H2119">
        <v>5.2999720000000003</v>
      </c>
      <c r="I2119">
        <v>6.1710190000000003</v>
      </c>
      <c r="J2119">
        <v>0.187001</v>
      </c>
      <c r="K2119" t="str">
        <f t="shared" si="62"/>
        <v>7</v>
      </c>
      <c r="L2119" t="s">
        <v>83</v>
      </c>
      <c r="M2119" t="s">
        <v>84</v>
      </c>
      <c r="N211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34</v>
      </c>
      <c r="O2119" t="e">
        <f>VLOOKUP(TableMPI[[#This Row],[Label]],TableAvg[],2,FALSE)</f>
        <v>#N/A</v>
      </c>
      <c r="P2119" t="e">
        <f>VLOOKUP(TableMPI[[#This Row],[Label]],TableAvg[],3,FALSE)</f>
        <v>#N/A</v>
      </c>
      <c r="Q2119" t="e">
        <f>TableMPI[[#This Row],[Avg]]-$U$2*TableMPI[[#This Row],[StdDev]]</f>
        <v>#N/A</v>
      </c>
      <c r="R2119" t="e">
        <f>TableMPI[[#This Row],[Avg]]+$U$2*TableMPI[[#This Row],[StdDev]]</f>
        <v>#N/A</v>
      </c>
      <c r="S2119" t="e">
        <f>IF(AND(TableMPI[[#This Row],[total_time]]&gt;=TableMPI[[#This Row],[Low]], TableMPI[[#This Row],[total_time]]&lt;=TableMPI[[#This Row],[High]]),1,0)</f>
        <v>#N/A</v>
      </c>
    </row>
    <row r="2120" spans="1:19" x14ac:dyDescent="0.25">
      <c r="A2120" t="s">
        <v>15</v>
      </c>
      <c r="B2120">
        <v>15000</v>
      </c>
      <c r="C2120">
        <v>100</v>
      </c>
      <c r="D2120">
        <v>100000</v>
      </c>
      <c r="E2120">
        <v>37</v>
      </c>
      <c r="F2120">
        <v>1</v>
      </c>
      <c r="G2120">
        <v>29.035088999999999</v>
      </c>
      <c r="H2120">
        <v>7.4553149999999997</v>
      </c>
      <c r="I2120">
        <v>6.6810090000000004</v>
      </c>
      <c r="J2120">
        <v>0.185584</v>
      </c>
      <c r="K2120" t="str">
        <f t="shared" si="62"/>
        <v>7</v>
      </c>
      <c r="L2120" t="s">
        <v>83</v>
      </c>
      <c r="M2120" t="s">
        <v>84</v>
      </c>
      <c r="N212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37</v>
      </c>
      <c r="O2120" t="e">
        <f>VLOOKUP(TableMPI[[#This Row],[Label]],TableAvg[],2,FALSE)</f>
        <v>#N/A</v>
      </c>
      <c r="P2120" t="e">
        <f>VLOOKUP(TableMPI[[#This Row],[Label]],TableAvg[],3,FALSE)</f>
        <v>#N/A</v>
      </c>
      <c r="Q2120" t="e">
        <f>TableMPI[[#This Row],[Avg]]-$U$2*TableMPI[[#This Row],[StdDev]]</f>
        <v>#N/A</v>
      </c>
      <c r="R2120" t="e">
        <f>TableMPI[[#This Row],[Avg]]+$U$2*TableMPI[[#This Row],[StdDev]]</f>
        <v>#N/A</v>
      </c>
      <c r="S2120" t="e">
        <f>IF(AND(TableMPI[[#This Row],[total_time]]&gt;=TableMPI[[#This Row],[Low]], TableMPI[[#This Row],[total_time]]&lt;=TableMPI[[#This Row],[High]]),1,0)</f>
        <v>#N/A</v>
      </c>
    </row>
    <row r="2121" spans="1:19" x14ac:dyDescent="0.25">
      <c r="A2121" t="s">
        <v>15</v>
      </c>
      <c r="B2121">
        <v>15000</v>
      </c>
      <c r="C2121">
        <v>100</v>
      </c>
      <c r="D2121">
        <v>100000</v>
      </c>
      <c r="E2121">
        <v>40</v>
      </c>
      <c r="F2121">
        <v>1</v>
      </c>
      <c r="G2121">
        <v>28.957968999999999</v>
      </c>
      <c r="H2121">
        <v>9.0679160000000003</v>
      </c>
      <c r="I2121">
        <v>6.087529</v>
      </c>
      <c r="J2121">
        <v>0.15609000000000001</v>
      </c>
      <c r="K2121" t="str">
        <f t="shared" ref="K2121:K2152" si="63">MID(M2121,22,1)</f>
        <v>7</v>
      </c>
      <c r="L2121" t="s">
        <v>83</v>
      </c>
      <c r="M2121" t="s">
        <v>84</v>
      </c>
      <c r="N212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40</v>
      </c>
      <c r="O2121" t="e">
        <f>VLOOKUP(TableMPI[[#This Row],[Label]],TableAvg[],2,FALSE)</f>
        <v>#N/A</v>
      </c>
      <c r="P2121" t="e">
        <f>VLOOKUP(TableMPI[[#This Row],[Label]],TableAvg[],3,FALSE)</f>
        <v>#N/A</v>
      </c>
      <c r="Q2121" t="e">
        <f>TableMPI[[#This Row],[Avg]]-$U$2*TableMPI[[#This Row],[StdDev]]</f>
        <v>#N/A</v>
      </c>
      <c r="R2121" t="e">
        <f>TableMPI[[#This Row],[Avg]]+$U$2*TableMPI[[#This Row],[StdDev]]</f>
        <v>#N/A</v>
      </c>
      <c r="S2121" t="e">
        <f>IF(AND(TableMPI[[#This Row],[total_time]]&gt;=TableMPI[[#This Row],[Low]], TableMPI[[#This Row],[total_time]]&lt;=TableMPI[[#This Row],[High]]),1,0)</f>
        <v>#N/A</v>
      </c>
    </row>
    <row r="2122" spans="1:19" x14ac:dyDescent="0.25">
      <c r="A2122" t="s">
        <v>15</v>
      </c>
      <c r="B2122">
        <v>15000</v>
      </c>
      <c r="C2122">
        <v>100</v>
      </c>
      <c r="D2122">
        <v>100000</v>
      </c>
      <c r="E2122">
        <v>43</v>
      </c>
      <c r="F2122">
        <v>1</v>
      </c>
      <c r="G2122">
        <v>26.747235</v>
      </c>
      <c r="H2122">
        <v>8.1415070000000007</v>
      </c>
      <c r="I2122">
        <v>8.3953399999999991</v>
      </c>
      <c r="J2122">
        <v>0.19988900000000001</v>
      </c>
      <c r="K2122" t="str">
        <f t="shared" si="63"/>
        <v>7</v>
      </c>
      <c r="L2122" t="s">
        <v>83</v>
      </c>
      <c r="M2122" t="s">
        <v>84</v>
      </c>
      <c r="N212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43</v>
      </c>
      <c r="O2122" t="e">
        <f>VLOOKUP(TableMPI[[#This Row],[Label]],TableAvg[],2,FALSE)</f>
        <v>#N/A</v>
      </c>
      <c r="P2122" t="e">
        <f>VLOOKUP(TableMPI[[#This Row],[Label]],TableAvg[],3,FALSE)</f>
        <v>#N/A</v>
      </c>
      <c r="Q2122" t="e">
        <f>TableMPI[[#This Row],[Avg]]-$U$2*TableMPI[[#This Row],[StdDev]]</f>
        <v>#N/A</v>
      </c>
      <c r="R2122" t="e">
        <f>TableMPI[[#This Row],[Avg]]+$U$2*TableMPI[[#This Row],[StdDev]]</f>
        <v>#N/A</v>
      </c>
      <c r="S2122" t="e">
        <f>IF(AND(TableMPI[[#This Row],[total_time]]&gt;=TableMPI[[#This Row],[Low]], TableMPI[[#This Row],[total_time]]&lt;=TableMPI[[#This Row],[High]]),1,0)</f>
        <v>#N/A</v>
      </c>
    </row>
    <row r="2123" spans="1:19" x14ac:dyDescent="0.25">
      <c r="A2123" t="s">
        <v>15</v>
      </c>
      <c r="B2123">
        <v>15000</v>
      </c>
      <c r="C2123">
        <v>100</v>
      </c>
      <c r="D2123">
        <v>100000</v>
      </c>
      <c r="E2123">
        <v>46</v>
      </c>
      <c r="F2123">
        <v>1</v>
      </c>
      <c r="G2123">
        <v>35.539962000000003</v>
      </c>
      <c r="H2123">
        <v>18.08642</v>
      </c>
      <c r="I2123">
        <v>8.0739190000000001</v>
      </c>
      <c r="J2123">
        <v>0.17942</v>
      </c>
      <c r="K2123" t="str">
        <f t="shared" si="63"/>
        <v>7</v>
      </c>
      <c r="L2123" t="s">
        <v>83</v>
      </c>
      <c r="M2123" t="s">
        <v>84</v>
      </c>
      <c r="N212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46</v>
      </c>
      <c r="O2123" t="e">
        <f>VLOOKUP(TableMPI[[#This Row],[Label]],TableAvg[],2,FALSE)</f>
        <v>#N/A</v>
      </c>
      <c r="P2123" t="e">
        <f>VLOOKUP(TableMPI[[#This Row],[Label]],TableAvg[],3,FALSE)</f>
        <v>#N/A</v>
      </c>
      <c r="Q2123" t="e">
        <f>TableMPI[[#This Row],[Avg]]-$U$2*TableMPI[[#This Row],[StdDev]]</f>
        <v>#N/A</v>
      </c>
      <c r="R2123" t="e">
        <f>TableMPI[[#This Row],[Avg]]+$U$2*TableMPI[[#This Row],[StdDev]]</f>
        <v>#N/A</v>
      </c>
      <c r="S2123" t="e">
        <f>IF(AND(TableMPI[[#This Row],[total_time]]&gt;=TableMPI[[#This Row],[Low]], TableMPI[[#This Row],[total_time]]&lt;=TableMPI[[#This Row],[High]]),1,0)</f>
        <v>#N/A</v>
      </c>
    </row>
    <row r="2124" spans="1:19" x14ac:dyDescent="0.25">
      <c r="A2124" t="s">
        <v>15</v>
      </c>
      <c r="B2124">
        <v>15000</v>
      </c>
      <c r="C2124">
        <v>100</v>
      </c>
      <c r="D2124">
        <v>100000</v>
      </c>
      <c r="E2124">
        <v>49</v>
      </c>
      <c r="F2124">
        <v>1</v>
      </c>
      <c r="G2124">
        <v>28.311378000000001</v>
      </c>
      <c r="H2124">
        <v>11.605256000000001</v>
      </c>
      <c r="I2124">
        <v>22.121562000000001</v>
      </c>
      <c r="J2124">
        <v>0.460866</v>
      </c>
      <c r="K2124" t="str">
        <f t="shared" si="63"/>
        <v>7</v>
      </c>
      <c r="L2124" t="s">
        <v>83</v>
      </c>
      <c r="M2124" t="s">
        <v>84</v>
      </c>
      <c r="N212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49</v>
      </c>
      <c r="O2124" t="e">
        <f>VLOOKUP(TableMPI[[#This Row],[Label]],TableAvg[],2,FALSE)</f>
        <v>#N/A</v>
      </c>
      <c r="P2124" t="e">
        <f>VLOOKUP(TableMPI[[#This Row],[Label]],TableAvg[],3,FALSE)</f>
        <v>#N/A</v>
      </c>
      <c r="Q2124" t="e">
        <f>TableMPI[[#This Row],[Avg]]-$U$2*TableMPI[[#This Row],[StdDev]]</f>
        <v>#N/A</v>
      </c>
      <c r="R2124" t="e">
        <f>TableMPI[[#This Row],[Avg]]+$U$2*TableMPI[[#This Row],[StdDev]]</f>
        <v>#N/A</v>
      </c>
      <c r="S2124" t="e">
        <f>IF(AND(TableMPI[[#This Row],[total_time]]&gt;=TableMPI[[#This Row],[Low]], TableMPI[[#This Row],[total_time]]&lt;=TableMPI[[#This Row],[High]]),1,0)</f>
        <v>#N/A</v>
      </c>
    </row>
    <row r="2125" spans="1:19" x14ac:dyDescent="0.25">
      <c r="A2125" t="s">
        <v>15</v>
      </c>
      <c r="B2125">
        <v>15000</v>
      </c>
      <c r="C2125">
        <v>100</v>
      </c>
      <c r="D2125">
        <v>100000</v>
      </c>
      <c r="E2125">
        <v>52</v>
      </c>
      <c r="F2125">
        <v>1</v>
      </c>
      <c r="G2125">
        <v>29.210132999999999</v>
      </c>
      <c r="H2125">
        <v>13.339945999999999</v>
      </c>
      <c r="I2125">
        <v>10.290286</v>
      </c>
      <c r="J2125">
        <v>0.20177</v>
      </c>
      <c r="K2125" t="str">
        <f t="shared" si="63"/>
        <v>7</v>
      </c>
      <c r="L2125" t="s">
        <v>83</v>
      </c>
      <c r="M2125" t="s">
        <v>84</v>
      </c>
      <c r="N212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52</v>
      </c>
      <c r="O2125" t="e">
        <f>VLOOKUP(TableMPI[[#This Row],[Label]],TableAvg[],2,FALSE)</f>
        <v>#N/A</v>
      </c>
      <c r="P2125" t="e">
        <f>VLOOKUP(TableMPI[[#This Row],[Label]],TableAvg[],3,FALSE)</f>
        <v>#N/A</v>
      </c>
      <c r="Q2125" t="e">
        <f>TableMPI[[#This Row],[Avg]]-$U$2*TableMPI[[#This Row],[StdDev]]</f>
        <v>#N/A</v>
      </c>
      <c r="R2125" t="e">
        <f>TableMPI[[#This Row],[Avg]]+$U$2*TableMPI[[#This Row],[StdDev]]</f>
        <v>#N/A</v>
      </c>
      <c r="S2125" t="e">
        <f>IF(AND(TableMPI[[#This Row],[total_time]]&gt;=TableMPI[[#This Row],[Low]], TableMPI[[#This Row],[total_time]]&lt;=TableMPI[[#This Row],[High]]),1,0)</f>
        <v>#N/A</v>
      </c>
    </row>
    <row r="2126" spans="1:19" x14ac:dyDescent="0.25">
      <c r="A2126" t="s">
        <v>15</v>
      </c>
      <c r="B2126">
        <v>15000</v>
      </c>
      <c r="C2126">
        <v>100</v>
      </c>
      <c r="D2126">
        <v>100000</v>
      </c>
      <c r="E2126">
        <v>55</v>
      </c>
      <c r="F2126">
        <v>1</v>
      </c>
      <c r="G2126">
        <v>26.111260000000001</v>
      </c>
      <c r="H2126">
        <v>11.287496000000001</v>
      </c>
      <c r="I2126">
        <v>10.124281</v>
      </c>
      <c r="J2126">
        <v>0.18748699999999999</v>
      </c>
      <c r="K2126" t="str">
        <f t="shared" si="63"/>
        <v>7</v>
      </c>
      <c r="L2126" t="s">
        <v>83</v>
      </c>
      <c r="M2126" t="s">
        <v>84</v>
      </c>
      <c r="N212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55</v>
      </c>
      <c r="O2126" t="e">
        <f>VLOOKUP(TableMPI[[#This Row],[Label]],TableAvg[],2,FALSE)</f>
        <v>#N/A</v>
      </c>
      <c r="P2126" t="e">
        <f>VLOOKUP(TableMPI[[#This Row],[Label]],TableAvg[],3,FALSE)</f>
        <v>#N/A</v>
      </c>
      <c r="Q2126" t="e">
        <f>TableMPI[[#This Row],[Avg]]-$U$2*TableMPI[[#This Row],[StdDev]]</f>
        <v>#N/A</v>
      </c>
      <c r="R2126" t="e">
        <f>TableMPI[[#This Row],[Avg]]+$U$2*TableMPI[[#This Row],[StdDev]]</f>
        <v>#N/A</v>
      </c>
      <c r="S2126" t="e">
        <f>IF(AND(TableMPI[[#This Row],[total_time]]&gt;=TableMPI[[#This Row],[Low]], TableMPI[[#This Row],[total_time]]&lt;=TableMPI[[#This Row],[High]]),1,0)</f>
        <v>#N/A</v>
      </c>
    </row>
    <row r="2127" spans="1:19" x14ac:dyDescent="0.25">
      <c r="A2127" t="s">
        <v>15</v>
      </c>
      <c r="B2127">
        <v>15000</v>
      </c>
      <c r="C2127">
        <v>100</v>
      </c>
      <c r="D2127">
        <v>100000</v>
      </c>
      <c r="E2127">
        <v>58</v>
      </c>
      <c r="F2127">
        <v>1</v>
      </c>
      <c r="G2127">
        <v>30.265179</v>
      </c>
      <c r="H2127">
        <v>16.089231999999999</v>
      </c>
      <c r="I2127">
        <v>9.6522290000000002</v>
      </c>
      <c r="J2127">
        <v>0.16933699999999999</v>
      </c>
      <c r="K2127" t="str">
        <f t="shared" si="63"/>
        <v>7</v>
      </c>
      <c r="L2127" t="s">
        <v>83</v>
      </c>
      <c r="M2127" t="s">
        <v>84</v>
      </c>
      <c r="N212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58</v>
      </c>
      <c r="O2127" t="e">
        <f>VLOOKUP(TableMPI[[#This Row],[Label]],TableAvg[],2,FALSE)</f>
        <v>#N/A</v>
      </c>
      <c r="P2127" t="e">
        <f>VLOOKUP(TableMPI[[#This Row],[Label]],TableAvg[],3,FALSE)</f>
        <v>#N/A</v>
      </c>
      <c r="Q2127" t="e">
        <f>TableMPI[[#This Row],[Avg]]-$U$2*TableMPI[[#This Row],[StdDev]]</f>
        <v>#N/A</v>
      </c>
      <c r="R2127" t="e">
        <f>TableMPI[[#This Row],[Avg]]+$U$2*TableMPI[[#This Row],[StdDev]]</f>
        <v>#N/A</v>
      </c>
      <c r="S2127" t="e">
        <f>IF(AND(TableMPI[[#This Row],[total_time]]&gt;=TableMPI[[#This Row],[Low]], TableMPI[[#This Row],[total_time]]&lt;=TableMPI[[#This Row],[High]]),1,0)</f>
        <v>#N/A</v>
      </c>
    </row>
    <row r="2128" spans="1:19" x14ac:dyDescent="0.25">
      <c r="A2128" t="s">
        <v>15</v>
      </c>
      <c r="B2128">
        <v>15000</v>
      </c>
      <c r="C2128">
        <v>100</v>
      </c>
      <c r="D2128">
        <v>100000</v>
      </c>
      <c r="E2128">
        <v>61</v>
      </c>
      <c r="F2128">
        <v>1</v>
      </c>
      <c r="G2128">
        <v>26.274746</v>
      </c>
      <c r="H2128">
        <v>13.011397000000001</v>
      </c>
      <c r="I2128">
        <v>19.814026999999999</v>
      </c>
      <c r="J2128">
        <v>0.33023400000000003</v>
      </c>
      <c r="K2128" t="str">
        <f t="shared" si="63"/>
        <v>7</v>
      </c>
      <c r="L2128" t="s">
        <v>83</v>
      </c>
      <c r="M2128" t="s">
        <v>84</v>
      </c>
      <c r="N212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61</v>
      </c>
      <c r="O2128" t="e">
        <f>VLOOKUP(TableMPI[[#This Row],[Label]],TableAvg[],2,FALSE)</f>
        <v>#N/A</v>
      </c>
      <c r="P2128" t="e">
        <f>VLOOKUP(TableMPI[[#This Row],[Label]],TableAvg[],3,FALSE)</f>
        <v>#N/A</v>
      </c>
      <c r="Q2128" t="e">
        <f>TableMPI[[#This Row],[Avg]]-$U$2*TableMPI[[#This Row],[StdDev]]</f>
        <v>#N/A</v>
      </c>
      <c r="R2128" t="e">
        <f>TableMPI[[#This Row],[Avg]]+$U$2*TableMPI[[#This Row],[StdDev]]</f>
        <v>#N/A</v>
      </c>
      <c r="S2128" t="e">
        <f>IF(AND(TableMPI[[#This Row],[total_time]]&gt;=TableMPI[[#This Row],[Low]], TableMPI[[#This Row],[total_time]]&lt;=TableMPI[[#This Row],[High]]),1,0)</f>
        <v>#N/A</v>
      </c>
    </row>
    <row r="2129" spans="1:19" x14ac:dyDescent="0.25">
      <c r="A2129" t="s">
        <v>15</v>
      </c>
      <c r="B2129">
        <v>15000</v>
      </c>
      <c r="C2129">
        <v>100</v>
      </c>
      <c r="D2129">
        <v>100000</v>
      </c>
      <c r="E2129">
        <v>64</v>
      </c>
      <c r="F2129">
        <v>1</v>
      </c>
      <c r="G2129">
        <v>27.680638999999999</v>
      </c>
      <c r="H2129">
        <v>14.983387</v>
      </c>
      <c r="I2129">
        <v>8.2437349999999991</v>
      </c>
      <c r="J2129">
        <v>0.130853</v>
      </c>
      <c r="K2129" t="str">
        <f t="shared" si="63"/>
        <v>7</v>
      </c>
      <c r="L2129" t="s">
        <v>83</v>
      </c>
      <c r="M2129" t="s">
        <v>84</v>
      </c>
      <c r="N212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64</v>
      </c>
      <c r="O2129" t="e">
        <f>VLOOKUP(TableMPI[[#This Row],[Label]],TableAvg[],2,FALSE)</f>
        <v>#N/A</v>
      </c>
      <c r="P2129" t="e">
        <f>VLOOKUP(TableMPI[[#This Row],[Label]],TableAvg[],3,FALSE)</f>
        <v>#N/A</v>
      </c>
      <c r="Q2129" t="e">
        <f>TableMPI[[#This Row],[Avg]]-$U$2*TableMPI[[#This Row],[StdDev]]</f>
        <v>#N/A</v>
      </c>
      <c r="R2129" t="e">
        <f>TableMPI[[#This Row],[Avg]]+$U$2*TableMPI[[#This Row],[StdDev]]</f>
        <v>#N/A</v>
      </c>
      <c r="S2129" t="e">
        <f>IF(AND(TableMPI[[#This Row],[total_time]]&gt;=TableMPI[[#This Row],[Low]], TableMPI[[#This Row],[total_time]]&lt;=TableMPI[[#This Row],[High]]),1,0)</f>
        <v>#N/A</v>
      </c>
    </row>
    <row r="2130" spans="1:19" x14ac:dyDescent="0.25">
      <c r="A2130" t="s">
        <v>15</v>
      </c>
      <c r="B2130">
        <v>15000</v>
      </c>
      <c r="C2130">
        <v>100</v>
      </c>
      <c r="D2130">
        <v>100000</v>
      </c>
      <c r="E2130">
        <v>67</v>
      </c>
      <c r="F2130">
        <v>1</v>
      </c>
      <c r="G2130">
        <v>27.012674000000001</v>
      </c>
      <c r="H2130">
        <v>14.810243</v>
      </c>
      <c r="I2130">
        <v>14.089382000000001</v>
      </c>
      <c r="J2130">
        <v>0.213475</v>
      </c>
      <c r="K2130" t="str">
        <f t="shared" si="63"/>
        <v>7</v>
      </c>
      <c r="L2130" t="s">
        <v>83</v>
      </c>
      <c r="M2130" t="s">
        <v>84</v>
      </c>
      <c r="N213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67</v>
      </c>
      <c r="O2130" t="e">
        <f>VLOOKUP(TableMPI[[#This Row],[Label]],TableAvg[],2,FALSE)</f>
        <v>#N/A</v>
      </c>
      <c r="P2130" t="e">
        <f>VLOOKUP(TableMPI[[#This Row],[Label]],TableAvg[],3,FALSE)</f>
        <v>#N/A</v>
      </c>
      <c r="Q2130" t="e">
        <f>TableMPI[[#This Row],[Avg]]-$U$2*TableMPI[[#This Row],[StdDev]]</f>
        <v>#N/A</v>
      </c>
      <c r="R2130" t="e">
        <f>TableMPI[[#This Row],[Avg]]+$U$2*TableMPI[[#This Row],[StdDev]]</f>
        <v>#N/A</v>
      </c>
      <c r="S2130" t="e">
        <f>IF(AND(TableMPI[[#This Row],[total_time]]&gt;=TableMPI[[#This Row],[Low]], TableMPI[[#This Row],[total_time]]&lt;=TableMPI[[#This Row],[High]]),1,0)</f>
        <v>#N/A</v>
      </c>
    </row>
    <row r="2131" spans="1:19" x14ac:dyDescent="0.25">
      <c r="A2131" t="s">
        <v>15</v>
      </c>
      <c r="B2131">
        <v>15000</v>
      </c>
      <c r="C2131">
        <v>100</v>
      </c>
      <c r="D2131">
        <v>100000</v>
      </c>
      <c r="E2131">
        <v>70</v>
      </c>
      <c r="F2131">
        <v>1</v>
      </c>
      <c r="G2131">
        <v>28.869648000000002</v>
      </c>
      <c r="H2131">
        <v>17.148824999999999</v>
      </c>
      <c r="I2131">
        <v>7.9234479999999996</v>
      </c>
      <c r="J2131">
        <v>0.114833</v>
      </c>
      <c r="K2131" t="str">
        <f t="shared" si="63"/>
        <v>7</v>
      </c>
      <c r="L2131" t="s">
        <v>83</v>
      </c>
      <c r="M2131" t="s">
        <v>84</v>
      </c>
      <c r="N213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70</v>
      </c>
      <c r="O2131" t="e">
        <f>VLOOKUP(TableMPI[[#This Row],[Label]],TableAvg[],2,FALSE)</f>
        <v>#N/A</v>
      </c>
      <c r="P2131" t="e">
        <f>VLOOKUP(TableMPI[[#This Row],[Label]],TableAvg[],3,FALSE)</f>
        <v>#N/A</v>
      </c>
      <c r="Q2131" t="e">
        <f>TableMPI[[#This Row],[Avg]]-$U$2*TableMPI[[#This Row],[StdDev]]</f>
        <v>#N/A</v>
      </c>
      <c r="R2131" t="e">
        <f>TableMPI[[#This Row],[Avg]]+$U$2*TableMPI[[#This Row],[StdDev]]</f>
        <v>#N/A</v>
      </c>
      <c r="S2131" t="e">
        <f>IF(AND(TableMPI[[#This Row],[total_time]]&gt;=TableMPI[[#This Row],[Low]], TableMPI[[#This Row],[total_time]]&lt;=TableMPI[[#This Row],[High]]),1,0)</f>
        <v>#N/A</v>
      </c>
    </row>
    <row r="2132" spans="1:19" x14ac:dyDescent="0.25">
      <c r="A2132" t="s">
        <v>15</v>
      </c>
      <c r="B2132">
        <v>15000</v>
      </c>
      <c r="C2132">
        <v>100</v>
      </c>
      <c r="D2132">
        <v>100000</v>
      </c>
      <c r="E2132">
        <v>13</v>
      </c>
      <c r="F2132">
        <v>1</v>
      </c>
      <c r="G2132">
        <v>58.782420999999999</v>
      </c>
      <c r="H2132">
        <v>0.48418800000000001</v>
      </c>
      <c r="I2132">
        <v>2.5799449999999999</v>
      </c>
      <c r="J2132">
        <v>0.21499499999999999</v>
      </c>
      <c r="K2132" t="str">
        <f t="shared" si="63"/>
        <v>7</v>
      </c>
      <c r="L2132" t="s">
        <v>83</v>
      </c>
      <c r="M2132" t="s">
        <v>84</v>
      </c>
      <c r="N213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13</v>
      </c>
      <c r="O2132" t="e">
        <f>VLOOKUP(TableMPI[[#This Row],[Label]],TableAvg[],2,FALSE)</f>
        <v>#N/A</v>
      </c>
      <c r="P2132" t="e">
        <f>VLOOKUP(TableMPI[[#This Row],[Label]],TableAvg[],3,FALSE)</f>
        <v>#N/A</v>
      </c>
      <c r="Q2132" t="e">
        <f>TableMPI[[#This Row],[Avg]]-$U$2*TableMPI[[#This Row],[StdDev]]</f>
        <v>#N/A</v>
      </c>
      <c r="R2132" t="e">
        <f>TableMPI[[#This Row],[Avg]]+$U$2*TableMPI[[#This Row],[StdDev]]</f>
        <v>#N/A</v>
      </c>
      <c r="S2132" t="e">
        <f>IF(AND(TableMPI[[#This Row],[total_time]]&gt;=TableMPI[[#This Row],[Low]], TableMPI[[#This Row],[total_time]]&lt;=TableMPI[[#This Row],[High]]),1,0)</f>
        <v>#N/A</v>
      </c>
    </row>
    <row r="2133" spans="1:19" x14ac:dyDescent="0.25">
      <c r="A2133" t="s">
        <v>15</v>
      </c>
      <c r="B2133">
        <v>15000</v>
      </c>
      <c r="C2133">
        <v>100</v>
      </c>
      <c r="D2133">
        <v>100000</v>
      </c>
      <c r="E2133">
        <v>16</v>
      </c>
      <c r="F2133">
        <v>1</v>
      </c>
      <c r="G2133">
        <v>47.993198</v>
      </c>
      <c r="H2133">
        <v>0.63926899999999998</v>
      </c>
      <c r="I2133">
        <v>4.976566</v>
      </c>
      <c r="J2133">
        <v>0.33177099999999998</v>
      </c>
      <c r="K2133" t="str">
        <f t="shared" si="63"/>
        <v>7</v>
      </c>
      <c r="L2133" t="s">
        <v>83</v>
      </c>
      <c r="M2133" t="s">
        <v>84</v>
      </c>
      <c r="N213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16</v>
      </c>
      <c r="O2133" t="e">
        <f>VLOOKUP(TableMPI[[#This Row],[Label]],TableAvg[],2,FALSE)</f>
        <v>#N/A</v>
      </c>
      <c r="P2133" t="e">
        <f>VLOOKUP(TableMPI[[#This Row],[Label]],TableAvg[],3,FALSE)</f>
        <v>#N/A</v>
      </c>
      <c r="Q2133" t="e">
        <f>TableMPI[[#This Row],[Avg]]-$U$2*TableMPI[[#This Row],[StdDev]]</f>
        <v>#N/A</v>
      </c>
      <c r="R2133" t="e">
        <f>TableMPI[[#This Row],[Avg]]+$U$2*TableMPI[[#This Row],[StdDev]]</f>
        <v>#N/A</v>
      </c>
      <c r="S2133" t="e">
        <f>IF(AND(TableMPI[[#This Row],[total_time]]&gt;=TableMPI[[#This Row],[Low]], TableMPI[[#This Row],[total_time]]&lt;=TableMPI[[#This Row],[High]]),1,0)</f>
        <v>#N/A</v>
      </c>
    </row>
    <row r="2134" spans="1:19" x14ac:dyDescent="0.25">
      <c r="A2134" t="s">
        <v>15</v>
      </c>
      <c r="B2134">
        <v>15000</v>
      </c>
      <c r="C2134">
        <v>100</v>
      </c>
      <c r="D2134">
        <v>100000</v>
      </c>
      <c r="E2134">
        <v>19</v>
      </c>
      <c r="F2134">
        <v>1</v>
      </c>
      <c r="G2134">
        <v>40.836264</v>
      </c>
      <c r="H2134">
        <v>0.68052800000000002</v>
      </c>
      <c r="I2134">
        <v>6.7440639999999998</v>
      </c>
      <c r="J2134">
        <v>0.37467</v>
      </c>
      <c r="K2134" t="str">
        <f t="shared" si="63"/>
        <v>7</v>
      </c>
      <c r="L2134" t="s">
        <v>83</v>
      </c>
      <c r="M2134" t="s">
        <v>84</v>
      </c>
      <c r="N213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19</v>
      </c>
      <c r="O2134" t="e">
        <f>VLOOKUP(TableMPI[[#This Row],[Label]],TableAvg[],2,FALSE)</f>
        <v>#N/A</v>
      </c>
      <c r="P2134" t="e">
        <f>VLOOKUP(TableMPI[[#This Row],[Label]],TableAvg[],3,FALSE)</f>
        <v>#N/A</v>
      </c>
      <c r="Q2134" t="e">
        <f>TableMPI[[#This Row],[Avg]]-$U$2*TableMPI[[#This Row],[StdDev]]</f>
        <v>#N/A</v>
      </c>
      <c r="R2134" t="e">
        <f>TableMPI[[#This Row],[Avg]]+$U$2*TableMPI[[#This Row],[StdDev]]</f>
        <v>#N/A</v>
      </c>
      <c r="S2134" t="e">
        <f>IF(AND(TableMPI[[#This Row],[total_time]]&gt;=TableMPI[[#This Row],[Low]], TableMPI[[#This Row],[total_time]]&lt;=TableMPI[[#This Row],[High]]),1,0)</f>
        <v>#N/A</v>
      </c>
    </row>
    <row r="2135" spans="1:19" x14ac:dyDescent="0.25">
      <c r="A2135" t="s">
        <v>15</v>
      </c>
      <c r="B2135">
        <v>15000</v>
      </c>
      <c r="C2135">
        <v>100</v>
      </c>
      <c r="D2135">
        <v>100000</v>
      </c>
      <c r="E2135">
        <v>22</v>
      </c>
      <c r="F2135">
        <v>1</v>
      </c>
      <c r="G2135">
        <v>35.724082000000003</v>
      </c>
      <c r="H2135">
        <v>0.83127899999999999</v>
      </c>
      <c r="I2135">
        <v>10.595708</v>
      </c>
      <c r="J2135">
        <v>0.50455799999999995</v>
      </c>
      <c r="K2135" t="str">
        <f t="shared" si="63"/>
        <v>7</v>
      </c>
      <c r="L2135" t="s">
        <v>83</v>
      </c>
      <c r="M2135" t="s">
        <v>84</v>
      </c>
      <c r="N213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22</v>
      </c>
      <c r="O2135" t="e">
        <f>VLOOKUP(TableMPI[[#This Row],[Label]],TableAvg[],2,FALSE)</f>
        <v>#N/A</v>
      </c>
      <c r="P2135" t="e">
        <f>VLOOKUP(TableMPI[[#This Row],[Label]],TableAvg[],3,FALSE)</f>
        <v>#N/A</v>
      </c>
      <c r="Q2135" t="e">
        <f>TableMPI[[#This Row],[Avg]]-$U$2*TableMPI[[#This Row],[StdDev]]</f>
        <v>#N/A</v>
      </c>
      <c r="R2135" t="e">
        <f>TableMPI[[#This Row],[Avg]]+$U$2*TableMPI[[#This Row],[StdDev]]</f>
        <v>#N/A</v>
      </c>
      <c r="S2135" t="e">
        <f>IF(AND(TableMPI[[#This Row],[total_time]]&gt;=TableMPI[[#This Row],[Low]], TableMPI[[#This Row],[total_time]]&lt;=TableMPI[[#This Row],[High]]),1,0)</f>
        <v>#N/A</v>
      </c>
    </row>
    <row r="2136" spans="1:19" x14ac:dyDescent="0.25">
      <c r="A2136" t="s">
        <v>15</v>
      </c>
      <c r="B2136">
        <v>15000</v>
      </c>
      <c r="C2136">
        <v>100</v>
      </c>
      <c r="D2136">
        <v>100000</v>
      </c>
      <c r="E2136">
        <v>25</v>
      </c>
      <c r="F2136">
        <v>1</v>
      </c>
      <c r="G2136">
        <v>32.848179999999999</v>
      </c>
      <c r="H2136">
        <v>1.55827</v>
      </c>
      <c r="I2136">
        <v>14.40925</v>
      </c>
      <c r="J2136">
        <v>0.60038499999999995</v>
      </c>
      <c r="K2136" t="str">
        <f t="shared" si="63"/>
        <v>7</v>
      </c>
      <c r="L2136" t="s">
        <v>83</v>
      </c>
      <c r="M2136" t="s">
        <v>84</v>
      </c>
      <c r="N213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25</v>
      </c>
      <c r="O2136" t="e">
        <f>VLOOKUP(TableMPI[[#This Row],[Label]],TableAvg[],2,FALSE)</f>
        <v>#N/A</v>
      </c>
      <c r="P2136" t="e">
        <f>VLOOKUP(TableMPI[[#This Row],[Label]],TableAvg[],3,FALSE)</f>
        <v>#N/A</v>
      </c>
      <c r="Q2136" t="e">
        <f>TableMPI[[#This Row],[Avg]]-$U$2*TableMPI[[#This Row],[StdDev]]</f>
        <v>#N/A</v>
      </c>
      <c r="R2136" t="e">
        <f>TableMPI[[#This Row],[Avg]]+$U$2*TableMPI[[#This Row],[StdDev]]</f>
        <v>#N/A</v>
      </c>
      <c r="S2136" t="e">
        <f>IF(AND(TableMPI[[#This Row],[total_time]]&gt;=TableMPI[[#This Row],[Low]], TableMPI[[#This Row],[total_time]]&lt;=TableMPI[[#This Row],[High]]),1,0)</f>
        <v>#N/A</v>
      </c>
    </row>
    <row r="2137" spans="1:19" x14ac:dyDescent="0.25">
      <c r="A2137" t="s">
        <v>15</v>
      </c>
      <c r="B2137">
        <v>15000</v>
      </c>
      <c r="C2137">
        <v>100</v>
      </c>
      <c r="D2137">
        <v>100000</v>
      </c>
      <c r="E2137">
        <v>28</v>
      </c>
      <c r="F2137">
        <v>1</v>
      </c>
      <c r="G2137">
        <v>30.990680000000001</v>
      </c>
      <c r="H2137">
        <v>2.9596429999999998</v>
      </c>
      <c r="I2137">
        <v>13.221640000000001</v>
      </c>
      <c r="J2137">
        <v>0.48969000000000001</v>
      </c>
      <c r="K2137" t="str">
        <f t="shared" si="63"/>
        <v>7</v>
      </c>
      <c r="L2137" t="s">
        <v>83</v>
      </c>
      <c r="M2137" t="s">
        <v>84</v>
      </c>
      <c r="N213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28</v>
      </c>
      <c r="O2137" t="e">
        <f>VLOOKUP(TableMPI[[#This Row],[Label]],TableAvg[],2,FALSE)</f>
        <v>#N/A</v>
      </c>
      <c r="P2137" t="e">
        <f>VLOOKUP(TableMPI[[#This Row],[Label]],TableAvg[],3,FALSE)</f>
        <v>#N/A</v>
      </c>
      <c r="Q2137" t="e">
        <f>TableMPI[[#This Row],[Avg]]-$U$2*TableMPI[[#This Row],[StdDev]]</f>
        <v>#N/A</v>
      </c>
      <c r="R2137" t="e">
        <f>TableMPI[[#This Row],[Avg]]+$U$2*TableMPI[[#This Row],[StdDev]]</f>
        <v>#N/A</v>
      </c>
      <c r="S2137" t="e">
        <f>IF(AND(TableMPI[[#This Row],[total_time]]&gt;=TableMPI[[#This Row],[Low]], TableMPI[[#This Row],[total_time]]&lt;=TableMPI[[#This Row],[High]]),1,0)</f>
        <v>#N/A</v>
      </c>
    </row>
    <row r="2138" spans="1:19" x14ac:dyDescent="0.25">
      <c r="A2138" t="s">
        <v>15</v>
      </c>
      <c r="B2138">
        <v>15000</v>
      </c>
      <c r="C2138">
        <v>100</v>
      </c>
      <c r="D2138">
        <v>100000</v>
      </c>
      <c r="E2138">
        <v>31</v>
      </c>
      <c r="F2138">
        <v>1</v>
      </c>
      <c r="G2138">
        <v>30.100351</v>
      </c>
      <c r="H2138">
        <v>4.6211390000000003</v>
      </c>
      <c r="I2138">
        <v>5.8826489999999998</v>
      </c>
      <c r="J2138">
        <v>0.19608800000000001</v>
      </c>
      <c r="K2138" t="str">
        <f t="shared" si="63"/>
        <v>7</v>
      </c>
      <c r="L2138" t="s">
        <v>83</v>
      </c>
      <c r="M2138" t="s">
        <v>84</v>
      </c>
      <c r="N213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31</v>
      </c>
      <c r="O2138" t="e">
        <f>VLOOKUP(TableMPI[[#This Row],[Label]],TableAvg[],2,FALSE)</f>
        <v>#N/A</v>
      </c>
      <c r="P2138" t="e">
        <f>VLOOKUP(TableMPI[[#This Row],[Label]],TableAvg[],3,FALSE)</f>
        <v>#N/A</v>
      </c>
      <c r="Q2138" t="e">
        <f>TableMPI[[#This Row],[Avg]]-$U$2*TableMPI[[#This Row],[StdDev]]</f>
        <v>#N/A</v>
      </c>
      <c r="R2138" t="e">
        <f>TableMPI[[#This Row],[Avg]]+$U$2*TableMPI[[#This Row],[StdDev]]</f>
        <v>#N/A</v>
      </c>
      <c r="S2138" t="e">
        <f>IF(AND(TableMPI[[#This Row],[total_time]]&gt;=TableMPI[[#This Row],[Low]], TableMPI[[#This Row],[total_time]]&lt;=TableMPI[[#This Row],[High]]),1,0)</f>
        <v>#N/A</v>
      </c>
    </row>
    <row r="2139" spans="1:19" x14ac:dyDescent="0.25">
      <c r="A2139" t="s">
        <v>15</v>
      </c>
      <c r="B2139">
        <v>15000</v>
      </c>
      <c r="C2139">
        <v>100</v>
      </c>
      <c r="D2139">
        <v>100000</v>
      </c>
      <c r="E2139">
        <v>34</v>
      </c>
      <c r="F2139">
        <v>1</v>
      </c>
      <c r="G2139">
        <v>29.451407</v>
      </c>
      <c r="H2139">
        <v>6.2641280000000004</v>
      </c>
      <c r="I2139">
        <v>6.4280200000000001</v>
      </c>
      <c r="J2139">
        <v>0.19478799999999999</v>
      </c>
      <c r="K2139" t="str">
        <f t="shared" si="63"/>
        <v>7</v>
      </c>
      <c r="L2139" t="s">
        <v>83</v>
      </c>
      <c r="M2139" t="s">
        <v>84</v>
      </c>
      <c r="N213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34</v>
      </c>
      <c r="O2139" t="e">
        <f>VLOOKUP(TableMPI[[#This Row],[Label]],TableAvg[],2,FALSE)</f>
        <v>#N/A</v>
      </c>
      <c r="P2139" t="e">
        <f>VLOOKUP(TableMPI[[#This Row],[Label]],TableAvg[],3,FALSE)</f>
        <v>#N/A</v>
      </c>
      <c r="Q2139" t="e">
        <f>TableMPI[[#This Row],[Avg]]-$U$2*TableMPI[[#This Row],[StdDev]]</f>
        <v>#N/A</v>
      </c>
      <c r="R2139" t="e">
        <f>TableMPI[[#This Row],[Avg]]+$U$2*TableMPI[[#This Row],[StdDev]]</f>
        <v>#N/A</v>
      </c>
      <c r="S2139" t="e">
        <f>IF(AND(TableMPI[[#This Row],[total_time]]&gt;=TableMPI[[#This Row],[Low]], TableMPI[[#This Row],[total_time]]&lt;=TableMPI[[#This Row],[High]]),1,0)</f>
        <v>#N/A</v>
      </c>
    </row>
    <row r="2140" spans="1:19" x14ac:dyDescent="0.25">
      <c r="A2140" t="s">
        <v>15</v>
      </c>
      <c r="B2140">
        <v>15000</v>
      </c>
      <c r="C2140">
        <v>100</v>
      </c>
      <c r="D2140">
        <v>100000</v>
      </c>
      <c r="E2140">
        <v>37</v>
      </c>
      <c r="F2140">
        <v>1</v>
      </c>
      <c r="G2140">
        <v>31.041457999999999</v>
      </c>
      <c r="H2140">
        <v>9.6150859999999998</v>
      </c>
      <c r="I2140">
        <v>6.791652</v>
      </c>
      <c r="J2140">
        <v>0.18865699999999999</v>
      </c>
      <c r="K2140" t="str">
        <f t="shared" si="63"/>
        <v>7</v>
      </c>
      <c r="L2140" t="s">
        <v>83</v>
      </c>
      <c r="M2140" t="s">
        <v>84</v>
      </c>
      <c r="N214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37</v>
      </c>
      <c r="O2140" t="e">
        <f>VLOOKUP(TableMPI[[#This Row],[Label]],TableAvg[],2,FALSE)</f>
        <v>#N/A</v>
      </c>
      <c r="P2140" t="e">
        <f>VLOOKUP(TableMPI[[#This Row],[Label]],TableAvg[],3,FALSE)</f>
        <v>#N/A</v>
      </c>
      <c r="Q2140" t="e">
        <f>TableMPI[[#This Row],[Avg]]-$U$2*TableMPI[[#This Row],[StdDev]]</f>
        <v>#N/A</v>
      </c>
      <c r="R2140" t="e">
        <f>TableMPI[[#This Row],[Avg]]+$U$2*TableMPI[[#This Row],[StdDev]]</f>
        <v>#N/A</v>
      </c>
      <c r="S2140" t="e">
        <f>IF(AND(TableMPI[[#This Row],[total_time]]&gt;=TableMPI[[#This Row],[Low]], TableMPI[[#This Row],[total_time]]&lt;=TableMPI[[#This Row],[High]]),1,0)</f>
        <v>#N/A</v>
      </c>
    </row>
    <row r="2141" spans="1:19" x14ac:dyDescent="0.25">
      <c r="A2141" t="s">
        <v>15</v>
      </c>
      <c r="B2141">
        <v>15000</v>
      </c>
      <c r="C2141">
        <v>100</v>
      </c>
      <c r="D2141">
        <v>100000</v>
      </c>
      <c r="E2141">
        <v>40</v>
      </c>
      <c r="F2141">
        <v>1</v>
      </c>
      <c r="G2141">
        <v>27.421281</v>
      </c>
      <c r="H2141">
        <v>7.3581019999999997</v>
      </c>
      <c r="I2141">
        <v>13.189830000000001</v>
      </c>
      <c r="J2141">
        <v>0.33820099999999997</v>
      </c>
      <c r="K2141" t="str">
        <f t="shared" si="63"/>
        <v>7</v>
      </c>
      <c r="L2141" t="s">
        <v>83</v>
      </c>
      <c r="M2141" t="s">
        <v>84</v>
      </c>
      <c r="N214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40</v>
      </c>
      <c r="O2141" t="e">
        <f>VLOOKUP(TableMPI[[#This Row],[Label]],TableAvg[],2,FALSE)</f>
        <v>#N/A</v>
      </c>
      <c r="P2141" t="e">
        <f>VLOOKUP(TableMPI[[#This Row],[Label]],TableAvg[],3,FALSE)</f>
        <v>#N/A</v>
      </c>
      <c r="Q2141" t="e">
        <f>TableMPI[[#This Row],[Avg]]-$U$2*TableMPI[[#This Row],[StdDev]]</f>
        <v>#N/A</v>
      </c>
      <c r="R2141" t="e">
        <f>TableMPI[[#This Row],[Avg]]+$U$2*TableMPI[[#This Row],[StdDev]]</f>
        <v>#N/A</v>
      </c>
      <c r="S2141" t="e">
        <f>IF(AND(TableMPI[[#This Row],[total_time]]&gt;=TableMPI[[#This Row],[Low]], TableMPI[[#This Row],[total_time]]&lt;=TableMPI[[#This Row],[High]]),1,0)</f>
        <v>#N/A</v>
      </c>
    </row>
    <row r="2142" spans="1:19" x14ac:dyDescent="0.25">
      <c r="A2142" t="s">
        <v>15</v>
      </c>
      <c r="B2142">
        <v>15000</v>
      </c>
      <c r="C2142">
        <v>100</v>
      </c>
      <c r="D2142">
        <v>100000</v>
      </c>
      <c r="E2142">
        <v>43</v>
      </c>
      <c r="F2142">
        <v>1</v>
      </c>
      <c r="G2142">
        <v>30.840029000000001</v>
      </c>
      <c r="H2142">
        <v>12.234088</v>
      </c>
      <c r="I2142">
        <v>14.342893999999999</v>
      </c>
      <c r="J2142">
        <v>0.341497</v>
      </c>
      <c r="K2142" t="str">
        <f t="shared" si="63"/>
        <v>7</v>
      </c>
      <c r="L2142" t="s">
        <v>83</v>
      </c>
      <c r="M2142" t="s">
        <v>84</v>
      </c>
      <c r="N214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43</v>
      </c>
      <c r="O2142" t="e">
        <f>VLOOKUP(TableMPI[[#This Row],[Label]],TableAvg[],2,FALSE)</f>
        <v>#N/A</v>
      </c>
      <c r="P2142" t="e">
        <f>VLOOKUP(TableMPI[[#This Row],[Label]],TableAvg[],3,FALSE)</f>
        <v>#N/A</v>
      </c>
      <c r="Q2142" t="e">
        <f>TableMPI[[#This Row],[Avg]]-$U$2*TableMPI[[#This Row],[StdDev]]</f>
        <v>#N/A</v>
      </c>
      <c r="R2142" t="e">
        <f>TableMPI[[#This Row],[Avg]]+$U$2*TableMPI[[#This Row],[StdDev]]</f>
        <v>#N/A</v>
      </c>
      <c r="S2142" t="e">
        <f>IF(AND(TableMPI[[#This Row],[total_time]]&gt;=TableMPI[[#This Row],[Low]], TableMPI[[#This Row],[total_time]]&lt;=TableMPI[[#This Row],[High]]),1,0)</f>
        <v>#N/A</v>
      </c>
    </row>
    <row r="2143" spans="1:19" x14ac:dyDescent="0.25">
      <c r="A2143" t="s">
        <v>15</v>
      </c>
      <c r="B2143">
        <v>15000</v>
      </c>
      <c r="C2143">
        <v>100</v>
      </c>
      <c r="D2143">
        <v>100000</v>
      </c>
      <c r="E2143">
        <v>46</v>
      </c>
      <c r="F2143">
        <v>1</v>
      </c>
      <c r="G2143">
        <v>27.678729000000001</v>
      </c>
      <c r="H2143">
        <v>10.025506999999999</v>
      </c>
      <c r="I2143">
        <v>30.853521000000001</v>
      </c>
      <c r="J2143">
        <v>0.68563399999999997</v>
      </c>
      <c r="K2143" t="str">
        <f t="shared" si="63"/>
        <v>7</v>
      </c>
      <c r="L2143" t="s">
        <v>83</v>
      </c>
      <c r="M2143" t="s">
        <v>84</v>
      </c>
      <c r="N214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46</v>
      </c>
      <c r="O2143" t="e">
        <f>VLOOKUP(TableMPI[[#This Row],[Label]],TableAvg[],2,FALSE)</f>
        <v>#N/A</v>
      </c>
      <c r="P2143" t="e">
        <f>VLOOKUP(TableMPI[[#This Row],[Label]],TableAvg[],3,FALSE)</f>
        <v>#N/A</v>
      </c>
      <c r="Q2143" t="e">
        <f>TableMPI[[#This Row],[Avg]]-$U$2*TableMPI[[#This Row],[StdDev]]</f>
        <v>#N/A</v>
      </c>
      <c r="R2143" t="e">
        <f>TableMPI[[#This Row],[Avg]]+$U$2*TableMPI[[#This Row],[StdDev]]</f>
        <v>#N/A</v>
      </c>
      <c r="S2143" t="e">
        <f>IF(AND(TableMPI[[#This Row],[total_time]]&gt;=TableMPI[[#This Row],[Low]], TableMPI[[#This Row],[total_time]]&lt;=TableMPI[[#This Row],[High]]),1,0)</f>
        <v>#N/A</v>
      </c>
    </row>
    <row r="2144" spans="1:19" x14ac:dyDescent="0.25">
      <c r="A2144" t="s">
        <v>15</v>
      </c>
      <c r="B2144">
        <v>15000</v>
      </c>
      <c r="C2144">
        <v>100</v>
      </c>
      <c r="D2144">
        <v>100000</v>
      </c>
      <c r="E2144">
        <v>49</v>
      </c>
      <c r="F2144">
        <v>1</v>
      </c>
      <c r="G2144">
        <v>26.800626999999999</v>
      </c>
      <c r="H2144">
        <v>10.085633</v>
      </c>
      <c r="I2144">
        <v>12.759185</v>
      </c>
      <c r="J2144">
        <v>0.265816</v>
      </c>
      <c r="K2144" t="str">
        <f t="shared" si="63"/>
        <v>7</v>
      </c>
      <c r="L2144" t="s">
        <v>83</v>
      </c>
      <c r="M2144" t="s">
        <v>84</v>
      </c>
      <c r="N214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49</v>
      </c>
      <c r="O2144" t="e">
        <f>VLOOKUP(TableMPI[[#This Row],[Label]],TableAvg[],2,FALSE)</f>
        <v>#N/A</v>
      </c>
      <c r="P2144" t="e">
        <f>VLOOKUP(TableMPI[[#This Row],[Label]],TableAvg[],3,FALSE)</f>
        <v>#N/A</v>
      </c>
      <c r="Q2144" t="e">
        <f>TableMPI[[#This Row],[Avg]]-$U$2*TableMPI[[#This Row],[StdDev]]</f>
        <v>#N/A</v>
      </c>
      <c r="R2144" t="e">
        <f>TableMPI[[#This Row],[Avg]]+$U$2*TableMPI[[#This Row],[StdDev]]</f>
        <v>#N/A</v>
      </c>
      <c r="S2144" t="e">
        <f>IF(AND(TableMPI[[#This Row],[total_time]]&gt;=TableMPI[[#This Row],[Low]], TableMPI[[#This Row],[total_time]]&lt;=TableMPI[[#This Row],[High]]),1,0)</f>
        <v>#N/A</v>
      </c>
    </row>
    <row r="2145" spans="1:19" x14ac:dyDescent="0.25">
      <c r="A2145" t="s">
        <v>15</v>
      </c>
      <c r="B2145">
        <v>15000</v>
      </c>
      <c r="C2145">
        <v>100</v>
      </c>
      <c r="D2145">
        <v>100000</v>
      </c>
      <c r="E2145">
        <v>52</v>
      </c>
      <c r="F2145">
        <v>1</v>
      </c>
      <c r="G2145">
        <v>28.863852999999999</v>
      </c>
      <c r="H2145">
        <v>13.338562</v>
      </c>
      <c r="I2145">
        <v>19.023133000000001</v>
      </c>
      <c r="J2145">
        <v>0.37300299999999997</v>
      </c>
      <c r="K2145" t="str">
        <f t="shared" si="63"/>
        <v>7</v>
      </c>
      <c r="L2145" t="s">
        <v>83</v>
      </c>
      <c r="M2145" t="s">
        <v>84</v>
      </c>
      <c r="N214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52</v>
      </c>
      <c r="O2145" t="e">
        <f>VLOOKUP(TableMPI[[#This Row],[Label]],TableAvg[],2,FALSE)</f>
        <v>#N/A</v>
      </c>
      <c r="P2145" t="e">
        <f>VLOOKUP(TableMPI[[#This Row],[Label]],TableAvg[],3,FALSE)</f>
        <v>#N/A</v>
      </c>
      <c r="Q2145" t="e">
        <f>TableMPI[[#This Row],[Avg]]-$U$2*TableMPI[[#This Row],[StdDev]]</f>
        <v>#N/A</v>
      </c>
      <c r="R2145" t="e">
        <f>TableMPI[[#This Row],[Avg]]+$U$2*TableMPI[[#This Row],[StdDev]]</f>
        <v>#N/A</v>
      </c>
      <c r="S2145" t="e">
        <f>IF(AND(TableMPI[[#This Row],[total_time]]&gt;=TableMPI[[#This Row],[Low]], TableMPI[[#This Row],[total_time]]&lt;=TableMPI[[#This Row],[High]]),1,0)</f>
        <v>#N/A</v>
      </c>
    </row>
    <row r="2146" spans="1:19" x14ac:dyDescent="0.25">
      <c r="A2146" t="s">
        <v>15</v>
      </c>
      <c r="B2146">
        <v>15000</v>
      </c>
      <c r="C2146">
        <v>100</v>
      </c>
      <c r="D2146">
        <v>100000</v>
      </c>
      <c r="E2146">
        <v>55</v>
      </c>
      <c r="F2146">
        <v>1</v>
      </c>
      <c r="G2146">
        <v>36.42342</v>
      </c>
      <c r="H2146">
        <v>21.554155999999999</v>
      </c>
      <c r="I2146">
        <v>22.581606000000001</v>
      </c>
      <c r="J2146">
        <v>0.41817799999999999</v>
      </c>
      <c r="K2146" t="str">
        <f t="shared" si="63"/>
        <v>7</v>
      </c>
      <c r="L2146" t="s">
        <v>83</v>
      </c>
      <c r="M2146" t="s">
        <v>84</v>
      </c>
      <c r="N214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55</v>
      </c>
      <c r="O2146" t="e">
        <f>VLOOKUP(TableMPI[[#This Row],[Label]],TableAvg[],2,FALSE)</f>
        <v>#N/A</v>
      </c>
      <c r="P2146" t="e">
        <f>VLOOKUP(TableMPI[[#This Row],[Label]],TableAvg[],3,FALSE)</f>
        <v>#N/A</v>
      </c>
      <c r="Q2146" t="e">
        <f>TableMPI[[#This Row],[Avg]]-$U$2*TableMPI[[#This Row],[StdDev]]</f>
        <v>#N/A</v>
      </c>
      <c r="R2146" t="e">
        <f>TableMPI[[#This Row],[Avg]]+$U$2*TableMPI[[#This Row],[StdDev]]</f>
        <v>#N/A</v>
      </c>
      <c r="S2146" t="e">
        <f>IF(AND(TableMPI[[#This Row],[total_time]]&gt;=TableMPI[[#This Row],[Low]], TableMPI[[#This Row],[total_time]]&lt;=TableMPI[[#This Row],[High]]),1,0)</f>
        <v>#N/A</v>
      </c>
    </row>
    <row r="2147" spans="1:19" x14ac:dyDescent="0.25">
      <c r="A2147" t="s">
        <v>15</v>
      </c>
      <c r="B2147">
        <v>15000</v>
      </c>
      <c r="C2147">
        <v>100</v>
      </c>
      <c r="D2147">
        <v>100000</v>
      </c>
      <c r="E2147">
        <v>58</v>
      </c>
      <c r="F2147">
        <v>1</v>
      </c>
      <c r="G2147">
        <v>26.829604</v>
      </c>
      <c r="H2147">
        <v>12.690569999999999</v>
      </c>
      <c r="I2147">
        <v>21.593705</v>
      </c>
      <c r="J2147">
        <v>0.37883699999999998</v>
      </c>
      <c r="K2147" t="str">
        <f t="shared" si="63"/>
        <v>7</v>
      </c>
      <c r="L2147" t="s">
        <v>83</v>
      </c>
      <c r="M2147" t="s">
        <v>84</v>
      </c>
      <c r="N214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58</v>
      </c>
      <c r="O2147" t="e">
        <f>VLOOKUP(TableMPI[[#This Row],[Label]],TableAvg[],2,FALSE)</f>
        <v>#N/A</v>
      </c>
      <c r="P2147" t="e">
        <f>VLOOKUP(TableMPI[[#This Row],[Label]],TableAvg[],3,FALSE)</f>
        <v>#N/A</v>
      </c>
      <c r="Q2147" t="e">
        <f>TableMPI[[#This Row],[Avg]]-$U$2*TableMPI[[#This Row],[StdDev]]</f>
        <v>#N/A</v>
      </c>
      <c r="R2147" t="e">
        <f>TableMPI[[#This Row],[Avg]]+$U$2*TableMPI[[#This Row],[StdDev]]</f>
        <v>#N/A</v>
      </c>
      <c r="S2147" t="e">
        <f>IF(AND(TableMPI[[#This Row],[total_time]]&gt;=TableMPI[[#This Row],[Low]], TableMPI[[#This Row],[total_time]]&lt;=TableMPI[[#This Row],[High]]),1,0)</f>
        <v>#N/A</v>
      </c>
    </row>
    <row r="2148" spans="1:19" x14ac:dyDescent="0.25">
      <c r="A2148" t="s">
        <v>15</v>
      </c>
      <c r="B2148">
        <v>15000</v>
      </c>
      <c r="C2148">
        <v>100</v>
      </c>
      <c r="D2148">
        <v>100000</v>
      </c>
      <c r="E2148">
        <v>61</v>
      </c>
      <c r="F2148">
        <v>1</v>
      </c>
      <c r="G2148">
        <v>24.772742999999998</v>
      </c>
      <c r="H2148">
        <v>11.339238</v>
      </c>
      <c r="I2148">
        <v>8.6325430000000001</v>
      </c>
      <c r="J2148">
        <v>0.143876</v>
      </c>
      <c r="K2148" t="str">
        <f t="shared" si="63"/>
        <v>7</v>
      </c>
      <c r="L2148" t="s">
        <v>83</v>
      </c>
      <c r="M2148" t="s">
        <v>84</v>
      </c>
      <c r="N214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61</v>
      </c>
      <c r="O2148" t="e">
        <f>VLOOKUP(TableMPI[[#This Row],[Label]],TableAvg[],2,FALSE)</f>
        <v>#N/A</v>
      </c>
      <c r="P2148" t="e">
        <f>VLOOKUP(TableMPI[[#This Row],[Label]],TableAvg[],3,FALSE)</f>
        <v>#N/A</v>
      </c>
      <c r="Q2148" t="e">
        <f>TableMPI[[#This Row],[Avg]]-$U$2*TableMPI[[#This Row],[StdDev]]</f>
        <v>#N/A</v>
      </c>
      <c r="R2148" t="e">
        <f>TableMPI[[#This Row],[Avg]]+$U$2*TableMPI[[#This Row],[StdDev]]</f>
        <v>#N/A</v>
      </c>
      <c r="S2148" t="e">
        <f>IF(AND(TableMPI[[#This Row],[total_time]]&gt;=TableMPI[[#This Row],[Low]], TableMPI[[#This Row],[total_time]]&lt;=TableMPI[[#This Row],[High]]),1,0)</f>
        <v>#N/A</v>
      </c>
    </row>
    <row r="2149" spans="1:19" x14ac:dyDescent="0.25">
      <c r="A2149" t="s">
        <v>15</v>
      </c>
      <c r="B2149">
        <v>15000</v>
      </c>
      <c r="C2149">
        <v>100</v>
      </c>
      <c r="D2149">
        <v>100000</v>
      </c>
      <c r="E2149">
        <v>64</v>
      </c>
      <c r="F2149">
        <v>1</v>
      </c>
      <c r="G2149">
        <v>26.509568000000002</v>
      </c>
      <c r="H2149">
        <v>13.652245000000001</v>
      </c>
      <c r="I2149">
        <v>12.231895</v>
      </c>
      <c r="J2149">
        <v>0.194157</v>
      </c>
      <c r="K2149" t="str">
        <f t="shared" si="63"/>
        <v>7</v>
      </c>
      <c r="L2149" t="s">
        <v>83</v>
      </c>
      <c r="M2149" t="s">
        <v>84</v>
      </c>
      <c r="N214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64</v>
      </c>
      <c r="O2149" t="e">
        <f>VLOOKUP(TableMPI[[#This Row],[Label]],TableAvg[],2,FALSE)</f>
        <v>#N/A</v>
      </c>
      <c r="P2149" t="e">
        <f>VLOOKUP(TableMPI[[#This Row],[Label]],TableAvg[],3,FALSE)</f>
        <v>#N/A</v>
      </c>
      <c r="Q2149" t="e">
        <f>TableMPI[[#This Row],[Avg]]-$U$2*TableMPI[[#This Row],[StdDev]]</f>
        <v>#N/A</v>
      </c>
      <c r="R2149" t="e">
        <f>TableMPI[[#This Row],[Avg]]+$U$2*TableMPI[[#This Row],[StdDev]]</f>
        <v>#N/A</v>
      </c>
      <c r="S2149" t="e">
        <f>IF(AND(TableMPI[[#This Row],[total_time]]&gt;=TableMPI[[#This Row],[Low]], TableMPI[[#This Row],[total_time]]&lt;=TableMPI[[#This Row],[High]]),1,0)</f>
        <v>#N/A</v>
      </c>
    </row>
    <row r="2150" spans="1:19" x14ac:dyDescent="0.25">
      <c r="A2150" t="s">
        <v>15</v>
      </c>
      <c r="B2150">
        <v>15000</v>
      </c>
      <c r="C2150">
        <v>100</v>
      </c>
      <c r="D2150">
        <v>100000</v>
      </c>
      <c r="E2150">
        <v>67</v>
      </c>
      <c r="F2150">
        <v>1</v>
      </c>
      <c r="G2150">
        <v>30.881872000000001</v>
      </c>
      <c r="H2150">
        <v>18.688158999999999</v>
      </c>
      <c r="I2150">
        <v>11.811040999999999</v>
      </c>
      <c r="J2150">
        <v>0.178955</v>
      </c>
      <c r="K2150" t="str">
        <f t="shared" si="63"/>
        <v>7</v>
      </c>
      <c r="L2150" t="s">
        <v>83</v>
      </c>
      <c r="M2150" t="s">
        <v>84</v>
      </c>
      <c r="N215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67</v>
      </c>
      <c r="O2150" t="e">
        <f>VLOOKUP(TableMPI[[#This Row],[Label]],TableAvg[],2,FALSE)</f>
        <v>#N/A</v>
      </c>
      <c r="P2150" t="e">
        <f>VLOOKUP(TableMPI[[#This Row],[Label]],TableAvg[],3,FALSE)</f>
        <v>#N/A</v>
      </c>
      <c r="Q2150" t="e">
        <f>TableMPI[[#This Row],[Avg]]-$U$2*TableMPI[[#This Row],[StdDev]]</f>
        <v>#N/A</v>
      </c>
      <c r="R2150" t="e">
        <f>TableMPI[[#This Row],[Avg]]+$U$2*TableMPI[[#This Row],[StdDev]]</f>
        <v>#N/A</v>
      </c>
      <c r="S2150" t="e">
        <f>IF(AND(TableMPI[[#This Row],[total_time]]&gt;=TableMPI[[#This Row],[Low]], TableMPI[[#This Row],[total_time]]&lt;=TableMPI[[#This Row],[High]]),1,0)</f>
        <v>#N/A</v>
      </c>
    </row>
    <row r="2151" spans="1:19" x14ac:dyDescent="0.25">
      <c r="A2151" t="s">
        <v>15</v>
      </c>
      <c r="B2151">
        <v>15000</v>
      </c>
      <c r="C2151">
        <v>100</v>
      </c>
      <c r="D2151">
        <v>100000</v>
      </c>
      <c r="E2151">
        <v>70</v>
      </c>
      <c r="F2151">
        <v>1</v>
      </c>
      <c r="G2151">
        <v>45.805010000000003</v>
      </c>
      <c r="H2151">
        <v>33.943606000000003</v>
      </c>
      <c r="I2151">
        <v>40.76632</v>
      </c>
      <c r="J2151">
        <v>0.59081600000000001</v>
      </c>
      <c r="K2151" t="str">
        <f t="shared" si="63"/>
        <v>7</v>
      </c>
      <c r="L2151" t="s">
        <v>83</v>
      </c>
      <c r="M2151" t="s">
        <v>84</v>
      </c>
      <c r="N215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70</v>
      </c>
      <c r="O2151" t="e">
        <f>VLOOKUP(TableMPI[[#This Row],[Label]],TableAvg[],2,FALSE)</f>
        <v>#N/A</v>
      </c>
      <c r="P2151" t="e">
        <f>VLOOKUP(TableMPI[[#This Row],[Label]],TableAvg[],3,FALSE)</f>
        <v>#N/A</v>
      </c>
      <c r="Q2151" t="e">
        <f>TableMPI[[#This Row],[Avg]]-$U$2*TableMPI[[#This Row],[StdDev]]</f>
        <v>#N/A</v>
      </c>
      <c r="R2151" t="e">
        <f>TableMPI[[#This Row],[Avg]]+$U$2*TableMPI[[#This Row],[StdDev]]</f>
        <v>#N/A</v>
      </c>
      <c r="S2151" t="e">
        <f>IF(AND(TableMPI[[#This Row],[total_time]]&gt;=TableMPI[[#This Row],[Low]], TableMPI[[#This Row],[total_time]]&lt;=TableMPI[[#This Row],[High]]),1,0)</f>
        <v>#N/A</v>
      </c>
    </row>
    <row r="2152" spans="1:19" x14ac:dyDescent="0.25">
      <c r="A2152" t="s">
        <v>15</v>
      </c>
      <c r="B2152">
        <v>15000</v>
      </c>
      <c r="C2152">
        <v>100</v>
      </c>
      <c r="D2152">
        <v>100000</v>
      </c>
      <c r="E2152">
        <v>13</v>
      </c>
      <c r="F2152">
        <v>1</v>
      </c>
      <c r="G2152">
        <v>58.740833000000002</v>
      </c>
      <c r="H2152">
        <v>0.53135200000000005</v>
      </c>
      <c r="I2152">
        <v>3.151589</v>
      </c>
      <c r="J2152">
        <v>0.26263199999999998</v>
      </c>
      <c r="K2152" t="str">
        <f t="shared" si="63"/>
        <v>7</v>
      </c>
      <c r="L2152" t="s">
        <v>83</v>
      </c>
      <c r="M2152" t="s">
        <v>84</v>
      </c>
      <c r="N215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13</v>
      </c>
      <c r="O2152" t="e">
        <f>VLOOKUP(TableMPI[[#This Row],[Label]],TableAvg[],2,FALSE)</f>
        <v>#N/A</v>
      </c>
      <c r="P2152" t="e">
        <f>VLOOKUP(TableMPI[[#This Row],[Label]],TableAvg[],3,FALSE)</f>
        <v>#N/A</v>
      </c>
      <c r="Q2152" t="e">
        <f>TableMPI[[#This Row],[Avg]]-$U$2*TableMPI[[#This Row],[StdDev]]</f>
        <v>#N/A</v>
      </c>
      <c r="R2152" t="e">
        <f>TableMPI[[#This Row],[Avg]]+$U$2*TableMPI[[#This Row],[StdDev]]</f>
        <v>#N/A</v>
      </c>
      <c r="S2152" t="e">
        <f>IF(AND(TableMPI[[#This Row],[total_time]]&gt;=TableMPI[[#This Row],[Low]], TableMPI[[#This Row],[total_time]]&lt;=TableMPI[[#This Row],[High]]),1,0)</f>
        <v>#N/A</v>
      </c>
    </row>
    <row r="2153" spans="1:19" x14ac:dyDescent="0.25">
      <c r="A2153" t="s">
        <v>15</v>
      </c>
      <c r="B2153">
        <v>15000</v>
      </c>
      <c r="C2153">
        <v>100</v>
      </c>
      <c r="D2153">
        <v>100000</v>
      </c>
      <c r="E2153">
        <v>16</v>
      </c>
      <c r="F2153">
        <v>1</v>
      </c>
      <c r="G2153">
        <v>48.048470000000002</v>
      </c>
      <c r="H2153">
        <v>0.81411699999999998</v>
      </c>
      <c r="I2153">
        <v>7.2804279999999997</v>
      </c>
      <c r="J2153">
        <v>0.48536200000000002</v>
      </c>
      <c r="K2153" t="str">
        <f t="shared" ref="K2153:K2184" si="64">MID(M2153,22,1)</f>
        <v>7</v>
      </c>
      <c r="L2153" t="s">
        <v>83</v>
      </c>
      <c r="M2153" t="s">
        <v>84</v>
      </c>
      <c r="N215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16</v>
      </c>
      <c r="O2153" t="e">
        <f>VLOOKUP(TableMPI[[#This Row],[Label]],TableAvg[],2,FALSE)</f>
        <v>#N/A</v>
      </c>
      <c r="P2153" t="e">
        <f>VLOOKUP(TableMPI[[#This Row],[Label]],TableAvg[],3,FALSE)</f>
        <v>#N/A</v>
      </c>
      <c r="Q2153" t="e">
        <f>TableMPI[[#This Row],[Avg]]-$U$2*TableMPI[[#This Row],[StdDev]]</f>
        <v>#N/A</v>
      </c>
      <c r="R2153" t="e">
        <f>TableMPI[[#This Row],[Avg]]+$U$2*TableMPI[[#This Row],[StdDev]]</f>
        <v>#N/A</v>
      </c>
      <c r="S2153" t="e">
        <f>IF(AND(TableMPI[[#This Row],[total_time]]&gt;=TableMPI[[#This Row],[Low]], TableMPI[[#This Row],[total_time]]&lt;=TableMPI[[#This Row],[High]]),1,0)</f>
        <v>#N/A</v>
      </c>
    </row>
    <row r="2154" spans="1:19" x14ac:dyDescent="0.25">
      <c r="A2154" t="s">
        <v>15</v>
      </c>
      <c r="B2154">
        <v>15000</v>
      </c>
      <c r="C2154">
        <v>100</v>
      </c>
      <c r="D2154">
        <v>100000</v>
      </c>
      <c r="E2154">
        <v>19</v>
      </c>
      <c r="F2154">
        <v>1</v>
      </c>
      <c r="G2154">
        <v>41.074140999999997</v>
      </c>
      <c r="H2154">
        <v>0.86611000000000005</v>
      </c>
      <c r="I2154">
        <v>10.017249</v>
      </c>
      <c r="J2154">
        <v>0.55651399999999995</v>
      </c>
      <c r="K2154" t="str">
        <f t="shared" si="64"/>
        <v>7</v>
      </c>
      <c r="L2154" t="s">
        <v>83</v>
      </c>
      <c r="M2154" t="s">
        <v>84</v>
      </c>
      <c r="N215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19</v>
      </c>
      <c r="O2154" t="e">
        <f>VLOOKUP(TableMPI[[#This Row],[Label]],TableAvg[],2,FALSE)</f>
        <v>#N/A</v>
      </c>
      <c r="P2154" t="e">
        <f>VLOOKUP(TableMPI[[#This Row],[Label]],TableAvg[],3,FALSE)</f>
        <v>#N/A</v>
      </c>
      <c r="Q2154" t="e">
        <f>TableMPI[[#This Row],[Avg]]-$U$2*TableMPI[[#This Row],[StdDev]]</f>
        <v>#N/A</v>
      </c>
      <c r="R2154" t="e">
        <f>TableMPI[[#This Row],[Avg]]+$U$2*TableMPI[[#This Row],[StdDev]]</f>
        <v>#N/A</v>
      </c>
      <c r="S2154" t="e">
        <f>IF(AND(TableMPI[[#This Row],[total_time]]&gt;=TableMPI[[#This Row],[Low]], TableMPI[[#This Row],[total_time]]&lt;=TableMPI[[#This Row],[High]]),1,0)</f>
        <v>#N/A</v>
      </c>
    </row>
    <row r="2155" spans="1:19" x14ac:dyDescent="0.25">
      <c r="A2155" t="s">
        <v>15</v>
      </c>
      <c r="B2155">
        <v>15000</v>
      </c>
      <c r="C2155">
        <v>100</v>
      </c>
      <c r="D2155">
        <v>100000</v>
      </c>
      <c r="E2155">
        <v>22</v>
      </c>
      <c r="F2155">
        <v>1</v>
      </c>
      <c r="G2155">
        <v>35.804324999999999</v>
      </c>
      <c r="H2155">
        <v>0.90223100000000001</v>
      </c>
      <c r="I2155">
        <v>12.458640000000001</v>
      </c>
      <c r="J2155">
        <v>0.59326900000000005</v>
      </c>
      <c r="K2155" t="str">
        <f t="shared" si="64"/>
        <v>7</v>
      </c>
      <c r="L2155" t="s">
        <v>83</v>
      </c>
      <c r="M2155" t="s">
        <v>84</v>
      </c>
      <c r="N215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22</v>
      </c>
      <c r="O2155" t="e">
        <f>VLOOKUP(TableMPI[[#This Row],[Label]],TableAvg[],2,FALSE)</f>
        <v>#N/A</v>
      </c>
      <c r="P2155" t="e">
        <f>VLOOKUP(TableMPI[[#This Row],[Label]],TableAvg[],3,FALSE)</f>
        <v>#N/A</v>
      </c>
      <c r="Q2155" t="e">
        <f>TableMPI[[#This Row],[Avg]]-$U$2*TableMPI[[#This Row],[StdDev]]</f>
        <v>#N/A</v>
      </c>
      <c r="R2155" t="e">
        <f>TableMPI[[#This Row],[Avg]]+$U$2*TableMPI[[#This Row],[StdDev]]</f>
        <v>#N/A</v>
      </c>
      <c r="S2155" t="e">
        <f>IF(AND(TableMPI[[#This Row],[total_time]]&gt;=TableMPI[[#This Row],[Low]], TableMPI[[#This Row],[total_time]]&lt;=TableMPI[[#This Row],[High]]),1,0)</f>
        <v>#N/A</v>
      </c>
    </row>
    <row r="2156" spans="1:19" x14ac:dyDescent="0.25">
      <c r="A2156" t="s">
        <v>15</v>
      </c>
      <c r="B2156">
        <v>15000</v>
      </c>
      <c r="C2156">
        <v>100</v>
      </c>
      <c r="D2156">
        <v>100000</v>
      </c>
      <c r="E2156">
        <v>25</v>
      </c>
      <c r="F2156">
        <v>1</v>
      </c>
      <c r="G2156">
        <v>32.945856999999997</v>
      </c>
      <c r="H2156">
        <v>1.7229449999999999</v>
      </c>
      <c r="I2156">
        <v>13.651146000000001</v>
      </c>
      <c r="J2156">
        <v>0.56879800000000003</v>
      </c>
      <c r="K2156" t="str">
        <f t="shared" si="64"/>
        <v>7</v>
      </c>
      <c r="L2156" t="s">
        <v>83</v>
      </c>
      <c r="M2156" t="s">
        <v>84</v>
      </c>
      <c r="N215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25</v>
      </c>
      <c r="O2156" t="e">
        <f>VLOOKUP(TableMPI[[#This Row],[Label]],TableAvg[],2,FALSE)</f>
        <v>#N/A</v>
      </c>
      <c r="P2156" t="e">
        <f>VLOOKUP(TableMPI[[#This Row],[Label]],TableAvg[],3,FALSE)</f>
        <v>#N/A</v>
      </c>
      <c r="Q2156" t="e">
        <f>TableMPI[[#This Row],[Avg]]-$U$2*TableMPI[[#This Row],[StdDev]]</f>
        <v>#N/A</v>
      </c>
      <c r="R2156" t="e">
        <f>TableMPI[[#This Row],[Avg]]+$U$2*TableMPI[[#This Row],[StdDev]]</f>
        <v>#N/A</v>
      </c>
      <c r="S2156" t="e">
        <f>IF(AND(TableMPI[[#This Row],[total_time]]&gt;=TableMPI[[#This Row],[Low]], TableMPI[[#This Row],[total_time]]&lt;=TableMPI[[#This Row],[High]]),1,0)</f>
        <v>#N/A</v>
      </c>
    </row>
    <row r="2157" spans="1:19" x14ac:dyDescent="0.25">
      <c r="A2157" t="s">
        <v>15</v>
      </c>
      <c r="B2157">
        <v>15000</v>
      </c>
      <c r="C2157">
        <v>100</v>
      </c>
      <c r="D2157">
        <v>100000</v>
      </c>
      <c r="E2157">
        <v>28</v>
      </c>
      <c r="F2157">
        <v>1</v>
      </c>
      <c r="G2157">
        <v>31.354323999999998</v>
      </c>
      <c r="H2157">
        <v>3.301755</v>
      </c>
      <c r="I2157">
        <v>15.910569000000001</v>
      </c>
      <c r="J2157">
        <v>0.58928000000000003</v>
      </c>
      <c r="K2157" t="str">
        <f t="shared" si="64"/>
        <v>7</v>
      </c>
      <c r="L2157" t="s">
        <v>83</v>
      </c>
      <c r="M2157" t="s">
        <v>84</v>
      </c>
      <c r="N215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28</v>
      </c>
      <c r="O2157" t="e">
        <f>VLOOKUP(TableMPI[[#This Row],[Label]],TableAvg[],2,FALSE)</f>
        <v>#N/A</v>
      </c>
      <c r="P2157" t="e">
        <f>VLOOKUP(TableMPI[[#This Row],[Label]],TableAvg[],3,FALSE)</f>
        <v>#N/A</v>
      </c>
      <c r="Q2157" t="e">
        <f>TableMPI[[#This Row],[Avg]]-$U$2*TableMPI[[#This Row],[StdDev]]</f>
        <v>#N/A</v>
      </c>
      <c r="R2157" t="e">
        <f>TableMPI[[#This Row],[Avg]]+$U$2*TableMPI[[#This Row],[StdDev]]</f>
        <v>#N/A</v>
      </c>
      <c r="S2157" t="e">
        <f>IF(AND(TableMPI[[#This Row],[total_time]]&gt;=TableMPI[[#This Row],[Low]], TableMPI[[#This Row],[total_time]]&lt;=TableMPI[[#This Row],[High]]),1,0)</f>
        <v>#N/A</v>
      </c>
    </row>
    <row r="2158" spans="1:19" x14ac:dyDescent="0.25">
      <c r="A2158" t="s">
        <v>15</v>
      </c>
      <c r="B2158">
        <v>15000</v>
      </c>
      <c r="C2158">
        <v>100</v>
      </c>
      <c r="D2158">
        <v>100000</v>
      </c>
      <c r="E2158">
        <v>31</v>
      </c>
      <c r="F2158">
        <v>1</v>
      </c>
      <c r="G2158">
        <v>29.936947</v>
      </c>
      <c r="H2158">
        <v>4.4831099999999999</v>
      </c>
      <c r="I2158">
        <v>4.8660759999999996</v>
      </c>
      <c r="J2158">
        <v>0.16220300000000001</v>
      </c>
      <c r="K2158" t="str">
        <f t="shared" si="64"/>
        <v>7</v>
      </c>
      <c r="L2158" t="s">
        <v>83</v>
      </c>
      <c r="M2158" t="s">
        <v>84</v>
      </c>
      <c r="N215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31</v>
      </c>
      <c r="O2158" t="e">
        <f>VLOOKUP(TableMPI[[#This Row],[Label]],TableAvg[],2,FALSE)</f>
        <v>#N/A</v>
      </c>
      <c r="P2158" t="e">
        <f>VLOOKUP(TableMPI[[#This Row],[Label]],TableAvg[],3,FALSE)</f>
        <v>#N/A</v>
      </c>
      <c r="Q2158" t="e">
        <f>TableMPI[[#This Row],[Avg]]-$U$2*TableMPI[[#This Row],[StdDev]]</f>
        <v>#N/A</v>
      </c>
      <c r="R2158" t="e">
        <f>TableMPI[[#This Row],[Avg]]+$U$2*TableMPI[[#This Row],[StdDev]]</f>
        <v>#N/A</v>
      </c>
      <c r="S2158" t="e">
        <f>IF(AND(TableMPI[[#This Row],[total_time]]&gt;=TableMPI[[#This Row],[Low]], TableMPI[[#This Row],[total_time]]&lt;=TableMPI[[#This Row],[High]]),1,0)</f>
        <v>#N/A</v>
      </c>
    </row>
    <row r="2159" spans="1:19" x14ac:dyDescent="0.25">
      <c r="A2159" t="s">
        <v>15</v>
      </c>
      <c r="B2159">
        <v>15000</v>
      </c>
      <c r="C2159">
        <v>100</v>
      </c>
      <c r="D2159">
        <v>100000</v>
      </c>
      <c r="E2159">
        <v>34</v>
      </c>
      <c r="F2159">
        <v>1</v>
      </c>
      <c r="G2159">
        <v>28.018867</v>
      </c>
      <c r="H2159">
        <v>4.8885120000000004</v>
      </c>
      <c r="I2159">
        <v>8.4943139999999993</v>
      </c>
      <c r="J2159">
        <v>0.25740299999999999</v>
      </c>
      <c r="K2159" t="str">
        <f t="shared" si="64"/>
        <v>7</v>
      </c>
      <c r="L2159" t="s">
        <v>83</v>
      </c>
      <c r="M2159" t="s">
        <v>84</v>
      </c>
      <c r="N215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34</v>
      </c>
      <c r="O2159" t="e">
        <f>VLOOKUP(TableMPI[[#This Row],[Label]],TableAvg[],2,FALSE)</f>
        <v>#N/A</v>
      </c>
      <c r="P2159" t="e">
        <f>VLOOKUP(TableMPI[[#This Row],[Label]],TableAvg[],3,FALSE)</f>
        <v>#N/A</v>
      </c>
      <c r="Q2159" t="e">
        <f>TableMPI[[#This Row],[Avg]]-$U$2*TableMPI[[#This Row],[StdDev]]</f>
        <v>#N/A</v>
      </c>
      <c r="R2159" t="e">
        <f>TableMPI[[#This Row],[Avg]]+$U$2*TableMPI[[#This Row],[StdDev]]</f>
        <v>#N/A</v>
      </c>
      <c r="S2159" t="e">
        <f>IF(AND(TableMPI[[#This Row],[total_time]]&gt;=TableMPI[[#This Row],[Low]], TableMPI[[#This Row],[total_time]]&lt;=TableMPI[[#This Row],[High]]),1,0)</f>
        <v>#N/A</v>
      </c>
    </row>
    <row r="2160" spans="1:19" x14ac:dyDescent="0.25">
      <c r="A2160" t="s">
        <v>15</v>
      </c>
      <c r="B2160">
        <v>15000</v>
      </c>
      <c r="C2160">
        <v>100</v>
      </c>
      <c r="D2160">
        <v>100000</v>
      </c>
      <c r="E2160">
        <v>37</v>
      </c>
      <c r="F2160">
        <v>1</v>
      </c>
      <c r="G2160">
        <v>31.544872999999999</v>
      </c>
      <c r="H2160">
        <v>9.9690910000000006</v>
      </c>
      <c r="I2160">
        <v>8.1919380000000004</v>
      </c>
      <c r="J2160">
        <v>0.22755400000000001</v>
      </c>
      <c r="K2160" t="str">
        <f t="shared" si="64"/>
        <v>7</v>
      </c>
      <c r="L2160" t="s">
        <v>83</v>
      </c>
      <c r="M2160" t="s">
        <v>84</v>
      </c>
      <c r="N216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37</v>
      </c>
      <c r="O2160" t="e">
        <f>VLOOKUP(TableMPI[[#This Row],[Label]],TableAvg[],2,FALSE)</f>
        <v>#N/A</v>
      </c>
      <c r="P2160" t="e">
        <f>VLOOKUP(TableMPI[[#This Row],[Label]],TableAvg[],3,FALSE)</f>
        <v>#N/A</v>
      </c>
      <c r="Q2160" t="e">
        <f>TableMPI[[#This Row],[Avg]]-$U$2*TableMPI[[#This Row],[StdDev]]</f>
        <v>#N/A</v>
      </c>
      <c r="R2160" t="e">
        <f>TableMPI[[#This Row],[Avg]]+$U$2*TableMPI[[#This Row],[StdDev]]</f>
        <v>#N/A</v>
      </c>
      <c r="S2160" t="e">
        <f>IF(AND(TableMPI[[#This Row],[total_time]]&gt;=TableMPI[[#This Row],[Low]], TableMPI[[#This Row],[total_time]]&lt;=TableMPI[[#This Row],[High]]),1,0)</f>
        <v>#N/A</v>
      </c>
    </row>
    <row r="2161" spans="1:19" x14ac:dyDescent="0.25">
      <c r="A2161" t="s">
        <v>15</v>
      </c>
      <c r="B2161">
        <v>15000</v>
      </c>
      <c r="C2161">
        <v>100</v>
      </c>
      <c r="D2161">
        <v>100000</v>
      </c>
      <c r="E2161">
        <v>40</v>
      </c>
      <c r="F2161">
        <v>1</v>
      </c>
      <c r="G2161">
        <v>29.680669000000002</v>
      </c>
      <c r="H2161">
        <v>10.006437</v>
      </c>
      <c r="I2161">
        <v>10.106351999999999</v>
      </c>
      <c r="J2161">
        <v>0.25913700000000001</v>
      </c>
      <c r="K2161" t="str">
        <f t="shared" si="64"/>
        <v>7</v>
      </c>
      <c r="L2161" t="s">
        <v>83</v>
      </c>
      <c r="M2161" t="s">
        <v>84</v>
      </c>
      <c r="N216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40</v>
      </c>
      <c r="O2161" t="e">
        <f>VLOOKUP(TableMPI[[#This Row],[Label]],TableAvg[],2,FALSE)</f>
        <v>#N/A</v>
      </c>
      <c r="P2161" t="e">
        <f>VLOOKUP(TableMPI[[#This Row],[Label]],TableAvg[],3,FALSE)</f>
        <v>#N/A</v>
      </c>
      <c r="Q2161" t="e">
        <f>TableMPI[[#This Row],[Avg]]-$U$2*TableMPI[[#This Row],[StdDev]]</f>
        <v>#N/A</v>
      </c>
      <c r="R2161" t="e">
        <f>TableMPI[[#This Row],[Avg]]+$U$2*TableMPI[[#This Row],[StdDev]]</f>
        <v>#N/A</v>
      </c>
      <c r="S2161" t="e">
        <f>IF(AND(TableMPI[[#This Row],[total_time]]&gt;=TableMPI[[#This Row],[Low]], TableMPI[[#This Row],[total_time]]&lt;=TableMPI[[#This Row],[High]]),1,0)</f>
        <v>#N/A</v>
      </c>
    </row>
    <row r="2162" spans="1:19" x14ac:dyDescent="0.25">
      <c r="A2162" t="s">
        <v>15</v>
      </c>
      <c r="B2162">
        <v>15000</v>
      </c>
      <c r="C2162">
        <v>100</v>
      </c>
      <c r="D2162">
        <v>100000</v>
      </c>
      <c r="E2162">
        <v>43</v>
      </c>
      <c r="F2162">
        <v>1</v>
      </c>
      <c r="G2162">
        <v>37.368259000000002</v>
      </c>
      <c r="H2162">
        <v>18.746265999999999</v>
      </c>
      <c r="I2162">
        <v>9.7177980000000002</v>
      </c>
      <c r="J2162">
        <v>0.231376</v>
      </c>
      <c r="K2162" t="str">
        <f t="shared" si="64"/>
        <v>7</v>
      </c>
      <c r="L2162" t="s">
        <v>83</v>
      </c>
      <c r="M2162" t="s">
        <v>84</v>
      </c>
      <c r="N216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43</v>
      </c>
      <c r="O2162" t="e">
        <f>VLOOKUP(TableMPI[[#This Row],[Label]],TableAvg[],2,FALSE)</f>
        <v>#N/A</v>
      </c>
      <c r="P2162" t="e">
        <f>VLOOKUP(TableMPI[[#This Row],[Label]],TableAvg[],3,FALSE)</f>
        <v>#N/A</v>
      </c>
      <c r="Q2162" t="e">
        <f>TableMPI[[#This Row],[Avg]]-$U$2*TableMPI[[#This Row],[StdDev]]</f>
        <v>#N/A</v>
      </c>
      <c r="R2162" t="e">
        <f>TableMPI[[#This Row],[Avg]]+$U$2*TableMPI[[#This Row],[StdDev]]</f>
        <v>#N/A</v>
      </c>
      <c r="S2162" t="e">
        <f>IF(AND(TableMPI[[#This Row],[total_time]]&gt;=TableMPI[[#This Row],[Low]], TableMPI[[#This Row],[total_time]]&lt;=TableMPI[[#This Row],[High]]),1,0)</f>
        <v>#N/A</v>
      </c>
    </row>
    <row r="2163" spans="1:19" x14ac:dyDescent="0.25">
      <c r="A2163" t="s">
        <v>15</v>
      </c>
      <c r="B2163">
        <v>15000</v>
      </c>
      <c r="C2163">
        <v>100</v>
      </c>
      <c r="D2163">
        <v>100000</v>
      </c>
      <c r="E2163">
        <v>46</v>
      </c>
      <c r="F2163">
        <v>1</v>
      </c>
      <c r="G2163">
        <v>47.212542999999997</v>
      </c>
      <c r="H2163">
        <v>29.669160000000002</v>
      </c>
      <c r="I2163">
        <v>12.104851999999999</v>
      </c>
      <c r="J2163">
        <v>0.26899699999999999</v>
      </c>
      <c r="K2163" t="str">
        <f t="shared" si="64"/>
        <v>7</v>
      </c>
      <c r="L2163" t="s">
        <v>83</v>
      </c>
      <c r="M2163" t="s">
        <v>84</v>
      </c>
      <c r="N216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46</v>
      </c>
      <c r="O2163" t="e">
        <f>VLOOKUP(TableMPI[[#This Row],[Label]],TableAvg[],2,FALSE)</f>
        <v>#N/A</v>
      </c>
      <c r="P2163" t="e">
        <f>VLOOKUP(TableMPI[[#This Row],[Label]],TableAvg[],3,FALSE)</f>
        <v>#N/A</v>
      </c>
      <c r="Q2163" t="e">
        <f>TableMPI[[#This Row],[Avg]]-$U$2*TableMPI[[#This Row],[StdDev]]</f>
        <v>#N/A</v>
      </c>
      <c r="R2163" t="e">
        <f>TableMPI[[#This Row],[Avg]]+$U$2*TableMPI[[#This Row],[StdDev]]</f>
        <v>#N/A</v>
      </c>
      <c r="S2163" t="e">
        <f>IF(AND(TableMPI[[#This Row],[total_time]]&gt;=TableMPI[[#This Row],[Low]], TableMPI[[#This Row],[total_time]]&lt;=TableMPI[[#This Row],[High]]),1,0)</f>
        <v>#N/A</v>
      </c>
    </row>
    <row r="2164" spans="1:19" x14ac:dyDescent="0.25">
      <c r="A2164" t="s">
        <v>15</v>
      </c>
      <c r="B2164">
        <v>15000</v>
      </c>
      <c r="C2164">
        <v>100</v>
      </c>
      <c r="D2164">
        <v>100000</v>
      </c>
      <c r="E2164">
        <v>49</v>
      </c>
      <c r="F2164">
        <v>1</v>
      </c>
      <c r="G2164">
        <v>48.408225999999999</v>
      </c>
      <c r="H2164">
        <v>31.888729999999999</v>
      </c>
      <c r="I2164">
        <v>28.324017999999999</v>
      </c>
      <c r="J2164">
        <v>0.59008400000000005</v>
      </c>
      <c r="K2164" t="str">
        <f t="shared" si="64"/>
        <v>7</v>
      </c>
      <c r="L2164" t="s">
        <v>83</v>
      </c>
      <c r="M2164" t="s">
        <v>84</v>
      </c>
      <c r="N216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49</v>
      </c>
      <c r="O2164" t="e">
        <f>VLOOKUP(TableMPI[[#This Row],[Label]],TableAvg[],2,FALSE)</f>
        <v>#N/A</v>
      </c>
      <c r="P2164" t="e">
        <f>VLOOKUP(TableMPI[[#This Row],[Label]],TableAvg[],3,FALSE)</f>
        <v>#N/A</v>
      </c>
      <c r="Q2164" t="e">
        <f>TableMPI[[#This Row],[Avg]]-$U$2*TableMPI[[#This Row],[StdDev]]</f>
        <v>#N/A</v>
      </c>
      <c r="R2164" t="e">
        <f>TableMPI[[#This Row],[Avg]]+$U$2*TableMPI[[#This Row],[StdDev]]</f>
        <v>#N/A</v>
      </c>
      <c r="S2164" t="e">
        <f>IF(AND(TableMPI[[#This Row],[total_time]]&gt;=TableMPI[[#This Row],[Low]], TableMPI[[#This Row],[total_time]]&lt;=TableMPI[[#This Row],[High]]),1,0)</f>
        <v>#N/A</v>
      </c>
    </row>
    <row r="2165" spans="1:19" x14ac:dyDescent="0.25">
      <c r="A2165" t="s">
        <v>15</v>
      </c>
      <c r="B2165">
        <v>15000</v>
      </c>
      <c r="C2165">
        <v>100</v>
      </c>
      <c r="D2165">
        <v>100000</v>
      </c>
      <c r="E2165">
        <v>52</v>
      </c>
      <c r="F2165">
        <v>1</v>
      </c>
      <c r="G2165">
        <v>47.894756999999998</v>
      </c>
      <c r="H2165">
        <v>32.229691000000003</v>
      </c>
      <c r="I2165">
        <v>33.428113000000003</v>
      </c>
      <c r="J2165">
        <v>0.65545299999999995</v>
      </c>
      <c r="K2165" t="str">
        <f t="shared" si="64"/>
        <v>7</v>
      </c>
      <c r="L2165" t="s">
        <v>83</v>
      </c>
      <c r="M2165" t="s">
        <v>84</v>
      </c>
      <c r="N216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52</v>
      </c>
      <c r="O2165" t="e">
        <f>VLOOKUP(TableMPI[[#This Row],[Label]],TableAvg[],2,FALSE)</f>
        <v>#N/A</v>
      </c>
      <c r="P2165" t="e">
        <f>VLOOKUP(TableMPI[[#This Row],[Label]],TableAvg[],3,FALSE)</f>
        <v>#N/A</v>
      </c>
      <c r="Q2165" t="e">
        <f>TableMPI[[#This Row],[Avg]]-$U$2*TableMPI[[#This Row],[StdDev]]</f>
        <v>#N/A</v>
      </c>
      <c r="R2165" t="e">
        <f>TableMPI[[#This Row],[Avg]]+$U$2*TableMPI[[#This Row],[StdDev]]</f>
        <v>#N/A</v>
      </c>
      <c r="S2165" t="e">
        <f>IF(AND(TableMPI[[#This Row],[total_time]]&gt;=TableMPI[[#This Row],[Low]], TableMPI[[#This Row],[total_time]]&lt;=TableMPI[[#This Row],[High]]),1,0)</f>
        <v>#N/A</v>
      </c>
    </row>
    <row r="2166" spans="1:19" x14ac:dyDescent="0.25">
      <c r="A2166" t="s">
        <v>15</v>
      </c>
      <c r="B2166">
        <v>15000</v>
      </c>
      <c r="C2166">
        <v>100</v>
      </c>
      <c r="D2166">
        <v>100000</v>
      </c>
      <c r="E2166">
        <v>55</v>
      </c>
      <c r="F2166">
        <v>1</v>
      </c>
      <c r="G2166">
        <v>48.026398999999998</v>
      </c>
      <c r="H2166">
        <v>33.161529999999999</v>
      </c>
      <c r="I2166">
        <v>85.531310000000005</v>
      </c>
      <c r="J2166">
        <v>1.5839129999999999</v>
      </c>
      <c r="K2166" t="str">
        <f t="shared" si="64"/>
        <v>7</v>
      </c>
      <c r="L2166" t="s">
        <v>83</v>
      </c>
      <c r="M2166" t="s">
        <v>84</v>
      </c>
      <c r="N216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55</v>
      </c>
      <c r="O2166" t="e">
        <f>VLOOKUP(TableMPI[[#This Row],[Label]],TableAvg[],2,FALSE)</f>
        <v>#N/A</v>
      </c>
      <c r="P2166" t="e">
        <f>VLOOKUP(TableMPI[[#This Row],[Label]],TableAvg[],3,FALSE)</f>
        <v>#N/A</v>
      </c>
      <c r="Q2166" t="e">
        <f>TableMPI[[#This Row],[Avg]]-$U$2*TableMPI[[#This Row],[StdDev]]</f>
        <v>#N/A</v>
      </c>
      <c r="R2166" t="e">
        <f>TableMPI[[#This Row],[Avg]]+$U$2*TableMPI[[#This Row],[StdDev]]</f>
        <v>#N/A</v>
      </c>
      <c r="S2166" t="e">
        <f>IF(AND(TableMPI[[#This Row],[total_time]]&gt;=TableMPI[[#This Row],[Low]], TableMPI[[#This Row],[total_time]]&lt;=TableMPI[[#This Row],[High]]),1,0)</f>
        <v>#N/A</v>
      </c>
    </row>
    <row r="2167" spans="1:19" x14ac:dyDescent="0.25">
      <c r="A2167" t="s">
        <v>15</v>
      </c>
      <c r="B2167">
        <v>15000</v>
      </c>
      <c r="C2167">
        <v>100</v>
      </c>
      <c r="D2167">
        <v>100000</v>
      </c>
      <c r="E2167">
        <v>58</v>
      </c>
      <c r="F2167">
        <v>1</v>
      </c>
      <c r="G2167">
        <v>27.563295</v>
      </c>
      <c r="H2167">
        <v>13.357253</v>
      </c>
      <c r="I2167">
        <v>22.689406000000002</v>
      </c>
      <c r="J2167">
        <v>0.39806000000000002</v>
      </c>
      <c r="K2167" t="str">
        <f t="shared" si="64"/>
        <v>7</v>
      </c>
      <c r="L2167" t="s">
        <v>83</v>
      </c>
      <c r="M2167" t="s">
        <v>84</v>
      </c>
      <c r="N216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58</v>
      </c>
      <c r="O2167" t="e">
        <f>VLOOKUP(TableMPI[[#This Row],[Label]],TableAvg[],2,FALSE)</f>
        <v>#N/A</v>
      </c>
      <c r="P2167" t="e">
        <f>VLOOKUP(TableMPI[[#This Row],[Label]],TableAvg[],3,FALSE)</f>
        <v>#N/A</v>
      </c>
      <c r="Q2167" t="e">
        <f>TableMPI[[#This Row],[Avg]]-$U$2*TableMPI[[#This Row],[StdDev]]</f>
        <v>#N/A</v>
      </c>
      <c r="R2167" t="e">
        <f>TableMPI[[#This Row],[Avg]]+$U$2*TableMPI[[#This Row],[StdDev]]</f>
        <v>#N/A</v>
      </c>
      <c r="S2167" t="e">
        <f>IF(AND(TableMPI[[#This Row],[total_time]]&gt;=TableMPI[[#This Row],[Low]], TableMPI[[#This Row],[total_time]]&lt;=TableMPI[[#This Row],[High]]),1,0)</f>
        <v>#N/A</v>
      </c>
    </row>
    <row r="2168" spans="1:19" x14ac:dyDescent="0.25">
      <c r="A2168" t="s">
        <v>15</v>
      </c>
      <c r="B2168">
        <v>15000</v>
      </c>
      <c r="C2168">
        <v>100</v>
      </c>
      <c r="D2168">
        <v>100000</v>
      </c>
      <c r="E2168">
        <v>61</v>
      </c>
      <c r="F2168">
        <v>1</v>
      </c>
      <c r="G2168">
        <v>33.658008000000002</v>
      </c>
      <c r="H2168">
        <v>20.402809000000001</v>
      </c>
      <c r="I2168">
        <v>114.74936700000001</v>
      </c>
      <c r="J2168">
        <v>1.9124890000000001</v>
      </c>
      <c r="K2168" t="str">
        <f t="shared" si="64"/>
        <v>7</v>
      </c>
      <c r="L2168" t="s">
        <v>83</v>
      </c>
      <c r="M2168" t="s">
        <v>84</v>
      </c>
      <c r="N216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61</v>
      </c>
      <c r="O2168" t="e">
        <f>VLOOKUP(TableMPI[[#This Row],[Label]],TableAvg[],2,FALSE)</f>
        <v>#N/A</v>
      </c>
      <c r="P2168" t="e">
        <f>VLOOKUP(TableMPI[[#This Row],[Label]],TableAvg[],3,FALSE)</f>
        <v>#N/A</v>
      </c>
      <c r="Q2168" t="e">
        <f>TableMPI[[#This Row],[Avg]]-$U$2*TableMPI[[#This Row],[StdDev]]</f>
        <v>#N/A</v>
      </c>
      <c r="R2168" t="e">
        <f>TableMPI[[#This Row],[Avg]]+$U$2*TableMPI[[#This Row],[StdDev]]</f>
        <v>#N/A</v>
      </c>
      <c r="S2168" t="e">
        <f>IF(AND(TableMPI[[#This Row],[total_time]]&gt;=TableMPI[[#This Row],[Low]], TableMPI[[#This Row],[total_time]]&lt;=TableMPI[[#This Row],[High]]),1,0)</f>
        <v>#N/A</v>
      </c>
    </row>
    <row r="2169" spans="1:19" x14ac:dyDescent="0.25">
      <c r="A2169" t="s">
        <v>15</v>
      </c>
      <c r="B2169">
        <v>15000</v>
      </c>
      <c r="C2169">
        <v>100</v>
      </c>
      <c r="D2169">
        <v>100000</v>
      </c>
      <c r="E2169">
        <v>64</v>
      </c>
      <c r="F2169">
        <v>1</v>
      </c>
      <c r="G2169">
        <v>31.067737999999999</v>
      </c>
      <c r="H2169">
        <v>18.303225999999999</v>
      </c>
      <c r="I2169">
        <v>13.408799999999999</v>
      </c>
      <c r="J2169">
        <v>0.212838</v>
      </c>
      <c r="K2169" t="str">
        <f t="shared" si="64"/>
        <v>7</v>
      </c>
      <c r="L2169" t="s">
        <v>83</v>
      </c>
      <c r="M2169" t="s">
        <v>84</v>
      </c>
      <c r="N216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64</v>
      </c>
      <c r="O2169" t="e">
        <f>VLOOKUP(TableMPI[[#This Row],[Label]],TableAvg[],2,FALSE)</f>
        <v>#N/A</v>
      </c>
      <c r="P2169" t="e">
        <f>VLOOKUP(TableMPI[[#This Row],[Label]],TableAvg[],3,FALSE)</f>
        <v>#N/A</v>
      </c>
      <c r="Q2169" t="e">
        <f>TableMPI[[#This Row],[Avg]]-$U$2*TableMPI[[#This Row],[StdDev]]</f>
        <v>#N/A</v>
      </c>
      <c r="R2169" t="e">
        <f>TableMPI[[#This Row],[Avg]]+$U$2*TableMPI[[#This Row],[StdDev]]</f>
        <v>#N/A</v>
      </c>
      <c r="S2169" t="e">
        <f>IF(AND(TableMPI[[#This Row],[total_time]]&gt;=TableMPI[[#This Row],[Low]], TableMPI[[#This Row],[total_time]]&lt;=TableMPI[[#This Row],[High]]),1,0)</f>
        <v>#N/A</v>
      </c>
    </row>
    <row r="2170" spans="1:19" x14ac:dyDescent="0.25">
      <c r="A2170" t="s">
        <v>15</v>
      </c>
      <c r="B2170">
        <v>15000</v>
      </c>
      <c r="C2170">
        <v>100</v>
      </c>
      <c r="D2170">
        <v>100000</v>
      </c>
      <c r="E2170">
        <v>67</v>
      </c>
      <c r="F2170">
        <v>1</v>
      </c>
      <c r="G2170">
        <v>51.065308999999999</v>
      </c>
      <c r="H2170">
        <v>38.826343000000001</v>
      </c>
      <c r="I2170">
        <v>314.21191299999998</v>
      </c>
      <c r="J2170">
        <v>4.7607869999999997</v>
      </c>
      <c r="K2170" t="str">
        <f t="shared" si="64"/>
        <v>7</v>
      </c>
      <c r="L2170" t="s">
        <v>83</v>
      </c>
      <c r="M2170" t="s">
        <v>84</v>
      </c>
      <c r="N217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67</v>
      </c>
      <c r="O2170" t="e">
        <f>VLOOKUP(TableMPI[[#This Row],[Label]],TableAvg[],2,FALSE)</f>
        <v>#N/A</v>
      </c>
      <c r="P2170" t="e">
        <f>VLOOKUP(TableMPI[[#This Row],[Label]],TableAvg[],3,FALSE)</f>
        <v>#N/A</v>
      </c>
      <c r="Q2170" t="e">
        <f>TableMPI[[#This Row],[Avg]]-$U$2*TableMPI[[#This Row],[StdDev]]</f>
        <v>#N/A</v>
      </c>
      <c r="R2170" t="e">
        <f>TableMPI[[#This Row],[Avg]]+$U$2*TableMPI[[#This Row],[StdDev]]</f>
        <v>#N/A</v>
      </c>
      <c r="S2170" t="e">
        <f>IF(AND(TableMPI[[#This Row],[total_time]]&gt;=TableMPI[[#This Row],[Low]], TableMPI[[#This Row],[total_time]]&lt;=TableMPI[[#This Row],[High]]),1,0)</f>
        <v>#N/A</v>
      </c>
    </row>
    <row r="2171" spans="1:19" x14ac:dyDescent="0.25">
      <c r="A2171" t="s">
        <v>15</v>
      </c>
      <c r="B2171">
        <v>15000</v>
      </c>
      <c r="C2171">
        <v>100</v>
      </c>
      <c r="D2171">
        <v>100000</v>
      </c>
      <c r="E2171">
        <v>70</v>
      </c>
      <c r="F2171">
        <v>1</v>
      </c>
      <c r="G2171">
        <v>43.857574</v>
      </c>
      <c r="H2171">
        <v>32.139769000000001</v>
      </c>
      <c r="I2171">
        <v>34.21857</v>
      </c>
      <c r="J2171">
        <v>0.495921</v>
      </c>
      <c r="K2171" t="str">
        <f t="shared" si="64"/>
        <v>7</v>
      </c>
      <c r="L2171" t="s">
        <v>83</v>
      </c>
      <c r="M2171" t="s">
        <v>84</v>
      </c>
      <c r="N217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70</v>
      </c>
      <c r="O2171" t="e">
        <f>VLOOKUP(TableMPI[[#This Row],[Label]],TableAvg[],2,FALSE)</f>
        <v>#N/A</v>
      </c>
      <c r="P2171" t="e">
        <f>VLOOKUP(TableMPI[[#This Row],[Label]],TableAvg[],3,FALSE)</f>
        <v>#N/A</v>
      </c>
      <c r="Q2171" t="e">
        <f>TableMPI[[#This Row],[Avg]]-$U$2*TableMPI[[#This Row],[StdDev]]</f>
        <v>#N/A</v>
      </c>
      <c r="R2171" t="e">
        <f>TableMPI[[#This Row],[Avg]]+$U$2*TableMPI[[#This Row],[StdDev]]</f>
        <v>#N/A</v>
      </c>
      <c r="S2171" t="e">
        <f>IF(AND(TableMPI[[#This Row],[total_time]]&gt;=TableMPI[[#This Row],[Low]], TableMPI[[#This Row],[total_time]]&lt;=TableMPI[[#This Row],[High]]),1,0)</f>
        <v>#N/A</v>
      </c>
    </row>
    <row r="2172" spans="1:19" x14ac:dyDescent="0.25">
      <c r="A2172" t="s">
        <v>15</v>
      </c>
      <c r="B2172">
        <v>15000</v>
      </c>
      <c r="C2172">
        <v>100</v>
      </c>
      <c r="D2172">
        <v>100000</v>
      </c>
      <c r="E2172">
        <v>13</v>
      </c>
      <c r="F2172">
        <v>1</v>
      </c>
      <c r="G2172">
        <v>58.642753999999996</v>
      </c>
      <c r="H2172">
        <v>0.43601600000000001</v>
      </c>
      <c r="I2172">
        <v>1.998753</v>
      </c>
      <c r="J2172">
        <v>0.16656299999999999</v>
      </c>
      <c r="K2172" t="str">
        <f t="shared" si="64"/>
        <v>7</v>
      </c>
      <c r="L2172" t="s">
        <v>83</v>
      </c>
      <c r="M2172" t="s">
        <v>84</v>
      </c>
      <c r="N217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13</v>
      </c>
      <c r="O2172" t="e">
        <f>VLOOKUP(TableMPI[[#This Row],[Label]],TableAvg[],2,FALSE)</f>
        <v>#N/A</v>
      </c>
      <c r="P2172" t="e">
        <f>VLOOKUP(TableMPI[[#This Row],[Label]],TableAvg[],3,FALSE)</f>
        <v>#N/A</v>
      </c>
      <c r="Q2172" t="e">
        <f>TableMPI[[#This Row],[Avg]]-$U$2*TableMPI[[#This Row],[StdDev]]</f>
        <v>#N/A</v>
      </c>
      <c r="R2172" t="e">
        <f>TableMPI[[#This Row],[Avg]]+$U$2*TableMPI[[#This Row],[StdDev]]</f>
        <v>#N/A</v>
      </c>
      <c r="S2172" t="e">
        <f>IF(AND(TableMPI[[#This Row],[total_time]]&gt;=TableMPI[[#This Row],[Low]], TableMPI[[#This Row],[total_time]]&lt;=TableMPI[[#This Row],[High]]),1,0)</f>
        <v>#N/A</v>
      </c>
    </row>
    <row r="2173" spans="1:19" x14ac:dyDescent="0.25">
      <c r="A2173" t="s">
        <v>15</v>
      </c>
      <c r="B2173">
        <v>15000</v>
      </c>
      <c r="C2173">
        <v>100</v>
      </c>
      <c r="D2173">
        <v>100000</v>
      </c>
      <c r="E2173">
        <v>16</v>
      </c>
      <c r="F2173">
        <v>1</v>
      </c>
      <c r="G2173">
        <v>48.077913000000002</v>
      </c>
      <c r="H2173">
        <v>0.78942999999999997</v>
      </c>
      <c r="I2173">
        <v>7.2135590000000001</v>
      </c>
      <c r="J2173">
        <v>0.480904</v>
      </c>
      <c r="K2173" t="str">
        <f t="shared" si="64"/>
        <v>7</v>
      </c>
      <c r="L2173" t="s">
        <v>83</v>
      </c>
      <c r="M2173" t="s">
        <v>84</v>
      </c>
      <c r="N217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16</v>
      </c>
      <c r="O2173" t="e">
        <f>VLOOKUP(TableMPI[[#This Row],[Label]],TableAvg[],2,FALSE)</f>
        <v>#N/A</v>
      </c>
      <c r="P2173" t="e">
        <f>VLOOKUP(TableMPI[[#This Row],[Label]],TableAvg[],3,FALSE)</f>
        <v>#N/A</v>
      </c>
      <c r="Q2173" t="e">
        <f>TableMPI[[#This Row],[Avg]]-$U$2*TableMPI[[#This Row],[StdDev]]</f>
        <v>#N/A</v>
      </c>
      <c r="R2173" t="e">
        <f>TableMPI[[#This Row],[Avg]]+$U$2*TableMPI[[#This Row],[StdDev]]</f>
        <v>#N/A</v>
      </c>
      <c r="S2173" t="e">
        <f>IF(AND(TableMPI[[#This Row],[total_time]]&gt;=TableMPI[[#This Row],[Low]], TableMPI[[#This Row],[total_time]]&lt;=TableMPI[[#This Row],[High]]),1,0)</f>
        <v>#N/A</v>
      </c>
    </row>
    <row r="2174" spans="1:19" x14ac:dyDescent="0.25">
      <c r="A2174" t="s">
        <v>15</v>
      </c>
      <c r="B2174">
        <v>15000</v>
      </c>
      <c r="C2174">
        <v>100</v>
      </c>
      <c r="D2174">
        <v>100000</v>
      </c>
      <c r="E2174">
        <v>19</v>
      </c>
      <c r="F2174">
        <v>1</v>
      </c>
      <c r="G2174">
        <v>40.906557999999997</v>
      </c>
      <c r="H2174">
        <v>0.755444</v>
      </c>
      <c r="I2174">
        <v>7.7458470000000004</v>
      </c>
      <c r="J2174">
        <v>0.43032500000000001</v>
      </c>
      <c r="K2174" t="str">
        <f t="shared" si="64"/>
        <v>7</v>
      </c>
      <c r="L2174" t="s">
        <v>83</v>
      </c>
      <c r="M2174" t="s">
        <v>84</v>
      </c>
      <c r="N217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19</v>
      </c>
      <c r="O2174" t="e">
        <f>VLOOKUP(TableMPI[[#This Row],[Label]],TableAvg[],2,FALSE)</f>
        <v>#N/A</v>
      </c>
      <c r="P2174" t="e">
        <f>VLOOKUP(TableMPI[[#This Row],[Label]],TableAvg[],3,FALSE)</f>
        <v>#N/A</v>
      </c>
      <c r="Q2174" t="e">
        <f>TableMPI[[#This Row],[Avg]]-$U$2*TableMPI[[#This Row],[StdDev]]</f>
        <v>#N/A</v>
      </c>
      <c r="R2174" t="e">
        <f>TableMPI[[#This Row],[Avg]]+$U$2*TableMPI[[#This Row],[StdDev]]</f>
        <v>#N/A</v>
      </c>
      <c r="S2174" t="e">
        <f>IF(AND(TableMPI[[#This Row],[total_time]]&gt;=TableMPI[[#This Row],[Low]], TableMPI[[#This Row],[total_time]]&lt;=TableMPI[[#This Row],[High]]),1,0)</f>
        <v>#N/A</v>
      </c>
    </row>
    <row r="2175" spans="1:19" x14ac:dyDescent="0.25">
      <c r="A2175" t="s">
        <v>15</v>
      </c>
      <c r="B2175">
        <v>15000</v>
      </c>
      <c r="C2175">
        <v>100</v>
      </c>
      <c r="D2175">
        <v>100000</v>
      </c>
      <c r="E2175">
        <v>22</v>
      </c>
      <c r="F2175">
        <v>1</v>
      </c>
      <c r="G2175">
        <v>40.305858999999998</v>
      </c>
      <c r="H2175">
        <v>5.4170379999999998</v>
      </c>
      <c r="I2175">
        <v>107.279488</v>
      </c>
      <c r="J2175">
        <v>5.1085469999999997</v>
      </c>
      <c r="K2175" t="str">
        <f t="shared" si="64"/>
        <v>7</v>
      </c>
      <c r="L2175" t="s">
        <v>83</v>
      </c>
      <c r="M2175" t="s">
        <v>84</v>
      </c>
      <c r="N217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22</v>
      </c>
      <c r="O2175" t="e">
        <f>VLOOKUP(TableMPI[[#This Row],[Label]],TableAvg[],2,FALSE)</f>
        <v>#N/A</v>
      </c>
      <c r="P2175" t="e">
        <f>VLOOKUP(TableMPI[[#This Row],[Label]],TableAvg[],3,FALSE)</f>
        <v>#N/A</v>
      </c>
      <c r="Q2175" t="e">
        <f>TableMPI[[#This Row],[Avg]]-$U$2*TableMPI[[#This Row],[StdDev]]</f>
        <v>#N/A</v>
      </c>
      <c r="R2175" t="e">
        <f>TableMPI[[#This Row],[Avg]]+$U$2*TableMPI[[#This Row],[StdDev]]</f>
        <v>#N/A</v>
      </c>
      <c r="S2175" t="e">
        <f>IF(AND(TableMPI[[#This Row],[total_time]]&gt;=TableMPI[[#This Row],[Low]], TableMPI[[#This Row],[total_time]]&lt;=TableMPI[[#This Row],[High]]),1,0)</f>
        <v>#N/A</v>
      </c>
    </row>
    <row r="2176" spans="1:19" x14ac:dyDescent="0.25">
      <c r="A2176" t="s">
        <v>15</v>
      </c>
      <c r="B2176">
        <v>15000</v>
      </c>
      <c r="C2176">
        <v>100</v>
      </c>
      <c r="D2176">
        <v>100000</v>
      </c>
      <c r="E2176">
        <v>25</v>
      </c>
      <c r="F2176">
        <v>1</v>
      </c>
      <c r="G2176">
        <v>33.972692000000002</v>
      </c>
      <c r="H2176">
        <v>2.56467</v>
      </c>
      <c r="I2176">
        <v>17.849451999999999</v>
      </c>
      <c r="J2176">
        <v>0.74372700000000003</v>
      </c>
      <c r="K2176" t="str">
        <f t="shared" si="64"/>
        <v>7</v>
      </c>
      <c r="L2176" t="s">
        <v>83</v>
      </c>
      <c r="M2176" t="s">
        <v>84</v>
      </c>
      <c r="N217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25</v>
      </c>
      <c r="O2176" t="e">
        <f>VLOOKUP(TableMPI[[#This Row],[Label]],TableAvg[],2,FALSE)</f>
        <v>#N/A</v>
      </c>
      <c r="P2176" t="e">
        <f>VLOOKUP(TableMPI[[#This Row],[Label]],TableAvg[],3,FALSE)</f>
        <v>#N/A</v>
      </c>
      <c r="Q2176" t="e">
        <f>TableMPI[[#This Row],[Avg]]-$U$2*TableMPI[[#This Row],[StdDev]]</f>
        <v>#N/A</v>
      </c>
      <c r="R2176" t="e">
        <f>TableMPI[[#This Row],[Avg]]+$U$2*TableMPI[[#This Row],[StdDev]]</f>
        <v>#N/A</v>
      </c>
      <c r="S2176" t="e">
        <f>IF(AND(TableMPI[[#This Row],[total_time]]&gt;=TableMPI[[#This Row],[Low]], TableMPI[[#This Row],[total_time]]&lt;=TableMPI[[#This Row],[High]]),1,0)</f>
        <v>#N/A</v>
      </c>
    </row>
    <row r="2177" spans="1:19" x14ac:dyDescent="0.25">
      <c r="A2177" t="s">
        <v>15</v>
      </c>
      <c r="B2177">
        <v>15000</v>
      </c>
      <c r="C2177">
        <v>100</v>
      </c>
      <c r="D2177">
        <v>100000</v>
      </c>
      <c r="E2177">
        <v>28</v>
      </c>
      <c r="F2177">
        <v>1</v>
      </c>
      <c r="G2177">
        <v>32.092633999999997</v>
      </c>
      <c r="H2177">
        <v>3.2295229999999999</v>
      </c>
      <c r="I2177">
        <v>11.756335999999999</v>
      </c>
      <c r="J2177">
        <v>0.43541999999999997</v>
      </c>
      <c r="K2177" t="str">
        <f t="shared" si="64"/>
        <v>7</v>
      </c>
      <c r="L2177" t="s">
        <v>83</v>
      </c>
      <c r="M2177" t="s">
        <v>84</v>
      </c>
      <c r="N217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28</v>
      </c>
      <c r="O2177" t="e">
        <f>VLOOKUP(TableMPI[[#This Row],[Label]],TableAvg[],2,FALSE)</f>
        <v>#N/A</v>
      </c>
      <c r="P2177" t="e">
        <f>VLOOKUP(TableMPI[[#This Row],[Label]],TableAvg[],3,FALSE)</f>
        <v>#N/A</v>
      </c>
      <c r="Q2177" t="e">
        <f>TableMPI[[#This Row],[Avg]]-$U$2*TableMPI[[#This Row],[StdDev]]</f>
        <v>#N/A</v>
      </c>
      <c r="R2177" t="e">
        <f>TableMPI[[#This Row],[Avg]]+$U$2*TableMPI[[#This Row],[StdDev]]</f>
        <v>#N/A</v>
      </c>
      <c r="S2177" t="e">
        <f>IF(AND(TableMPI[[#This Row],[total_time]]&gt;=TableMPI[[#This Row],[Low]], TableMPI[[#This Row],[total_time]]&lt;=TableMPI[[#This Row],[High]]),1,0)</f>
        <v>#N/A</v>
      </c>
    </row>
    <row r="2178" spans="1:19" x14ac:dyDescent="0.25">
      <c r="A2178" t="s">
        <v>15</v>
      </c>
      <c r="B2178">
        <v>15000</v>
      </c>
      <c r="C2178">
        <v>100</v>
      </c>
      <c r="D2178">
        <v>100000</v>
      </c>
      <c r="E2178">
        <v>31</v>
      </c>
      <c r="F2178">
        <v>1</v>
      </c>
      <c r="G2178">
        <v>39.887048</v>
      </c>
      <c r="H2178">
        <v>6.2234689999999997</v>
      </c>
      <c r="I2178">
        <v>11.746881999999999</v>
      </c>
      <c r="J2178">
        <v>0.39156299999999999</v>
      </c>
      <c r="K2178" t="str">
        <f t="shared" si="64"/>
        <v>7</v>
      </c>
      <c r="L2178" t="s">
        <v>83</v>
      </c>
      <c r="M2178" t="s">
        <v>84</v>
      </c>
      <c r="N217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31</v>
      </c>
      <c r="O2178" t="e">
        <f>VLOOKUP(TableMPI[[#This Row],[Label]],TableAvg[],2,FALSE)</f>
        <v>#N/A</v>
      </c>
      <c r="P2178" t="e">
        <f>VLOOKUP(TableMPI[[#This Row],[Label]],TableAvg[],3,FALSE)</f>
        <v>#N/A</v>
      </c>
      <c r="Q2178" t="e">
        <f>TableMPI[[#This Row],[Avg]]-$U$2*TableMPI[[#This Row],[StdDev]]</f>
        <v>#N/A</v>
      </c>
      <c r="R2178" t="e">
        <f>TableMPI[[#This Row],[Avg]]+$U$2*TableMPI[[#This Row],[StdDev]]</f>
        <v>#N/A</v>
      </c>
      <c r="S2178" t="e">
        <f>IF(AND(TableMPI[[#This Row],[total_time]]&gt;=TableMPI[[#This Row],[Low]], TableMPI[[#This Row],[total_time]]&lt;=TableMPI[[#This Row],[High]]),1,0)</f>
        <v>#N/A</v>
      </c>
    </row>
    <row r="2179" spans="1:19" x14ac:dyDescent="0.25">
      <c r="A2179" t="s">
        <v>15</v>
      </c>
      <c r="B2179">
        <v>15000</v>
      </c>
      <c r="C2179">
        <v>100</v>
      </c>
      <c r="D2179">
        <v>100000</v>
      </c>
      <c r="E2179">
        <v>34</v>
      </c>
      <c r="F2179">
        <v>1</v>
      </c>
      <c r="G2179">
        <v>50.232821000000001</v>
      </c>
      <c r="H2179">
        <v>25.094947000000001</v>
      </c>
      <c r="I2179">
        <v>18.828638000000002</v>
      </c>
      <c r="J2179">
        <v>0.57056499999999999</v>
      </c>
      <c r="K2179" t="str">
        <f t="shared" si="64"/>
        <v>7</v>
      </c>
      <c r="L2179" t="s">
        <v>83</v>
      </c>
      <c r="M2179" t="s">
        <v>84</v>
      </c>
      <c r="N217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34</v>
      </c>
      <c r="O2179" t="e">
        <f>VLOOKUP(TableMPI[[#This Row],[Label]],TableAvg[],2,FALSE)</f>
        <v>#N/A</v>
      </c>
      <c r="P2179" t="e">
        <f>VLOOKUP(TableMPI[[#This Row],[Label]],TableAvg[],3,FALSE)</f>
        <v>#N/A</v>
      </c>
      <c r="Q2179" t="e">
        <f>TableMPI[[#This Row],[Avg]]-$U$2*TableMPI[[#This Row],[StdDev]]</f>
        <v>#N/A</v>
      </c>
      <c r="R2179" t="e">
        <f>TableMPI[[#This Row],[Avg]]+$U$2*TableMPI[[#This Row],[StdDev]]</f>
        <v>#N/A</v>
      </c>
      <c r="S2179" t="e">
        <f>IF(AND(TableMPI[[#This Row],[total_time]]&gt;=TableMPI[[#This Row],[Low]], TableMPI[[#This Row],[total_time]]&lt;=TableMPI[[#This Row],[High]]),1,0)</f>
        <v>#N/A</v>
      </c>
    </row>
    <row r="2180" spans="1:19" x14ac:dyDescent="0.25">
      <c r="A2180" t="s">
        <v>15</v>
      </c>
      <c r="B2180">
        <v>15000</v>
      </c>
      <c r="C2180">
        <v>100</v>
      </c>
      <c r="D2180">
        <v>100000</v>
      </c>
      <c r="E2180">
        <v>37</v>
      </c>
      <c r="F2180">
        <v>1</v>
      </c>
      <c r="G2180">
        <v>41.690005999999997</v>
      </c>
      <c r="H2180">
        <v>19.802002000000002</v>
      </c>
      <c r="I2180">
        <v>12.456110000000001</v>
      </c>
      <c r="J2180">
        <v>0.346003</v>
      </c>
      <c r="K2180" t="str">
        <f t="shared" si="64"/>
        <v>7</v>
      </c>
      <c r="L2180" t="s">
        <v>83</v>
      </c>
      <c r="M2180" t="s">
        <v>84</v>
      </c>
      <c r="N218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37</v>
      </c>
      <c r="O2180" t="e">
        <f>VLOOKUP(TableMPI[[#This Row],[Label]],TableAvg[],2,FALSE)</f>
        <v>#N/A</v>
      </c>
      <c r="P2180" t="e">
        <f>VLOOKUP(TableMPI[[#This Row],[Label]],TableAvg[],3,FALSE)</f>
        <v>#N/A</v>
      </c>
      <c r="Q2180" t="e">
        <f>TableMPI[[#This Row],[Avg]]-$U$2*TableMPI[[#This Row],[StdDev]]</f>
        <v>#N/A</v>
      </c>
      <c r="R2180" t="e">
        <f>TableMPI[[#This Row],[Avg]]+$U$2*TableMPI[[#This Row],[StdDev]]</f>
        <v>#N/A</v>
      </c>
      <c r="S2180" t="e">
        <f>IF(AND(TableMPI[[#This Row],[total_time]]&gt;=TableMPI[[#This Row],[Low]], TableMPI[[#This Row],[total_time]]&lt;=TableMPI[[#This Row],[High]]),1,0)</f>
        <v>#N/A</v>
      </c>
    </row>
    <row r="2181" spans="1:19" x14ac:dyDescent="0.25">
      <c r="A2181" t="s">
        <v>15</v>
      </c>
      <c r="B2181">
        <v>15000</v>
      </c>
      <c r="C2181">
        <v>100</v>
      </c>
      <c r="D2181">
        <v>100000</v>
      </c>
      <c r="E2181">
        <v>40</v>
      </c>
      <c r="F2181">
        <v>1</v>
      </c>
      <c r="G2181">
        <v>30.728704</v>
      </c>
      <c r="H2181">
        <v>8.8437859999999997</v>
      </c>
      <c r="I2181">
        <v>16.789831</v>
      </c>
      <c r="J2181">
        <v>0.430508</v>
      </c>
      <c r="K2181" t="str">
        <f t="shared" si="64"/>
        <v>7</v>
      </c>
      <c r="L2181" t="s">
        <v>83</v>
      </c>
      <c r="M2181" t="s">
        <v>84</v>
      </c>
      <c r="N218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40</v>
      </c>
      <c r="O2181" t="e">
        <f>VLOOKUP(TableMPI[[#This Row],[Label]],TableAvg[],2,FALSE)</f>
        <v>#N/A</v>
      </c>
      <c r="P2181" t="e">
        <f>VLOOKUP(TableMPI[[#This Row],[Label]],TableAvg[],3,FALSE)</f>
        <v>#N/A</v>
      </c>
      <c r="Q2181" t="e">
        <f>TableMPI[[#This Row],[Avg]]-$U$2*TableMPI[[#This Row],[StdDev]]</f>
        <v>#N/A</v>
      </c>
      <c r="R2181" t="e">
        <f>TableMPI[[#This Row],[Avg]]+$U$2*TableMPI[[#This Row],[StdDev]]</f>
        <v>#N/A</v>
      </c>
      <c r="S2181" t="e">
        <f>IF(AND(TableMPI[[#This Row],[total_time]]&gt;=TableMPI[[#This Row],[Low]], TableMPI[[#This Row],[total_time]]&lt;=TableMPI[[#This Row],[High]]),1,0)</f>
        <v>#N/A</v>
      </c>
    </row>
    <row r="2182" spans="1:19" x14ac:dyDescent="0.25">
      <c r="A2182" t="s">
        <v>15</v>
      </c>
      <c r="B2182">
        <v>15000</v>
      </c>
      <c r="C2182">
        <v>100</v>
      </c>
      <c r="D2182">
        <v>100000</v>
      </c>
      <c r="E2182">
        <v>43</v>
      </c>
      <c r="F2182">
        <v>1</v>
      </c>
      <c r="G2182">
        <v>35.433906999999998</v>
      </c>
      <c r="H2182">
        <v>14.746560000000001</v>
      </c>
      <c r="I2182">
        <v>17.738102999999999</v>
      </c>
      <c r="J2182">
        <v>0.42233599999999999</v>
      </c>
      <c r="K2182" t="str">
        <f t="shared" si="64"/>
        <v>7</v>
      </c>
      <c r="L2182" t="s">
        <v>83</v>
      </c>
      <c r="M2182" t="s">
        <v>84</v>
      </c>
      <c r="N218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43</v>
      </c>
      <c r="O2182" t="e">
        <f>VLOOKUP(TableMPI[[#This Row],[Label]],TableAvg[],2,FALSE)</f>
        <v>#N/A</v>
      </c>
      <c r="P2182" t="e">
        <f>VLOOKUP(TableMPI[[#This Row],[Label]],TableAvg[],3,FALSE)</f>
        <v>#N/A</v>
      </c>
      <c r="Q2182" t="e">
        <f>TableMPI[[#This Row],[Avg]]-$U$2*TableMPI[[#This Row],[StdDev]]</f>
        <v>#N/A</v>
      </c>
      <c r="R2182" t="e">
        <f>TableMPI[[#This Row],[Avg]]+$U$2*TableMPI[[#This Row],[StdDev]]</f>
        <v>#N/A</v>
      </c>
      <c r="S2182" t="e">
        <f>IF(AND(TableMPI[[#This Row],[total_time]]&gt;=TableMPI[[#This Row],[Low]], TableMPI[[#This Row],[total_time]]&lt;=TableMPI[[#This Row],[High]]),1,0)</f>
        <v>#N/A</v>
      </c>
    </row>
    <row r="2183" spans="1:19" x14ac:dyDescent="0.25">
      <c r="A2183" t="s">
        <v>15</v>
      </c>
      <c r="B2183">
        <v>15000</v>
      </c>
      <c r="C2183">
        <v>100</v>
      </c>
      <c r="D2183">
        <v>100000</v>
      </c>
      <c r="E2183">
        <v>46</v>
      </c>
      <c r="F2183">
        <v>1</v>
      </c>
      <c r="G2183">
        <v>39.580843999999999</v>
      </c>
      <c r="H2183">
        <v>21.842506</v>
      </c>
      <c r="I2183">
        <v>13.496638000000001</v>
      </c>
      <c r="J2183">
        <v>0.299925</v>
      </c>
      <c r="K2183" t="str">
        <f t="shared" si="64"/>
        <v>7</v>
      </c>
      <c r="L2183" t="s">
        <v>83</v>
      </c>
      <c r="M2183" t="s">
        <v>84</v>
      </c>
      <c r="N218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46</v>
      </c>
      <c r="O2183" t="e">
        <f>VLOOKUP(TableMPI[[#This Row],[Label]],TableAvg[],2,FALSE)</f>
        <v>#N/A</v>
      </c>
      <c r="P2183" t="e">
        <f>VLOOKUP(TableMPI[[#This Row],[Label]],TableAvg[],3,FALSE)</f>
        <v>#N/A</v>
      </c>
      <c r="Q2183" t="e">
        <f>TableMPI[[#This Row],[Avg]]-$U$2*TableMPI[[#This Row],[StdDev]]</f>
        <v>#N/A</v>
      </c>
      <c r="R2183" t="e">
        <f>TableMPI[[#This Row],[Avg]]+$U$2*TableMPI[[#This Row],[StdDev]]</f>
        <v>#N/A</v>
      </c>
      <c r="S2183" t="e">
        <f>IF(AND(TableMPI[[#This Row],[total_time]]&gt;=TableMPI[[#This Row],[Low]], TableMPI[[#This Row],[total_time]]&lt;=TableMPI[[#This Row],[High]]),1,0)</f>
        <v>#N/A</v>
      </c>
    </row>
    <row r="2184" spans="1:19" x14ac:dyDescent="0.25">
      <c r="A2184" t="s">
        <v>15</v>
      </c>
      <c r="B2184">
        <v>15000</v>
      </c>
      <c r="C2184">
        <v>100</v>
      </c>
      <c r="D2184">
        <v>100000</v>
      </c>
      <c r="E2184">
        <v>49</v>
      </c>
      <c r="F2184">
        <v>1</v>
      </c>
      <c r="G2184">
        <v>48.170563999999999</v>
      </c>
      <c r="H2184">
        <v>31.628474000000001</v>
      </c>
      <c r="I2184">
        <v>13.493143999999999</v>
      </c>
      <c r="J2184">
        <v>0.281107</v>
      </c>
      <c r="K2184" t="str">
        <f t="shared" si="64"/>
        <v>7</v>
      </c>
      <c r="L2184" t="s">
        <v>83</v>
      </c>
      <c r="M2184" t="s">
        <v>84</v>
      </c>
      <c r="N218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49</v>
      </c>
      <c r="O2184" t="e">
        <f>VLOOKUP(TableMPI[[#This Row],[Label]],TableAvg[],2,FALSE)</f>
        <v>#N/A</v>
      </c>
      <c r="P2184" t="e">
        <f>VLOOKUP(TableMPI[[#This Row],[Label]],TableAvg[],3,FALSE)</f>
        <v>#N/A</v>
      </c>
      <c r="Q2184" t="e">
        <f>TableMPI[[#This Row],[Avg]]-$U$2*TableMPI[[#This Row],[StdDev]]</f>
        <v>#N/A</v>
      </c>
      <c r="R2184" t="e">
        <f>TableMPI[[#This Row],[Avg]]+$U$2*TableMPI[[#This Row],[StdDev]]</f>
        <v>#N/A</v>
      </c>
      <c r="S2184" t="e">
        <f>IF(AND(TableMPI[[#This Row],[total_time]]&gt;=TableMPI[[#This Row],[Low]], TableMPI[[#This Row],[total_time]]&lt;=TableMPI[[#This Row],[High]]),1,0)</f>
        <v>#N/A</v>
      </c>
    </row>
    <row r="2185" spans="1:19" x14ac:dyDescent="0.25">
      <c r="A2185" t="s">
        <v>15</v>
      </c>
      <c r="B2185">
        <v>15000</v>
      </c>
      <c r="C2185">
        <v>100</v>
      </c>
      <c r="D2185">
        <v>100000</v>
      </c>
      <c r="E2185">
        <v>52</v>
      </c>
      <c r="F2185">
        <v>1</v>
      </c>
      <c r="G2185">
        <v>34.676388000000003</v>
      </c>
      <c r="H2185">
        <v>18.989712999999998</v>
      </c>
      <c r="I2185">
        <v>16.742948999999999</v>
      </c>
      <c r="J2185">
        <v>0.328293</v>
      </c>
      <c r="K2185" t="str">
        <f t="shared" ref="K2185:K2191" si="65">MID(M2185,22,1)</f>
        <v>7</v>
      </c>
      <c r="L2185" t="s">
        <v>83</v>
      </c>
      <c r="M2185" t="s">
        <v>84</v>
      </c>
      <c r="N218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52</v>
      </c>
      <c r="O2185" t="e">
        <f>VLOOKUP(TableMPI[[#This Row],[Label]],TableAvg[],2,FALSE)</f>
        <v>#N/A</v>
      </c>
      <c r="P2185" t="e">
        <f>VLOOKUP(TableMPI[[#This Row],[Label]],TableAvg[],3,FALSE)</f>
        <v>#N/A</v>
      </c>
      <c r="Q2185" t="e">
        <f>TableMPI[[#This Row],[Avg]]-$U$2*TableMPI[[#This Row],[StdDev]]</f>
        <v>#N/A</v>
      </c>
      <c r="R2185" t="e">
        <f>TableMPI[[#This Row],[Avg]]+$U$2*TableMPI[[#This Row],[StdDev]]</f>
        <v>#N/A</v>
      </c>
      <c r="S2185" t="e">
        <f>IF(AND(TableMPI[[#This Row],[total_time]]&gt;=TableMPI[[#This Row],[Low]], TableMPI[[#This Row],[total_time]]&lt;=TableMPI[[#This Row],[High]]),1,0)</f>
        <v>#N/A</v>
      </c>
    </row>
    <row r="2186" spans="1:19" x14ac:dyDescent="0.25">
      <c r="A2186" t="s">
        <v>15</v>
      </c>
      <c r="B2186">
        <v>15000</v>
      </c>
      <c r="C2186">
        <v>100</v>
      </c>
      <c r="D2186">
        <v>100000</v>
      </c>
      <c r="E2186">
        <v>55</v>
      </c>
      <c r="F2186">
        <v>1</v>
      </c>
      <c r="G2186">
        <v>27.803035000000001</v>
      </c>
      <c r="H2186">
        <v>12.926556</v>
      </c>
      <c r="I2186">
        <v>17.981846000000001</v>
      </c>
      <c r="J2186">
        <v>0.33299699999999999</v>
      </c>
      <c r="K2186" t="str">
        <f t="shared" si="65"/>
        <v>7</v>
      </c>
      <c r="L2186" t="s">
        <v>83</v>
      </c>
      <c r="M2186" t="s">
        <v>84</v>
      </c>
      <c r="N218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55</v>
      </c>
      <c r="O2186" t="e">
        <f>VLOOKUP(TableMPI[[#This Row],[Label]],TableAvg[],2,FALSE)</f>
        <v>#N/A</v>
      </c>
      <c r="P2186" t="e">
        <f>VLOOKUP(TableMPI[[#This Row],[Label]],TableAvg[],3,FALSE)</f>
        <v>#N/A</v>
      </c>
      <c r="Q2186" t="e">
        <f>TableMPI[[#This Row],[Avg]]-$U$2*TableMPI[[#This Row],[StdDev]]</f>
        <v>#N/A</v>
      </c>
      <c r="R2186" t="e">
        <f>TableMPI[[#This Row],[Avg]]+$U$2*TableMPI[[#This Row],[StdDev]]</f>
        <v>#N/A</v>
      </c>
      <c r="S2186" t="e">
        <f>IF(AND(TableMPI[[#This Row],[total_time]]&gt;=TableMPI[[#This Row],[Low]], TableMPI[[#This Row],[total_time]]&lt;=TableMPI[[#This Row],[High]]),1,0)</f>
        <v>#N/A</v>
      </c>
    </row>
    <row r="2187" spans="1:19" x14ac:dyDescent="0.25">
      <c r="A2187" t="s">
        <v>15</v>
      </c>
      <c r="B2187">
        <v>15000</v>
      </c>
      <c r="C2187">
        <v>100</v>
      </c>
      <c r="D2187">
        <v>100000</v>
      </c>
      <c r="E2187">
        <v>58</v>
      </c>
      <c r="F2187">
        <v>1</v>
      </c>
      <c r="G2187">
        <v>25.843229999999998</v>
      </c>
      <c r="H2187">
        <v>11.649478999999999</v>
      </c>
      <c r="I2187">
        <v>40.283745000000003</v>
      </c>
      <c r="J2187">
        <v>0.70673200000000003</v>
      </c>
      <c r="K2187" t="str">
        <f t="shared" si="65"/>
        <v>7</v>
      </c>
      <c r="L2187" t="s">
        <v>83</v>
      </c>
      <c r="M2187" t="s">
        <v>84</v>
      </c>
      <c r="N218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58</v>
      </c>
      <c r="O2187" t="e">
        <f>VLOOKUP(TableMPI[[#This Row],[Label]],TableAvg[],2,FALSE)</f>
        <v>#N/A</v>
      </c>
      <c r="P2187" t="e">
        <f>VLOOKUP(TableMPI[[#This Row],[Label]],TableAvg[],3,FALSE)</f>
        <v>#N/A</v>
      </c>
      <c r="Q2187" t="e">
        <f>TableMPI[[#This Row],[Avg]]-$U$2*TableMPI[[#This Row],[StdDev]]</f>
        <v>#N/A</v>
      </c>
      <c r="R2187" t="e">
        <f>TableMPI[[#This Row],[Avg]]+$U$2*TableMPI[[#This Row],[StdDev]]</f>
        <v>#N/A</v>
      </c>
      <c r="S2187" t="e">
        <f>IF(AND(TableMPI[[#This Row],[total_time]]&gt;=TableMPI[[#This Row],[Low]], TableMPI[[#This Row],[total_time]]&lt;=TableMPI[[#This Row],[High]]),1,0)</f>
        <v>#N/A</v>
      </c>
    </row>
    <row r="2188" spans="1:19" x14ac:dyDescent="0.25">
      <c r="A2188" t="s">
        <v>15</v>
      </c>
      <c r="B2188">
        <v>15000</v>
      </c>
      <c r="C2188">
        <v>100</v>
      </c>
      <c r="D2188">
        <v>100000</v>
      </c>
      <c r="E2188">
        <v>61</v>
      </c>
      <c r="F2188">
        <v>1</v>
      </c>
      <c r="G2188">
        <v>33.613841000000001</v>
      </c>
      <c r="H2188">
        <v>15.864841</v>
      </c>
      <c r="I2188">
        <v>15.741586</v>
      </c>
      <c r="J2188">
        <v>0.26235999999999998</v>
      </c>
      <c r="K2188" t="str">
        <f t="shared" si="65"/>
        <v>7</v>
      </c>
      <c r="L2188" t="s">
        <v>83</v>
      </c>
      <c r="M2188" t="s">
        <v>84</v>
      </c>
      <c r="N218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61</v>
      </c>
      <c r="O2188" t="e">
        <f>VLOOKUP(TableMPI[[#This Row],[Label]],TableAvg[],2,FALSE)</f>
        <v>#N/A</v>
      </c>
      <c r="P2188" t="e">
        <f>VLOOKUP(TableMPI[[#This Row],[Label]],TableAvg[],3,FALSE)</f>
        <v>#N/A</v>
      </c>
      <c r="Q2188" t="e">
        <f>TableMPI[[#This Row],[Avg]]-$U$2*TableMPI[[#This Row],[StdDev]]</f>
        <v>#N/A</v>
      </c>
      <c r="R2188" t="e">
        <f>TableMPI[[#This Row],[Avg]]+$U$2*TableMPI[[#This Row],[StdDev]]</f>
        <v>#N/A</v>
      </c>
      <c r="S2188" t="e">
        <f>IF(AND(TableMPI[[#This Row],[total_time]]&gt;=TableMPI[[#This Row],[Low]], TableMPI[[#This Row],[total_time]]&lt;=TableMPI[[#This Row],[High]]),1,0)</f>
        <v>#N/A</v>
      </c>
    </row>
    <row r="2189" spans="1:19" x14ac:dyDescent="0.25">
      <c r="A2189" t="s">
        <v>15</v>
      </c>
      <c r="B2189">
        <v>15000</v>
      </c>
      <c r="C2189">
        <v>100</v>
      </c>
      <c r="D2189">
        <v>100000</v>
      </c>
      <c r="E2189">
        <v>64</v>
      </c>
      <c r="F2189">
        <v>1</v>
      </c>
      <c r="G2189">
        <v>33.272970000000001</v>
      </c>
      <c r="H2189">
        <v>20.397500000000001</v>
      </c>
      <c r="I2189">
        <v>30.710374999999999</v>
      </c>
      <c r="J2189">
        <v>0.48746600000000001</v>
      </c>
      <c r="K2189" t="str">
        <f t="shared" si="65"/>
        <v>7</v>
      </c>
      <c r="L2189" t="s">
        <v>83</v>
      </c>
      <c r="M2189" t="s">
        <v>84</v>
      </c>
      <c r="N218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64</v>
      </c>
      <c r="O2189" t="e">
        <f>VLOOKUP(TableMPI[[#This Row],[Label]],TableAvg[],2,FALSE)</f>
        <v>#N/A</v>
      </c>
      <c r="P2189" t="e">
        <f>VLOOKUP(TableMPI[[#This Row],[Label]],TableAvg[],3,FALSE)</f>
        <v>#N/A</v>
      </c>
      <c r="Q2189" t="e">
        <f>TableMPI[[#This Row],[Avg]]-$U$2*TableMPI[[#This Row],[StdDev]]</f>
        <v>#N/A</v>
      </c>
      <c r="R2189" t="e">
        <f>TableMPI[[#This Row],[Avg]]+$U$2*TableMPI[[#This Row],[StdDev]]</f>
        <v>#N/A</v>
      </c>
      <c r="S2189" t="e">
        <f>IF(AND(TableMPI[[#This Row],[total_time]]&gt;=TableMPI[[#This Row],[Low]], TableMPI[[#This Row],[total_time]]&lt;=TableMPI[[#This Row],[High]]),1,0)</f>
        <v>#N/A</v>
      </c>
    </row>
    <row r="2190" spans="1:19" x14ac:dyDescent="0.25">
      <c r="A2190" t="s">
        <v>15</v>
      </c>
      <c r="B2190">
        <v>15000</v>
      </c>
      <c r="C2190">
        <v>100</v>
      </c>
      <c r="D2190">
        <v>100000</v>
      </c>
      <c r="E2190">
        <v>67</v>
      </c>
      <c r="F2190">
        <v>1</v>
      </c>
      <c r="G2190">
        <v>40.302832000000002</v>
      </c>
      <c r="H2190">
        <v>27.860104</v>
      </c>
      <c r="I2190">
        <v>19.952866</v>
      </c>
      <c r="J2190">
        <v>0.30231599999999997</v>
      </c>
      <c r="K2190" t="str">
        <f t="shared" si="65"/>
        <v>7</v>
      </c>
      <c r="L2190" t="s">
        <v>83</v>
      </c>
      <c r="M2190" t="s">
        <v>84</v>
      </c>
      <c r="N219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67</v>
      </c>
      <c r="O2190" t="e">
        <f>VLOOKUP(TableMPI[[#This Row],[Label]],TableAvg[],2,FALSE)</f>
        <v>#N/A</v>
      </c>
      <c r="P2190" t="e">
        <f>VLOOKUP(TableMPI[[#This Row],[Label]],TableAvg[],3,FALSE)</f>
        <v>#N/A</v>
      </c>
      <c r="Q2190" t="e">
        <f>TableMPI[[#This Row],[Avg]]-$U$2*TableMPI[[#This Row],[StdDev]]</f>
        <v>#N/A</v>
      </c>
      <c r="R2190" t="e">
        <f>TableMPI[[#This Row],[Avg]]+$U$2*TableMPI[[#This Row],[StdDev]]</f>
        <v>#N/A</v>
      </c>
      <c r="S2190" t="e">
        <f>IF(AND(TableMPI[[#This Row],[total_time]]&gt;=TableMPI[[#This Row],[Low]], TableMPI[[#This Row],[total_time]]&lt;=TableMPI[[#This Row],[High]]),1,0)</f>
        <v>#N/A</v>
      </c>
    </row>
    <row r="2191" spans="1:19" x14ac:dyDescent="0.25">
      <c r="A2191" t="s">
        <v>15</v>
      </c>
      <c r="B2191">
        <v>15000</v>
      </c>
      <c r="C2191">
        <v>100</v>
      </c>
      <c r="D2191">
        <v>100000</v>
      </c>
      <c r="E2191">
        <v>70</v>
      </c>
      <c r="F2191">
        <v>1</v>
      </c>
      <c r="G2191">
        <v>25.456536</v>
      </c>
      <c r="H2191">
        <v>13.42037</v>
      </c>
      <c r="I2191">
        <v>31.498835</v>
      </c>
      <c r="J2191">
        <v>0.45650499999999999</v>
      </c>
      <c r="K2191" t="str">
        <f t="shared" si="65"/>
        <v>7</v>
      </c>
      <c r="L2191" t="s">
        <v>83</v>
      </c>
      <c r="M2191" t="s">
        <v>84</v>
      </c>
      <c r="N219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70</v>
      </c>
      <c r="O2191" t="e">
        <f>VLOOKUP(TableMPI[[#This Row],[Label]],TableAvg[],2,FALSE)</f>
        <v>#N/A</v>
      </c>
      <c r="P2191" t="e">
        <f>VLOOKUP(TableMPI[[#This Row],[Label]],TableAvg[],3,FALSE)</f>
        <v>#N/A</v>
      </c>
      <c r="Q2191" t="e">
        <f>TableMPI[[#This Row],[Avg]]-$U$2*TableMPI[[#This Row],[StdDev]]</f>
        <v>#N/A</v>
      </c>
      <c r="R2191" t="e">
        <f>TableMPI[[#This Row],[Avg]]+$U$2*TableMPI[[#This Row],[StdDev]]</f>
        <v>#N/A</v>
      </c>
      <c r="S2191" t="e">
        <f>IF(AND(TableMPI[[#This Row],[total_time]]&gt;=TableMPI[[#This Row],[Low]], TableMPI[[#This Row],[total_time]]&lt;=TableMPI[[#This Row],[High]]),1,0)</f>
        <v>#N/A</v>
      </c>
    </row>
    <row r="2192" spans="1:19" x14ac:dyDescent="0.25">
      <c r="A2192" t="s">
        <v>15</v>
      </c>
      <c r="B2192">
        <v>20000</v>
      </c>
      <c r="C2192">
        <v>100</v>
      </c>
      <c r="D2192">
        <v>100000</v>
      </c>
      <c r="E2192">
        <v>13</v>
      </c>
      <c r="F2192">
        <v>1</v>
      </c>
      <c r="G2192">
        <v>103.987148</v>
      </c>
      <c r="H2192">
        <v>1.246777</v>
      </c>
      <c r="I2192">
        <v>8.7177830000000007</v>
      </c>
      <c r="J2192">
        <v>0.72648199999999996</v>
      </c>
      <c r="K2192" t="str">
        <f>MID(M2192,22,1)</f>
        <v>7</v>
      </c>
      <c r="L2192" t="s">
        <v>85</v>
      </c>
      <c r="M2192" t="s">
        <v>86</v>
      </c>
      <c r="N219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13</v>
      </c>
      <c r="O2192" t="e">
        <f>VLOOKUP(TableMPI[[#This Row],[Label]],TableAvg[],2,FALSE)</f>
        <v>#N/A</v>
      </c>
      <c r="P2192" t="e">
        <f>VLOOKUP(TableMPI[[#This Row],[Label]],TableAvg[],3,FALSE)</f>
        <v>#N/A</v>
      </c>
      <c r="Q2192" t="e">
        <f>TableMPI[[#This Row],[Avg]]-$U$2*TableMPI[[#This Row],[StdDev]]</f>
        <v>#N/A</v>
      </c>
      <c r="R2192" t="e">
        <f>TableMPI[[#This Row],[Avg]]+$U$2*TableMPI[[#This Row],[StdDev]]</f>
        <v>#N/A</v>
      </c>
      <c r="S2192" t="e">
        <f>IF(AND(TableMPI[[#This Row],[total_time]]&gt;=TableMPI[[#This Row],[Low]], TableMPI[[#This Row],[total_time]]&lt;=TableMPI[[#This Row],[High]]),1,0)</f>
        <v>#N/A</v>
      </c>
    </row>
    <row r="2193" spans="1:19" x14ac:dyDescent="0.25">
      <c r="A2193" t="s">
        <v>15</v>
      </c>
      <c r="B2193">
        <v>30000</v>
      </c>
      <c r="C2193">
        <v>100</v>
      </c>
      <c r="D2193">
        <v>100000</v>
      </c>
      <c r="E2193">
        <v>13</v>
      </c>
      <c r="F2193">
        <v>1</v>
      </c>
      <c r="G2193">
        <v>232.452651</v>
      </c>
      <c r="H2193">
        <v>2.7890100000000002</v>
      </c>
      <c r="I2193">
        <v>20.516766000000001</v>
      </c>
      <c r="J2193">
        <v>1.7097309999999999</v>
      </c>
      <c r="K2193" t="str">
        <f>MID(M2193,22,1)</f>
        <v>7</v>
      </c>
      <c r="L2193" t="s">
        <v>87</v>
      </c>
      <c r="M2193" t="s">
        <v>88</v>
      </c>
      <c r="N219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13</v>
      </c>
      <c r="O2193" t="e">
        <f>VLOOKUP(TableMPI[[#This Row],[Label]],TableAvg[],2,FALSE)</f>
        <v>#N/A</v>
      </c>
      <c r="P2193" t="e">
        <f>VLOOKUP(TableMPI[[#This Row],[Label]],TableAvg[],3,FALSE)</f>
        <v>#N/A</v>
      </c>
      <c r="Q2193" t="e">
        <f>TableMPI[[#This Row],[Avg]]-$U$2*TableMPI[[#This Row],[StdDev]]</f>
        <v>#N/A</v>
      </c>
      <c r="R2193" t="e">
        <f>TableMPI[[#This Row],[Avg]]+$U$2*TableMPI[[#This Row],[StdDev]]</f>
        <v>#N/A</v>
      </c>
      <c r="S2193" t="e">
        <f>IF(AND(TableMPI[[#This Row],[total_time]]&gt;=TableMPI[[#This Row],[Low]], TableMPI[[#This Row],[total_time]]&lt;=TableMPI[[#This Row],[High]]),1,0)</f>
        <v>#N/A</v>
      </c>
    </row>
    <row r="2194" spans="1:19" x14ac:dyDescent="0.25">
      <c r="A2194" t="s">
        <v>15</v>
      </c>
      <c r="B2194">
        <v>30000</v>
      </c>
      <c r="C2194">
        <v>100</v>
      </c>
      <c r="D2194">
        <v>100000</v>
      </c>
      <c r="E2194">
        <v>14</v>
      </c>
      <c r="F2194">
        <v>1</v>
      </c>
      <c r="G2194">
        <v>216.703506</v>
      </c>
      <c r="H2194">
        <v>2.5393949999999998</v>
      </c>
      <c r="I2194">
        <v>18.900321000000002</v>
      </c>
      <c r="J2194">
        <v>1.4538709999999999</v>
      </c>
      <c r="K2194" t="str">
        <f t="shared" ref="K2194:K2241" si="66">MID(M2194,22,1)</f>
        <v>7</v>
      </c>
      <c r="L2194" t="s">
        <v>87</v>
      </c>
      <c r="M2194" t="s">
        <v>88</v>
      </c>
      <c r="N219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14</v>
      </c>
      <c r="O2194" t="e">
        <f>VLOOKUP(TableMPI[[#This Row],[Label]],TableAvg[],2,FALSE)</f>
        <v>#N/A</v>
      </c>
      <c r="P2194" t="e">
        <f>VLOOKUP(TableMPI[[#This Row],[Label]],TableAvg[],3,FALSE)</f>
        <v>#N/A</v>
      </c>
      <c r="Q2194" t="e">
        <f>TableMPI[[#This Row],[Avg]]-$U$2*TableMPI[[#This Row],[StdDev]]</f>
        <v>#N/A</v>
      </c>
      <c r="R2194" t="e">
        <f>TableMPI[[#This Row],[Avg]]+$U$2*TableMPI[[#This Row],[StdDev]]</f>
        <v>#N/A</v>
      </c>
      <c r="S2194" t="e">
        <f>IF(AND(TableMPI[[#This Row],[total_time]]&gt;=TableMPI[[#This Row],[Low]], TableMPI[[#This Row],[total_time]]&lt;=TableMPI[[#This Row],[High]]),1,0)</f>
        <v>#N/A</v>
      </c>
    </row>
    <row r="2195" spans="1:19" x14ac:dyDescent="0.25">
      <c r="A2195" t="s">
        <v>15</v>
      </c>
      <c r="B2195">
        <v>30000</v>
      </c>
      <c r="C2195">
        <v>100</v>
      </c>
      <c r="D2195">
        <v>100000</v>
      </c>
      <c r="E2195">
        <v>15</v>
      </c>
      <c r="F2195">
        <v>1</v>
      </c>
      <c r="G2195">
        <v>202.324365</v>
      </c>
      <c r="H2195">
        <v>2.457023</v>
      </c>
      <c r="I2195">
        <v>18.993780999999998</v>
      </c>
      <c r="J2195">
        <v>1.3566990000000001</v>
      </c>
      <c r="K2195" t="str">
        <f t="shared" si="66"/>
        <v>7</v>
      </c>
      <c r="L2195" t="s">
        <v>87</v>
      </c>
      <c r="M2195" t="s">
        <v>88</v>
      </c>
      <c r="N219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15</v>
      </c>
      <c r="O2195" t="e">
        <f>VLOOKUP(TableMPI[[#This Row],[Label]],TableAvg[],2,FALSE)</f>
        <v>#N/A</v>
      </c>
      <c r="P2195" t="e">
        <f>VLOOKUP(TableMPI[[#This Row],[Label]],TableAvg[],3,FALSE)</f>
        <v>#N/A</v>
      </c>
      <c r="Q2195" t="e">
        <f>TableMPI[[#This Row],[Avg]]-$U$2*TableMPI[[#This Row],[StdDev]]</f>
        <v>#N/A</v>
      </c>
      <c r="R2195" t="e">
        <f>TableMPI[[#This Row],[Avg]]+$U$2*TableMPI[[#This Row],[StdDev]]</f>
        <v>#N/A</v>
      </c>
      <c r="S2195" t="e">
        <f>IF(AND(TableMPI[[#This Row],[total_time]]&gt;=TableMPI[[#This Row],[Low]], TableMPI[[#This Row],[total_time]]&lt;=TableMPI[[#This Row],[High]]),1,0)</f>
        <v>#N/A</v>
      </c>
    </row>
    <row r="2196" spans="1:19" x14ac:dyDescent="0.25">
      <c r="A2196" t="s">
        <v>15</v>
      </c>
      <c r="B2196">
        <v>30000</v>
      </c>
      <c r="C2196">
        <v>100</v>
      </c>
      <c r="D2196">
        <v>100000</v>
      </c>
      <c r="E2196">
        <v>16</v>
      </c>
      <c r="F2196">
        <v>1</v>
      </c>
      <c r="G2196">
        <v>190.03959599999999</v>
      </c>
      <c r="H2196">
        <v>2.367651</v>
      </c>
      <c r="I2196">
        <v>18.710398000000001</v>
      </c>
      <c r="J2196">
        <v>1.24736</v>
      </c>
      <c r="K2196" t="str">
        <f t="shared" si="66"/>
        <v>7</v>
      </c>
      <c r="L2196" t="s">
        <v>87</v>
      </c>
      <c r="M2196" t="s">
        <v>88</v>
      </c>
      <c r="N219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16</v>
      </c>
      <c r="O2196" t="e">
        <f>VLOOKUP(TableMPI[[#This Row],[Label]],TableAvg[],2,FALSE)</f>
        <v>#N/A</v>
      </c>
      <c r="P2196" t="e">
        <f>VLOOKUP(TableMPI[[#This Row],[Label]],TableAvg[],3,FALSE)</f>
        <v>#N/A</v>
      </c>
      <c r="Q2196" t="e">
        <f>TableMPI[[#This Row],[Avg]]-$U$2*TableMPI[[#This Row],[StdDev]]</f>
        <v>#N/A</v>
      </c>
      <c r="R2196" t="e">
        <f>TableMPI[[#This Row],[Avg]]+$U$2*TableMPI[[#This Row],[StdDev]]</f>
        <v>#N/A</v>
      </c>
      <c r="S2196" t="e">
        <f>IF(AND(TableMPI[[#This Row],[total_time]]&gt;=TableMPI[[#This Row],[Low]], TableMPI[[#This Row],[total_time]]&lt;=TableMPI[[#This Row],[High]]),1,0)</f>
        <v>#N/A</v>
      </c>
    </row>
    <row r="2197" spans="1:19" x14ac:dyDescent="0.25">
      <c r="A2197" t="s">
        <v>15</v>
      </c>
      <c r="B2197">
        <v>30000</v>
      </c>
      <c r="C2197">
        <v>100</v>
      </c>
      <c r="D2197">
        <v>100000</v>
      </c>
      <c r="E2197">
        <v>17</v>
      </c>
      <c r="F2197">
        <v>1</v>
      </c>
      <c r="G2197">
        <v>178.419105</v>
      </c>
      <c r="H2197">
        <v>2.3134760000000001</v>
      </c>
      <c r="I2197">
        <v>19.485593999999999</v>
      </c>
      <c r="J2197">
        <v>1.2178500000000001</v>
      </c>
      <c r="K2197" t="str">
        <f t="shared" si="66"/>
        <v>7</v>
      </c>
      <c r="L2197" t="s">
        <v>87</v>
      </c>
      <c r="M2197" t="s">
        <v>88</v>
      </c>
      <c r="N219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17</v>
      </c>
      <c r="O2197" t="e">
        <f>VLOOKUP(TableMPI[[#This Row],[Label]],TableAvg[],2,FALSE)</f>
        <v>#N/A</v>
      </c>
      <c r="P2197" t="e">
        <f>VLOOKUP(TableMPI[[#This Row],[Label]],TableAvg[],3,FALSE)</f>
        <v>#N/A</v>
      </c>
      <c r="Q2197" t="e">
        <f>TableMPI[[#This Row],[Avg]]-$U$2*TableMPI[[#This Row],[StdDev]]</f>
        <v>#N/A</v>
      </c>
      <c r="R2197" t="e">
        <f>TableMPI[[#This Row],[Avg]]+$U$2*TableMPI[[#This Row],[StdDev]]</f>
        <v>#N/A</v>
      </c>
      <c r="S2197" t="e">
        <f>IF(AND(TableMPI[[#This Row],[total_time]]&gt;=TableMPI[[#This Row],[Low]], TableMPI[[#This Row],[total_time]]&lt;=TableMPI[[#This Row],[High]]),1,0)</f>
        <v>#N/A</v>
      </c>
    </row>
    <row r="2198" spans="1:19" x14ac:dyDescent="0.25">
      <c r="A2198" t="s">
        <v>15</v>
      </c>
      <c r="B2198">
        <v>30000</v>
      </c>
      <c r="C2198">
        <v>100</v>
      </c>
      <c r="D2198">
        <v>100000</v>
      </c>
      <c r="E2198">
        <v>18</v>
      </c>
      <c r="F2198">
        <v>1</v>
      </c>
      <c r="G2198">
        <v>169.18840800000001</v>
      </c>
      <c r="H2198">
        <v>2.330152</v>
      </c>
      <c r="I2198">
        <v>21.05762</v>
      </c>
      <c r="J2198">
        <v>1.2386839999999999</v>
      </c>
      <c r="K2198" t="str">
        <f t="shared" si="66"/>
        <v>7</v>
      </c>
      <c r="L2198" t="s">
        <v>87</v>
      </c>
      <c r="M2198" t="s">
        <v>88</v>
      </c>
      <c r="N219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18</v>
      </c>
      <c r="O2198" t="e">
        <f>VLOOKUP(TableMPI[[#This Row],[Label]],TableAvg[],2,FALSE)</f>
        <v>#N/A</v>
      </c>
      <c r="P2198" t="e">
        <f>VLOOKUP(TableMPI[[#This Row],[Label]],TableAvg[],3,FALSE)</f>
        <v>#N/A</v>
      </c>
      <c r="Q2198" t="e">
        <f>TableMPI[[#This Row],[Avg]]-$U$2*TableMPI[[#This Row],[StdDev]]</f>
        <v>#N/A</v>
      </c>
      <c r="R2198" t="e">
        <f>TableMPI[[#This Row],[Avg]]+$U$2*TableMPI[[#This Row],[StdDev]]</f>
        <v>#N/A</v>
      </c>
      <c r="S2198" t="e">
        <f>IF(AND(TableMPI[[#This Row],[total_time]]&gt;=TableMPI[[#This Row],[Low]], TableMPI[[#This Row],[total_time]]&lt;=TableMPI[[#This Row],[High]]),1,0)</f>
        <v>#N/A</v>
      </c>
    </row>
    <row r="2199" spans="1:19" x14ac:dyDescent="0.25">
      <c r="A2199" t="s">
        <v>15</v>
      </c>
      <c r="B2199">
        <v>30000</v>
      </c>
      <c r="C2199">
        <v>100</v>
      </c>
      <c r="D2199">
        <v>100000</v>
      </c>
      <c r="E2199">
        <v>19</v>
      </c>
      <c r="F2199">
        <v>1</v>
      </c>
      <c r="G2199">
        <v>160.28505799999999</v>
      </c>
      <c r="H2199">
        <v>2.2982170000000002</v>
      </c>
      <c r="I2199">
        <v>21.208355999999998</v>
      </c>
      <c r="J2199">
        <v>1.178242</v>
      </c>
      <c r="K2199" t="str">
        <f t="shared" si="66"/>
        <v>7</v>
      </c>
      <c r="L2199" t="s">
        <v>87</v>
      </c>
      <c r="M2199" t="s">
        <v>88</v>
      </c>
      <c r="N219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19</v>
      </c>
      <c r="O2199" t="e">
        <f>VLOOKUP(TableMPI[[#This Row],[Label]],TableAvg[],2,FALSE)</f>
        <v>#N/A</v>
      </c>
      <c r="P2199" t="e">
        <f>VLOOKUP(TableMPI[[#This Row],[Label]],TableAvg[],3,FALSE)</f>
        <v>#N/A</v>
      </c>
      <c r="Q2199" t="e">
        <f>TableMPI[[#This Row],[Avg]]-$U$2*TableMPI[[#This Row],[StdDev]]</f>
        <v>#N/A</v>
      </c>
      <c r="R2199" t="e">
        <f>TableMPI[[#This Row],[Avg]]+$U$2*TableMPI[[#This Row],[StdDev]]</f>
        <v>#N/A</v>
      </c>
      <c r="S2199" t="e">
        <f>IF(AND(TableMPI[[#This Row],[total_time]]&gt;=TableMPI[[#This Row],[Low]], TableMPI[[#This Row],[total_time]]&lt;=TableMPI[[#This Row],[High]]),1,0)</f>
        <v>#N/A</v>
      </c>
    </row>
    <row r="2200" spans="1:19" x14ac:dyDescent="0.25">
      <c r="A2200" t="s">
        <v>15</v>
      </c>
      <c r="B2200">
        <v>30000</v>
      </c>
      <c r="C2200">
        <v>100</v>
      </c>
      <c r="D2200">
        <v>100000</v>
      </c>
      <c r="E2200">
        <v>20</v>
      </c>
      <c r="F2200">
        <v>1</v>
      </c>
      <c r="G2200">
        <v>154.02788799999999</v>
      </c>
      <c r="H2200">
        <v>2.197994</v>
      </c>
      <c r="I2200">
        <v>20.925539000000001</v>
      </c>
      <c r="J2200">
        <v>1.1013440000000001</v>
      </c>
      <c r="K2200" t="str">
        <f t="shared" si="66"/>
        <v>7</v>
      </c>
      <c r="L2200" t="s">
        <v>87</v>
      </c>
      <c r="M2200" t="s">
        <v>88</v>
      </c>
      <c r="N220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20</v>
      </c>
      <c r="O2200" t="e">
        <f>VLOOKUP(TableMPI[[#This Row],[Label]],TableAvg[],2,FALSE)</f>
        <v>#N/A</v>
      </c>
      <c r="P2200" t="e">
        <f>VLOOKUP(TableMPI[[#This Row],[Label]],TableAvg[],3,FALSE)</f>
        <v>#N/A</v>
      </c>
      <c r="Q2200" t="e">
        <f>TableMPI[[#This Row],[Avg]]-$U$2*TableMPI[[#This Row],[StdDev]]</f>
        <v>#N/A</v>
      </c>
      <c r="R2200" t="e">
        <f>TableMPI[[#This Row],[Avg]]+$U$2*TableMPI[[#This Row],[StdDev]]</f>
        <v>#N/A</v>
      </c>
      <c r="S2200" t="e">
        <f>IF(AND(TableMPI[[#This Row],[total_time]]&gt;=TableMPI[[#This Row],[Low]], TableMPI[[#This Row],[total_time]]&lt;=TableMPI[[#This Row],[High]]),1,0)</f>
        <v>#N/A</v>
      </c>
    </row>
    <row r="2201" spans="1:19" x14ac:dyDescent="0.25">
      <c r="A2201" t="s">
        <v>15</v>
      </c>
      <c r="B2201">
        <v>30000</v>
      </c>
      <c r="C2201">
        <v>100</v>
      </c>
      <c r="D2201">
        <v>100000</v>
      </c>
      <c r="E2201">
        <v>21</v>
      </c>
      <c r="F2201">
        <v>1</v>
      </c>
      <c r="G2201">
        <v>154.491061</v>
      </c>
      <c r="H2201">
        <v>2.480445</v>
      </c>
      <c r="I2201">
        <v>27.770226000000001</v>
      </c>
      <c r="J2201">
        <v>1.3885110000000001</v>
      </c>
      <c r="K2201" t="str">
        <f t="shared" si="66"/>
        <v>7</v>
      </c>
      <c r="L2201" t="s">
        <v>87</v>
      </c>
      <c r="M2201" t="s">
        <v>88</v>
      </c>
      <c r="N220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21</v>
      </c>
      <c r="O2201" t="e">
        <f>VLOOKUP(TableMPI[[#This Row],[Label]],TableAvg[],2,FALSE)</f>
        <v>#N/A</v>
      </c>
      <c r="P2201" t="e">
        <f>VLOOKUP(TableMPI[[#This Row],[Label]],TableAvg[],3,FALSE)</f>
        <v>#N/A</v>
      </c>
      <c r="Q2201" t="e">
        <f>TableMPI[[#This Row],[Avg]]-$U$2*TableMPI[[#This Row],[StdDev]]</f>
        <v>#N/A</v>
      </c>
      <c r="R2201" t="e">
        <f>TableMPI[[#This Row],[Avg]]+$U$2*TableMPI[[#This Row],[StdDev]]</f>
        <v>#N/A</v>
      </c>
      <c r="S2201" t="e">
        <f>IF(AND(TableMPI[[#This Row],[total_time]]&gt;=TableMPI[[#This Row],[Low]], TableMPI[[#This Row],[total_time]]&lt;=TableMPI[[#This Row],[High]]),1,0)</f>
        <v>#N/A</v>
      </c>
    </row>
    <row r="2202" spans="1:19" x14ac:dyDescent="0.25">
      <c r="A2202" t="s">
        <v>15</v>
      </c>
      <c r="B2202">
        <v>30000</v>
      </c>
      <c r="C2202">
        <v>100</v>
      </c>
      <c r="D2202">
        <v>100000</v>
      </c>
      <c r="E2202">
        <v>22</v>
      </c>
      <c r="F2202">
        <v>1</v>
      </c>
      <c r="G2202">
        <v>141.285493</v>
      </c>
      <c r="H2202">
        <v>2.243274</v>
      </c>
      <c r="I2202">
        <v>24.307258000000001</v>
      </c>
      <c r="J2202">
        <v>1.1574880000000001</v>
      </c>
      <c r="K2202" t="str">
        <f t="shared" si="66"/>
        <v>7</v>
      </c>
      <c r="L2202" t="s">
        <v>87</v>
      </c>
      <c r="M2202" t="s">
        <v>88</v>
      </c>
      <c r="N220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22</v>
      </c>
      <c r="O2202" t="e">
        <f>VLOOKUP(TableMPI[[#This Row],[Label]],TableAvg[],2,FALSE)</f>
        <v>#N/A</v>
      </c>
      <c r="P2202" t="e">
        <f>VLOOKUP(TableMPI[[#This Row],[Label]],TableAvg[],3,FALSE)</f>
        <v>#N/A</v>
      </c>
      <c r="Q2202" t="e">
        <f>TableMPI[[#This Row],[Avg]]-$U$2*TableMPI[[#This Row],[StdDev]]</f>
        <v>#N/A</v>
      </c>
      <c r="R2202" t="e">
        <f>TableMPI[[#This Row],[Avg]]+$U$2*TableMPI[[#This Row],[StdDev]]</f>
        <v>#N/A</v>
      </c>
      <c r="S2202" t="e">
        <f>IF(AND(TableMPI[[#This Row],[total_time]]&gt;=TableMPI[[#This Row],[Low]], TableMPI[[#This Row],[total_time]]&lt;=TableMPI[[#This Row],[High]]),1,0)</f>
        <v>#N/A</v>
      </c>
    </row>
    <row r="2203" spans="1:19" x14ac:dyDescent="0.25">
      <c r="A2203" t="s">
        <v>15</v>
      </c>
      <c r="B2203">
        <v>30000</v>
      </c>
      <c r="C2203">
        <v>100</v>
      </c>
      <c r="D2203">
        <v>100000</v>
      </c>
      <c r="E2203">
        <v>23</v>
      </c>
      <c r="F2203">
        <v>1</v>
      </c>
      <c r="G2203">
        <v>133.57919000000001</v>
      </c>
      <c r="H2203">
        <v>2.1825239999999999</v>
      </c>
      <c r="I2203">
        <v>23.876857000000001</v>
      </c>
      <c r="J2203">
        <v>1.0853120000000001</v>
      </c>
      <c r="K2203" t="str">
        <f t="shared" si="66"/>
        <v>7</v>
      </c>
      <c r="L2203" t="s">
        <v>87</v>
      </c>
      <c r="M2203" t="s">
        <v>88</v>
      </c>
      <c r="N220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23</v>
      </c>
      <c r="O2203" t="e">
        <f>VLOOKUP(TableMPI[[#This Row],[Label]],TableAvg[],2,FALSE)</f>
        <v>#N/A</v>
      </c>
      <c r="P2203" t="e">
        <f>VLOOKUP(TableMPI[[#This Row],[Label]],TableAvg[],3,FALSE)</f>
        <v>#N/A</v>
      </c>
      <c r="Q2203" t="e">
        <f>TableMPI[[#This Row],[Avg]]-$U$2*TableMPI[[#This Row],[StdDev]]</f>
        <v>#N/A</v>
      </c>
      <c r="R2203" t="e">
        <f>TableMPI[[#This Row],[Avg]]+$U$2*TableMPI[[#This Row],[StdDev]]</f>
        <v>#N/A</v>
      </c>
      <c r="S2203" t="e">
        <f>IF(AND(TableMPI[[#This Row],[total_time]]&gt;=TableMPI[[#This Row],[Low]], TableMPI[[#This Row],[total_time]]&lt;=TableMPI[[#This Row],[High]]),1,0)</f>
        <v>#N/A</v>
      </c>
    </row>
    <row r="2204" spans="1:19" x14ac:dyDescent="0.25">
      <c r="A2204" t="s">
        <v>15</v>
      </c>
      <c r="B2204">
        <v>30000</v>
      </c>
      <c r="C2204">
        <v>100</v>
      </c>
      <c r="D2204">
        <v>100000</v>
      </c>
      <c r="E2204">
        <v>25</v>
      </c>
      <c r="F2204">
        <v>1</v>
      </c>
      <c r="G2204">
        <v>129.122581</v>
      </c>
      <c r="H2204">
        <v>4.3637389999999998</v>
      </c>
      <c r="I2204">
        <v>25.862525999999999</v>
      </c>
      <c r="J2204">
        <v>1.0776049999999999</v>
      </c>
      <c r="K2204" t="str">
        <f t="shared" si="66"/>
        <v>7</v>
      </c>
      <c r="L2204" t="s">
        <v>87</v>
      </c>
      <c r="M2204" t="s">
        <v>88</v>
      </c>
      <c r="N220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25</v>
      </c>
      <c r="O2204" t="e">
        <f>VLOOKUP(TableMPI[[#This Row],[Label]],TableAvg[],2,FALSE)</f>
        <v>#N/A</v>
      </c>
      <c r="P2204" t="e">
        <f>VLOOKUP(TableMPI[[#This Row],[Label]],TableAvg[],3,FALSE)</f>
        <v>#N/A</v>
      </c>
      <c r="Q2204" t="e">
        <f>TableMPI[[#This Row],[Avg]]-$U$2*TableMPI[[#This Row],[StdDev]]</f>
        <v>#N/A</v>
      </c>
      <c r="R2204" t="e">
        <f>TableMPI[[#This Row],[Avg]]+$U$2*TableMPI[[#This Row],[StdDev]]</f>
        <v>#N/A</v>
      </c>
      <c r="S2204" t="e">
        <f>IF(AND(TableMPI[[#This Row],[total_time]]&gt;=TableMPI[[#This Row],[Low]], TableMPI[[#This Row],[total_time]]&lt;=TableMPI[[#This Row],[High]]),1,0)</f>
        <v>#N/A</v>
      </c>
    </row>
    <row r="2205" spans="1:19" x14ac:dyDescent="0.25">
      <c r="A2205" t="s">
        <v>15</v>
      </c>
      <c r="B2205">
        <v>30000</v>
      </c>
      <c r="C2205">
        <v>100</v>
      </c>
      <c r="D2205">
        <v>100000</v>
      </c>
      <c r="E2205">
        <v>26</v>
      </c>
      <c r="F2205">
        <v>1</v>
      </c>
      <c r="G2205">
        <v>151.260413</v>
      </c>
      <c r="H2205">
        <v>7.4053509999999996</v>
      </c>
      <c r="I2205">
        <v>31.569593000000001</v>
      </c>
      <c r="J2205">
        <v>1.2627839999999999</v>
      </c>
      <c r="K2205" t="str">
        <f t="shared" si="66"/>
        <v>7</v>
      </c>
      <c r="L2205" t="s">
        <v>87</v>
      </c>
      <c r="M2205" t="s">
        <v>88</v>
      </c>
      <c r="N220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26</v>
      </c>
      <c r="O2205" t="e">
        <f>VLOOKUP(TableMPI[[#This Row],[Label]],TableAvg[],2,FALSE)</f>
        <v>#N/A</v>
      </c>
      <c r="P2205" t="e">
        <f>VLOOKUP(TableMPI[[#This Row],[Label]],TableAvg[],3,FALSE)</f>
        <v>#N/A</v>
      </c>
      <c r="Q2205" t="e">
        <f>TableMPI[[#This Row],[Avg]]-$U$2*TableMPI[[#This Row],[StdDev]]</f>
        <v>#N/A</v>
      </c>
      <c r="R2205" t="e">
        <f>TableMPI[[#This Row],[Avg]]+$U$2*TableMPI[[#This Row],[StdDev]]</f>
        <v>#N/A</v>
      </c>
      <c r="S2205" t="e">
        <f>IF(AND(TableMPI[[#This Row],[total_time]]&gt;=TableMPI[[#This Row],[Low]], TableMPI[[#This Row],[total_time]]&lt;=TableMPI[[#This Row],[High]]),1,0)</f>
        <v>#N/A</v>
      </c>
    </row>
    <row r="2206" spans="1:19" x14ac:dyDescent="0.25">
      <c r="A2206" t="s">
        <v>15</v>
      </c>
      <c r="B2206">
        <v>30000</v>
      </c>
      <c r="C2206">
        <v>100</v>
      </c>
      <c r="D2206">
        <v>100000</v>
      </c>
      <c r="E2206">
        <v>27</v>
      </c>
      <c r="F2206">
        <v>1</v>
      </c>
      <c r="G2206">
        <v>120.754154</v>
      </c>
      <c r="H2206">
        <v>7.8150659999999998</v>
      </c>
      <c r="I2206">
        <v>30.127348999999999</v>
      </c>
      <c r="J2206">
        <v>1.158744</v>
      </c>
      <c r="K2206" t="str">
        <f t="shared" si="66"/>
        <v>7</v>
      </c>
      <c r="L2206" t="s">
        <v>87</v>
      </c>
      <c r="M2206" t="s">
        <v>88</v>
      </c>
      <c r="N220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27</v>
      </c>
      <c r="O2206" t="e">
        <f>VLOOKUP(TableMPI[[#This Row],[Label]],TableAvg[],2,FALSE)</f>
        <v>#N/A</v>
      </c>
      <c r="P2206" t="e">
        <f>VLOOKUP(TableMPI[[#This Row],[Label]],TableAvg[],3,FALSE)</f>
        <v>#N/A</v>
      </c>
      <c r="Q2206" t="e">
        <f>TableMPI[[#This Row],[Avg]]-$U$2*TableMPI[[#This Row],[StdDev]]</f>
        <v>#N/A</v>
      </c>
      <c r="R2206" t="e">
        <f>TableMPI[[#This Row],[Avg]]+$U$2*TableMPI[[#This Row],[StdDev]]</f>
        <v>#N/A</v>
      </c>
      <c r="S2206" t="e">
        <f>IF(AND(TableMPI[[#This Row],[total_time]]&gt;=TableMPI[[#This Row],[Low]], TableMPI[[#This Row],[total_time]]&lt;=TableMPI[[#This Row],[High]]),1,0)</f>
        <v>#N/A</v>
      </c>
    </row>
    <row r="2207" spans="1:19" x14ac:dyDescent="0.25">
      <c r="A2207" t="s">
        <v>15</v>
      </c>
      <c r="B2207">
        <v>30000</v>
      </c>
      <c r="C2207">
        <v>100</v>
      </c>
      <c r="D2207">
        <v>100000</v>
      </c>
      <c r="E2207">
        <v>28</v>
      </c>
      <c r="F2207">
        <v>1</v>
      </c>
      <c r="G2207">
        <v>120.230311</v>
      </c>
      <c r="H2207">
        <v>10.769667</v>
      </c>
      <c r="I2207">
        <v>33.838617999999997</v>
      </c>
      <c r="J2207">
        <v>1.253282</v>
      </c>
      <c r="K2207" t="str">
        <f t="shared" si="66"/>
        <v>7</v>
      </c>
      <c r="L2207" t="s">
        <v>87</v>
      </c>
      <c r="M2207" t="s">
        <v>88</v>
      </c>
      <c r="N220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28</v>
      </c>
      <c r="O2207" t="e">
        <f>VLOOKUP(TableMPI[[#This Row],[Label]],TableAvg[],2,FALSE)</f>
        <v>#N/A</v>
      </c>
      <c r="P2207" t="e">
        <f>VLOOKUP(TableMPI[[#This Row],[Label]],TableAvg[],3,FALSE)</f>
        <v>#N/A</v>
      </c>
      <c r="Q2207" t="e">
        <f>TableMPI[[#This Row],[Avg]]-$U$2*TableMPI[[#This Row],[StdDev]]</f>
        <v>#N/A</v>
      </c>
      <c r="R2207" t="e">
        <f>TableMPI[[#This Row],[Avg]]+$U$2*TableMPI[[#This Row],[StdDev]]</f>
        <v>#N/A</v>
      </c>
      <c r="S2207" t="e">
        <f>IF(AND(TableMPI[[#This Row],[total_time]]&gt;=TableMPI[[#This Row],[Low]], TableMPI[[#This Row],[total_time]]&lt;=TableMPI[[#This Row],[High]]),1,0)</f>
        <v>#N/A</v>
      </c>
    </row>
    <row r="2208" spans="1:19" x14ac:dyDescent="0.25">
      <c r="A2208" t="s">
        <v>15</v>
      </c>
      <c r="B2208">
        <v>30000</v>
      </c>
      <c r="C2208">
        <v>100</v>
      </c>
      <c r="D2208">
        <v>100000</v>
      </c>
      <c r="E2208">
        <v>29</v>
      </c>
      <c r="F2208">
        <v>1</v>
      </c>
      <c r="G2208">
        <v>119.125424</v>
      </c>
      <c r="H2208">
        <v>13.44614</v>
      </c>
      <c r="I2208">
        <v>26.895327999999999</v>
      </c>
      <c r="J2208">
        <v>0.96054700000000004</v>
      </c>
      <c r="K2208" t="str">
        <f t="shared" si="66"/>
        <v>7</v>
      </c>
      <c r="L2208" t="s">
        <v>87</v>
      </c>
      <c r="M2208" t="s">
        <v>88</v>
      </c>
      <c r="N220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29</v>
      </c>
      <c r="O2208" t="e">
        <f>VLOOKUP(TableMPI[[#This Row],[Label]],TableAvg[],2,FALSE)</f>
        <v>#N/A</v>
      </c>
      <c r="P2208" t="e">
        <f>VLOOKUP(TableMPI[[#This Row],[Label]],TableAvg[],3,FALSE)</f>
        <v>#N/A</v>
      </c>
      <c r="Q2208" t="e">
        <f>TableMPI[[#This Row],[Avg]]-$U$2*TableMPI[[#This Row],[StdDev]]</f>
        <v>#N/A</v>
      </c>
      <c r="R2208" t="e">
        <f>TableMPI[[#This Row],[Avg]]+$U$2*TableMPI[[#This Row],[StdDev]]</f>
        <v>#N/A</v>
      </c>
      <c r="S2208" t="e">
        <f>IF(AND(TableMPI[[#This Row],[total_time]]&gt;=TableMPI[[#This Row],[Low]], TableMPI[[#This Row],[total_time]]&lt;=TableMPI[[#This Row],[High]]),1,0)</f>
        <v>#N/A</v>
      </c>
    </row>
    <row r="2209" spans="1:19" x14ac:dyDescent="0.25">
      <c r="A2209" t="s">
        <v>15</v>
      </c>
      <c r="B2209">
        <v>30000</v>
      </c>
      <c r="C2209">
        <v>100</v>
      </c>
      <c r="D2209">
        <v>100000</v>
      </c>
      <c r="E2209">
        <v>30</v>
      </c>
      <c r="F2209">
        <v>1</v>
      </c>
      <c r="G2209">
        <v>111.97271600000001</v>
      </c>
      <c r="H2209">
        <v>8.0167739999999998</v>
      </c>
      <c r="I2209">
        <v>31.409700000000001</v>
      </c>
      <c r="J2209">
        <v>1.0830930000000001</v>
      </c>
      <c r="K2209" t="str">
        <f t="shared" si="66"/>
        <v>7</v>
      </c>
      <c r="L2209" t="s">
        <v>87</v>
      </c>
      <c r="M2209" t="s">
        <v>88</v>
      </c>
      <c r="N220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30</v>
      </c>
      <c r="O2209" t="e">
        <f>VLOOKUP(TableMPI[[#This Row],[Label]],TableAvg[],2,FALSE)</f>
        <v>#N/A</v>
      </c>
      <c r="P2209" t="e">
        <f>VLOOKUP(TableMPI[[#This Row],[Label]],TableAvg[],3,FALSE)</f>
        <v>#N/A</v>
      </c>
      <c r="Q2209" t="e">
        <f>TableMPI[[#This Row],[Avg]]-$U$2*TableMPI[[#This Row],[StdDev]]</f>
        <v>#N/A</v>
      </c>
      <c r="R2209" t="e">
        <f>TableMPI[[#This Row],[Avg]]+$U$2*TableMPI[[#This Row],[StdDev]]</f>
        <v>#N/A</v>
      </c>
      <c r="S2209" t="e">
        <f>IF(AND(TableMPI[[#This Row],[total_time]]&gt;=TableMPI[[#This Row],[Low]], TableMPI[[#This Row],[total_time]]&lt;=TableMPI[[#This Row],[High]]),1,0)</f>
        <v>#N/A</v>
      </c>
    </row>
    <row r="2210" spans="1:19" x14ac:dyDescent="0.25">
      <c r="A2210" t="s">
        <v>15</v>
      </c>
      <c r="B2210">
        <v>30000</v>
      </c>
      <c r="C2210">
        <v>100</v>
      </c>
      <c r="D2210">
        <v>100000</v>
      </c>
      <c r="E2210">
        <v>31</v>
      </c>
      <c r="F2210">
        <v>1</v>
      </c>
      <c r="G2210">
        <v>121.614384</v>
      </c>
      <c r="H2210">
        <v>21.766940000000002</v>
      </c>
      <c r="I2210">
        <v>58.333955000000003</v>
      </c>
      <c r="J2210">
        <v>1.9444650000000001</v>
      </c>
      <c r="K2210" t="str">
        <f t="shared" si="66"/>
        <v>7</v>
      </c>
      <c r="L2210" t="s">
        <v>87</v>
      </c>
      <c r="M2210" t="s">
        <v>88</v>
      </c>
      <c r="N221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31</v>
      </c>
      <c r="O2210" t="e">
        <f>VLOOKUP(TableMPI[[#This Row],[Label]],TableAvg[],2,FALSE)</f>
        <v>#N/A</v>
      </c>
      <c r="P2210" t="e">
        <f>VLOOKUP(TableMPI[[#This Row],[Label]],TableAvg[],3,FALSE)</f>
        <v>#N/A</v>
      </c>
      <c r="Q2210" t="e">
        <f>TableMPI[[#This Row],[Avg]]-$U$2*TableMPI[[#This Row],[StdDev]]</f>
        <v>#N/A</v>
      </c>
      <c r="R2210" t="e">
        <f>TableMPI[[#This Row],[Avg]]+$U$2*TableMPI[[#This Row],[StdDev]]</f>
        <v>#N/A</v>
      </c>
      <c r="S2210" t="e">
        <f>IF(AND(TableMPI[[#This Row],[total_time]]&gt;=TableMPI[[#This Row],[Low]], TableMPI[[#This Row],[total_time]]&lt;=TableMPI[[#This Row],[High]]),1,0)</f>
        <v>#N/A</v>
      </c>
    </row>
    <row r="2211" spans="1:19" x14ac:dyDescent="0.25">
      <c r="A2211" t="s">
        <v>15</v>
      </c>
      <c r="B2211">
        <v>30000</v>
      </c>
      <c r="C2211">
        <v>100</v>
      </c>
      <c r="D2211">
        <v>100000</v>
      </c>
      <c r="E2211">
        <v>32</v>
      </c>
      <c r="F2211">
        <v>1</v>
      </c>
      <c r="G2211">
        <v>122.989946</v>
      </c>
      <c r="H2211">
        <v>24.039372</v>
      </c>
      <c r="I2211">
        <v>34.120638999999997</v>
      </c>
      <c r="J2211">
        <v>1.1006659999999999</v>
      </c>
      <c r="K2211" t="str">
        <f t="shared" si="66"/>
        <v>7</v>
      </c>
      <c r="L2211" t="s">
        <v>87</v>
      </c>
      <c r="M2211" t="s">
        <v>88</v>
      </c>
      <c r="N221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32</v>
      </c>
      <c r="O2211" t="e">
        <f>VLOOKUP(TableMPI[[#This Row],[Label]],TableAvg[],2,FALSE)</f>
        <v>#N/A</v>
      </c>
      <c r="P2211" t="e">
        <f>VLOOKUP(TableMPI[[#This Row],[Label]],TableAvg[],3,FALSE)</f>
        <v>#N/A</v>
      </c>
      <c r="Q2211" t="e">
        <f>TableMPI[[#This Row],[Avg]]-$U$2*TableMPI[[#This Row],[StdDev]]</f>
        <v>#N/A</v>
      </c>
      <c r="R2211" t="e">
        <f>TableMPI[[#This Row],[Avg]]+$U$2*TableMPI[[#This Row],[StdDev]]</f>
        <v>#N/A</v>
      </c>
      <c r="S2211" t="e">
        <f>IF(AND(TableMPI[[#This Row],[total_time]]&gt;=TableMPI[[#This Row],[Low]], TableMPI[[#This Row],[total_time]]&lt;=TableMPI[[#This Row],[High]]),1,0)</f>
        <v>#N/A</v>
      </c>
    </row>
    <row r="2212" spans="1:19" x14ac:dyDescent="0.25">
      <c r="A2212" t="s">
        <v>15</v>
      </c>
      <c r="B2212">
        <v>30000</v>
      </c>
      <c r="C2212">
        <v>100</v>
      </c>
      <c r="D2212">
        <v>100000</v>
      </c>
      <c r="E2212">
        <v>33</v>
      </c>
      <c r="F2212">
        <v>1</v>
      </c>
      <c r="G2212">
        <v>139.82998699999999</v>
      </c>
      <c r="H2212">
        <v>33.273502999999998</v>
      </c>
      <c r="I2212">
        <v>36.622903000000001</v>
      </c>
      <c r="J2212">
        <v>1.144466</v>
      </c>
      <c r="K2212" t="str">
        <f t="shared" si="66"/>
        <v>7</v>
      </c>
      <c r="L2212" t="s">
        <v>87</v>
      </c>
      <c r="M2212" t="s">
        <v>88</v>
      </c>
      <c r="N221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33</v>
      </c>
      <c r="O2212" t="e">
        <f>VLOOKUP(TableMPI[[#This Row],[Label]],TableAvg[],2,FALSE)</f>
        <v>#N/A</v>
      </c>
      <c r="P2212" t="e">
        <f>VLOOKUP(TableMPI[[#This Row],[Label]],TableAvg[],3,FALSE)</f>
        <v>#N/A</v>
      </c>
      <c r="Q2212" t="e">
        <f>TableMPI[[#This Row],[Avg]]-$U$2*TableMPI[[#This Row],[StdDev]]</f>
        <v>#N/A</v>
      </c>
      <c r="R2212" t="e">
        <f>TableMPI[[#This Row],[Avg]]+$U$2*TableMPI[[#This Row],[StdDev]]</f>
        <v>#N/A</v>
      </c>
      <c r="S2212" t="e">
        <f>IF(AND(TableMPI[[#This Row],[total_time]]&gt;=TableMPI[[#This Row],[Low]], TableMPI[[#This Row],[total_time]]&lt;=TableMPI[[#This Row],[High]]),1,0)</f>
        <v>#N/A</v>
      </c>
    </row>
    <row r="2213" spans="1:19" x14ac:dyDescent="0.25">
      <c r="A2213" t="s">
        <v>15</v>
      </c>
      <c r="B2213">
        <v>30000</v>
      </c>
      <c r="C2213">
        <v>100</v>
      </c>
      <c r="D2213">
        <v>100000</v>
      </c>
      <c r="E2213">
        <v>34</v>
      </c>
      <c r="F2213">
        <v>1</v>
      </c>
      <c r="G2213">
        <v>131.15541999999999</v>
      </c>
      <c r="H2213">
        <v>34.113464</v>
      </c>
      <c r="I2213">
        <v>59.799050999999999</v>
      </c>
      <c r="J2213">
        <v>1.812092</v>
      </c>
      <c r="K2213" t="str">
        <f t="shared" si="66"/>
        <v>7</v>
      </c>
      <c r="L2213" t="s">
        <v>87</v>
      </c>
      <c r="M2213" t="s">
        <v>88</v>
      </c>
      <c r="N22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34</v>
      </c>
      <c r="O2213" t="e">
        <f>VLOOKUP(TableMPI[[#This Row],[Label]],TableAvg[],2,FALSE)</f>
        <v>#N/A</v>
      </c>
      <c r="P2213" t="e">
        <f>VLOOKUP(TableMPI[[#This Row],[Label]],TableAvg[],3,FALSE)</f>
        <v>#N/A</v>
      </c>
      <c r="Q2213" t="e">
        <f>TableMPI[[#This Row],[Avg]]-$U$2*TableMPI[[#This Row],[StdDev]]</f>
        <v>#N/A</v>
      </c>
      <c r="R2213" t="e">
        <f>TableMPI[[#This Row],[Avg]]+$U$2*TableMPI[[#This Row],[StdDev]]</f>
        <v>#N/A</v>
      </c>
      <c r="S2213" t="e">
        <f>IF(AND(TableMPI[[#This Row],[total_time]]&gt;=TableMPI[[#This Row],[Low]], TableMPI[[#This Row],[total_time]]&lt;=TableMPI[[#This Row],[High]]),1,0)</f>
        <v>#N/A</v>
      </c>
    </row>
    <row r="2214" spans="1:19" x14ac:dyDescent="0.25">
      <c r="A2214" t="s">
        <v>15</v>
      </c>
      <c r="B2214">
        <v>30000</v>
      </c>
      <c r="C2214">
        <v>100</v>
      </c>
      <c r="D2214">
        <v>100000</v>
      </c>
      <c r="E2214">
        <v>36</v>
      </c>
      <c r="F2214">
        <v>1</v>
      </c>
      <c r="G2214">
        <v>124.76270700000001</v>
      </c>
      <c r="H2214">
        <v>33.799253</v>
      </c>
      <c r="I2214">
        <v>60.423535999999999</v>
      </c>
      <c r="J2214">
        <v>1.7263869999999999</v>
      </c>
      <c r="K2214" t="str">
        <f t="shared" si="66"/>
        <v>7</v>
      </c>
      <c r="L2214" t="s">
        <v>87</v>
      </c>
      <c r="M2214" t="s">
        <v>88</v>
      </c>
      <c r="N221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36</v>
      </c>
      <c r="O2214" t="e">
        <f>VLOOKUP(TableMPI[[#This Row],[Label]],TableAvg[],2,FALSE)</f>
        <v>#N/A</v>
      </c>
      <c r="P2214" t="e">
        <f>VLOOKUP(TableMPI[[#This Row],[Label]],TableAvg[],3,FALSE)</f>
        <v>#N/A</v>
      </c>
      <c r="Q2214" t="e">
        <f>TableMPI[[#This Row],[Avg]]-$U$2*TableMPI[[#This Row],[StdDev]]</f>
        <v>#N/A</v>
      </c>
      <c r="R2214" t="e">
        <f>TableMPI[[#This Row],[Avg]]+$U$2*TableMPI[[#This Row],[StdDev]]</f>
        <v>#N/A</v>
      </c>
      <c r="S2214" t="e">
        <f>IF(AND(TableMPI[[#This Row],[total_time]]&gt;=TableMPI[[#This Row],[Low]], TableMPI[[#This Row],[total_time]]&lt;=TableMPI[[#This Row],[High]]),1,0)</f>
        <v>#N/A</v>
      </c>
    </row>
    <row r="2215" spans="1:19" x14ac:dyDescent="0.25">
      <c r="A2215" t="s">
        <v>15</v>
      </c>
      <c r="B2215">
        <v>30000</v>
      </c>
      <c r="C2215">
        <v>100</v>
      </c>
      <c r="D2215">
        <v>100000</v>
      </c>
      <c r="E2215">
        <v>37</v>
      </c>
      <c r="F2215">
        <v>1</v>
      </c>
      <c r="G2215">
        <v>116.129559</v>
      </c>
      <c r="H2215">
        <v>33.135354999999997</v>
      </c>
      <c r="I2215">
        <v>42.842072000000002</v>
      </c>
      <c r="J2215">
        <v>1.1900580000000001</v>
      </c>
      <c r="K2215" t="str">
        <f t="shared" si="66"/>
        <v>7</v>
      </c>
      <c r="L2215" t="s">
        <v>87</v>
      </c>
      <c r="M2215" t="s">
        <v>88</v>
      </c>
      <c r="N221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37</v>
      </c>
      <c r="O2215" t="e">
        <f>VLOOKUP(TableMPI[[#This Row],[Label]],TableAvg[],2,FALSE)</f>
        <v>#N/A</v>
      </c>
      <c r="P2215" t="e">
        <f>VLOOKUP(TableMPI[[#This Row],[Label]],TableAvg[],3,FALSE)</f>
        <v>#N/A</v>
      </c>
      <c r="Q2215" t="e">
        <f>TableMPI[[#This Row],[Avg]]-$U$2*TableMPI[[#This Row],[StdDev]]</f>
        <v>#N/A</v>
      </c>
      <c r="R2215" t="e">
        <f>TableMPI[[#This Row],[Avg]]+$U$2*TableMPI[[#This Row],[StdDev]]</f>
        <v>#N/A</v>
      </c>
      <c r="S2215" t="e">
        <f>IF(AND(TableMPI[[#This Row],[total_time]]&gt;=TableMPI[[#This Row],[Low]], TableMPI[[#This Row],[total_time]]&lt;=TableMPI[[#This Row],[High]]),1,0)</f>
        <v>#N/A</v>
      </c>
    </row>
    <row r="2216" spans="1:19" x14ac:dyDescent="0.25">
      <c r="A2216" t="s">
        <v>15</v>
      </c>
      <c r="B2216">
        <v>30000</v>
      </c>
      <c r="C2216">
        <v>100</v>
      </c>
      <c r="D2216">
        <v>100000</v>
      </c>
      <c r="E2216">
        <v>39</v>
      </c>
      <c r="F2216">
        <v>1</v>
      </c>
      <c r="G2216">
        <v>111.09925</v>
      </c>
      <c r="H2216">
        <v>15.648149999999999</v>
      </c>
      <c r="I2216">
        <v>40.698793999999999</v>
      </c>
      <c r="J2216">
        <v>1.071021</v>
      </c>
      <c r="K2216" t="str">
        <f t="shared" si="66"/>
        <v>7</v>
      </c>
      <c r="L2216" t="s">
        <v>87</v>
      </c>
      <c r="M2216" t="s">
        <v>88</v>
      </c>
      <c r="N221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39</v>
      </c>
      <c r="O2216" t="e">
        <f>VLOOKUP(TableMPI[[#This Row],[Label]],TableAvg[],2,FALSE)</f>
        <v>#N/A</v>
      </c>
      <c r="P2216" t="e">
        <f>VLOOKUP(TableMPI[[#This Row],[Label]],TableAvg[],3,FALSE)</f>
        <v>#N/A</v>
      </c>
      <c r="Q2216" t="e">
        <f>TableMPI[[#This Row],[Avg]]-$U$2*TableMPI[[#This Row],[StdDev]]</f>
        <v>#N/A</v>
      </c>
      <c r="R2216" t="e">
        <f>TableMPI[[#This Row],[Avg]]+$U$2*TableMPI[[#This Row],[StdDev]]</f>
        <v>#N/A</v>
      </c>
      <c r="S2216" t="e">
        <f>IF(AND(TableMPI[[#This Row],[total_time]]&gt;=TableMPI[[#This Row],[Low]], TableMPI[[#This Row],[total_time]]&lt;=TableMPI[[#This Row],[High]]),1,0)</f>
        <v>#N/A</v>
      </c>
    </row>
    <row r="2217" spans="1:19" x14ac:dyDescent="0.25">
      <c r="A2217" t="s">
        <v>15</v>
      </c>
      <c r="B2217">
        <v>30000</v>
      </c>
      <c r="C2217">
        <v>100</v>
      </c>
      <c r="D2217">
        <v>100000</v>
      </c>
      <c r="E2217">
        <v>40</v>
      </c>
      <c r="F2217">
        <v>1</v>
      </c>
      <c r="G2217">
        <v>128.518958</v>
      </c>
      <c r="H2217">
        <v>34.149420999999997</v>
      </c>
      <c r="I2217">
        <v>45.294719000000001</v>
      </c>
      <c r="J2217">
        <v>1.161403</v>
      </c>
      <c r="K2217" t="str">
        <f t="shared" si="66"/>
        <v>7</v>
      </c>
      <c r="L2217" t="s">
        <v>87</v>
      </c>
      <c r="M2217" t="s">
        <v>88</v>
      </c>
      <c r="N221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40</v>
      </c>
      <c r="O2217" t="e">
        <f>VLOOKUP(TableMPI[[#This Row],[Label]],TableAvg[],2,FALSE)</f>
        <v>#N/A</v>
      </c>
      <c r="P2217" t="e">
        <f>VLOOKUP(TableMPI[[#This Row],[Label]],TableAvg[],3,FALSE)</f>
        <v>#N/A</v>
      </c>
      <c r="Q2217" t="e">
        <f>TableMPI[[#This Row],[Avg]]-$U$2*TableMPI[[#This Row],[StdDev]]</f>
        <v>#N/A</v>
      </c>
      <c r="R2217" t="e">
        <f>TableMPI[[#This Row],[Avg]]+$U$2*TableMPI[[#This Row],[StdDev]]</f>
        <v>#N/A</v>
      </c>
      <c r="S2217" t="e">
        <f>IF(AND(TableMPI[[#This Row],[total_time]]&gt;=TableMPI[[#This Row],[Low]], TableMPI[[#This Row],[total_time]]&lt;=TableMPI[[#This Row],[High]]),1,0)</f>
        <v>#N/A</v>
      </c>
    </row>
    <row r="2218" spans="1:19" x14ac:dyDescent="0.25">
      <c r="A2218" t="s">
        <v>15</v>
      </c>
      <c r="B2218">
        <v>30000</v>
      </c>
      <c r="C2218">
        <v>100</v>
      </c>
      <c r="D2218">
        <v>100000</v>
      </c>
      <c r="E2218">
        <v>48</v>
      </c>
      <c r="F2218">
        <v>1</v>
      </c>
      <c r="G2218">
        <v>105.81111799999999</v>
      </c>
      <c r="H2218">
        <v>34.780529000000001</v>
      </c>
      <c r="I2218">
        <v>59.108083000000001</v>
      </c>
      <c r="J2218">
        <v>1.257619</v>
      </c>
      <c r="K2218" t="str">
        <f t="shared" si="66"/>
        <v>7</v>
      </c>
      <c r="L2218" t="s">
        <v>87</v>
      </c>
      <c r="M2218" t="s">
        <v>88</v>
      </c>
      <c r="N221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48</v>
      </c>
      <c r="O2218" t="e">
        <f>VLOOKUP(TableMPI[[#This Row],[Label]],TableAvg[],2,FALSE)</f>
        <v>#N/A</v>
      </c>
      <c r="P2218" t="e">
        <f>VLOOKUP(TableMPI[[#This Row],[Label]],TableAvg[],3,FALSE)</f>
        <v>#N/A</v>
      </c>
      <c r="Q2218" t="e">
        <f>TableMPI[[#This Row],[Avg]]-$U$2*TableMPI[[#This Row],[StdDev]]</f>
        <v>#N/A</v>
      </c>
      <c r="R2218" t="e">
        <f>TableMPI[[#This Row],[Avg]]+$U$2*TableMPI[[#This Row],[StdDev]]</f>
        <v>#N/A</v>
      </c>
      <c r="S2218" t="e">
        <f>IF(AND(TableMPI[[#This Row],[total_time]]&gt;=TableMPI[[#This Row],[Low]], TableMPI[[#This Row],[total_time]]&lt;=TableMPI[[#This Row],[High]]),1,0)</f>
        <v>#N/A</v>
      </c>
    </row>
    <row r="2219" spans="1:19" x14ac:dyDescent="0.25">
      <c r="A2219" t="s">
        <v>15</v>
      </c>
      <c r="B2219">
        <v>30000</v>
      </c>
      <c r="C2219">
        <v>100</v>
      </c>
      <c r="D2219">
        <v>100000</v>
      </c>
      <c r="E2219">
        <v>49</v>
      </c>
      <c r="F2219">
        <v>1</v>
      </c>
      <c r="G2219">
        <v>99.8566</v>
      </c>
      <c r="H2219">
        <v>32.942667</v>
      </c>
      <c r="I2219">
        <v>65.643972000000005</v>
      </c>
      <c r="J2219">
        <v>1.367583</v>
      </c>
      <c r="K2219" t="str">
        <f t="shared" si="66"/>
        <v>7</v>
      </c>
      <c r="L2219" t="s">
        <v>87</v>
      </c>
      <c r="M2219" t="s">
        <v>88</v>
      </c>
      <c r="N221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49</v>
      </c>
      <c r="O2219" t="e">
        <f>VLOOKUP(TableMPI[[#This Row],[Label]],TableAvg[],2,FALSE)</f>
        <v>#N/A</v>
      </c>
      <c r="P2219" t="e">
        <f>VLOOKUP(TableMPI[[#This Row],[Label]],TableAvg[],3,FALSE)</f>
        <v>#N/A</v>
      </c>
      <c r="Q2219" t="e">
        <f>TableMPI[[#This Row],[Avg]]-$U$2*TableMPI[[#This Row],[StdDev]]</f>
        <v>#N/A</v>
      </c>
      <c r="R2219" t="e">
        <f>TableMPI[[#This Row],[Avg]]+$U$2*TableMPI[[#This Row],[StdDev]]</f>
        <v>#N/A</v>
      </c>
      <c r="S2219" t="e">
        <f>IF(AND(TableMPI[[#This Row],[total_time]]&gt;=TableMPI[[#This Row],[Low]], TableMPI[[#This Row],[total_time]]&lt;=TableMPI[[#This Row],[High]]),1,0)</f>
        <v>#N/A</v>
      </c>
    </row>
    <row r="2220" spans="1:19" x14ac:dyDescent="0.25">
      <c r="A2220" t="s">
        <v>15</v>
      </c>
      <c r="B2220">
        <v>30000</v>
      </c>
      <c r="C2220">
        <v>100</v>
      </c>
      <c r="D2220">
        <v>100000</v>
      </c>
      <c r="E2220">
        <v>50</v>
      </c>
      <c r="F2220">
        <v>1</v>
      </c>
      <c r="G2220">
        <v>109.741806</v>
      </c>
      <c r="H2220">
        <v>34.793447</v>
      </c>
      <c r="I2220">
        <v>51.480024</v>
      </c>
      <c r="J2220">
        <v>1.050613</v>
      </c>
      <c r="K2220" t="str">
        <f t="shared" si="66"/>
        <v>7</v>
      </c>
      <c r="L2220" t="s">
        <v>87</v>
      </c>
      <c r="M2220" t="s">
        <v>88</v>
      </c>
      <c r="N222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50</v>
      </c>
      <c r="O2220" t="e">
        <f>VLOOKUP(TableMPI[[#This Row],[Label]],TableAvg[],2,FALSE)</f>
        <v>#N/A</v>
      </c>
      <c r="P2220" t="e">
        <f>VLOOKUP(TableMPI[[#This Row],[Label]],TableAvg[],3,FALSE)</f>
        <v>#N/A</v>
      </c>
      <c r="Q2220" t="e">
        <f>TableMPI[[#This Row],[Avg]]-$U$2*TableMPI[[#This Row],[StdDev]]</f>
        <v>#N/A</v>
      </c>
      <c r="R2220" t="e">
        <f>TableMPI[[#This Row],[Avg]]+$U$2*TableMPI[[#This Row],[StdDev]]</f>
        <v>#N/A</v>
      </c>
      <c r="S2220" t="e">
        <f>IF(AND(TableMPI[[#This Row],[total_time]]&gt;=TableMPI[[#This Row],[Low]], TableMPI[[#This Row],[total_time]]&lt;=TableMPI[[#This Row],[High]]),1,0)</f>
        <v>#N/A</v>
      </c>
    </row>
    <row r="2221" spans="1:19" x14ac:dyDescent="0.25">
      <c r="A2221" t="s">
        <v>15</v>
      </c>
      <c r="B2221">
        <v>30000</v>
      </c>
      <c r="C2221">
        <v>100</v>
      </c>
      <c r="D2221">
        <v>100000</v>
      </c>
      <c r="E2221">
        <v>53</v>
      </c>
      <c r="F2221">
        <v>1</v>
      </c>
      <c r="G2221">
        <v>98.096908999999997</v>
      </c>
      <c r="H2221">
        <v>35.865484000000002</v>
      </c>
      <c r="I2221">
        <v>71.024730000000005</v>
      </c>
      <c r="J2221">
        <v>1.3658600000000001</v>
      </c>
      <c r="K2221" t="str">
        <f t="shared" si="66"/>
        <v>7</v>
      </c>
      <c r="L2221" t="s">
        <v>87</v>
      </c>
      <c r="M2221" t="s">
        <v>88</v>
      </c>
      <c r="N222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53</v>
      </c>
      <c r="O2221" t="e">
        <f>VLOOKUP(TableMPI[[#This Row],[Label]],TableAvg[],2,FALSE)</f>
        <v>#N/A</v>
      </c>
      <c r="P2221" t="e">
        <f>VLOOKUP(TableMPI[[#This Row],[Label]],TableAvg[],3,FALSE)</f>
        <v>#N/A</v>
      </c>
      <c r="Q2221" t="e">
        <f>TableMPI[[#This Row],[Avg]]-$U$2*TableMPI[[#This Row],[StdDev]]</f>
        <v>#N/A</v>
      </c>
      <c r="R2221" t="e">
        <f>TableMPI[[#This Row],[Avg]]+$U$2*TableMPI[[#This Row],[StdDev]]</f>
        <v>#N/A</v>
      </c>
      <c r="S2221" t="e">
        <f>IF(AND(TableMPI[[#This Row],[total_time]]&gt;=TableMPI[[#This Row],[Low]], TableMPI[[#This Row],[total_time]]&lt;=TableMPI[[#This Row],[High]]),1,0)</f>
        <v>#N/A</v>
      </c>
    </row>
    <row r="2222" spans="1:19" x14ac:dyDescent="0.25">
      <c r="A2222" t="s">
        <v>15</v>
      </c>
      <c r="B2222">
        <v>30000</v>
      </c>
      <c r="C2222">
        <v>100</v>
      </c>
      <c r="D2222">
        <v>100000</v>
      </c>
      <c r="E2222">
        <v>54</v>
      </c>
      <c r="F2222">
        <v>1</v>
      </c>
      <c r="G2222">
        <v>90.126388000000006</v>
      </c>
      <c r="H2222">
        <v>33.350785999999999</v>
      </c>
      <c r="I2222">
        <v>59.538691999999998</v>
      </c>
      <c r="J2222">
        <v>1.123372</v>
      </c>
      <c r="K2222" t="str">
        <f t="shared" si="66"/>
        <v>7</v>
      </c>
      <c r="L2222" t="s">
        <v>87</v>
      </c>
      <c r="M2222" t="s">
        <v>88</v>
      </c>
      <c r="N222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54</v>
      </c>
      <c r="O2222" t="e">
        <f>VLOOKUP(TableMPI[[#This Row],[Label]],TableAvg[],2,FALSE)</f>
        <v>#N/A</v>
      </c>
      <c r="P2222" t="e">
        <f>VLOOKUP(TableMPI[[#This Row],[Label]],TableAvg[],3,FALSE)</f>
        <v>#N/A</v>
      </c>
      <c r="Q2222" t="e">
        <f>TableMPI[[#This Row],[Avg]]-$U$2*TableMPI[[#This Row],[StdDev]]</f>
        <v>#N/A</v>
      </c>
      <c r="R2222" t="e">
        <f>TableMPI[[#This Row],[Avg]]+$U$2*TableMPI[[#This Row],[StdDev]]</f>
        <v>#N/A</v>
      </c>
      <c r="S2222" t="e">
        <f>IF(AND(TableMPI[[#This Row],[total_time]]&gt;=TableMPI[[#This Row],[Low]], TableMPI[[#This Row],[total_time]]&lt;=TableMPI[[#This Row],[High]]),1,0)</f>
        <v>#N/A</v>
      </c>
    </row>
    <row r="2223" spans="1:19" x14ac:dyDescent="0.25">
      <c r="A2223" t="s">
        <v>15</v>
      </c>
      <c r="B2223">
        <v>30000</v>
      </c>
      <c r="C2223">
        <v>100</v>
      </c>
      <c r="D2223">
        <v>100000</v>
      </c>
      <c r="E2223">
        <v>55</v>
      </c>
      <c r="F2223">
        <v>1</v>
      </c>
      <c r="G2223">
        <v>91.102258000000006</v>
      </c>
      <c r="H2223">
        <v>35.179738999999998</v>
      </c>
      <c r="I2223">
        <v>55.986935000000003</v>
      </c>
      <c r="J2223">
        <v>1.0367949999999999</v>
      </c>
      <c r="K2223" t="str">
        <f t="shared" si="66"/>
        <v>7</v>
      </c>
      <c r="L2223" t="s">
        <v>87</v>
      </c>
      <c r="M2223" t="s">
        <v>88</v>
      </c>
      <c r="N222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55</v>
      </c>
      <c r="O2223" t="e">
        <f>VLOOKUP(TableMPI[[#This Row],[Label]],TableAvg[],2,FALSE)</f>
        <v>#N/A</v>
      </c>
      <c r="P2223" t="e">
        <f>VLOOKUP(TableMPI[[#This Row],[Label]],TableAvg[],3,FALSE)</f>
        <v>#N/A</v>
      </c>
      <c r="Q2223" t="e">
        <f>TableMPI[[#This Row],[Avg]]-$U$2*TableMPI[[#This Row],[StdDev]]</f>
        <v>#N/A</v>
      </c>
      <c r="R2223" t="e">
        <f>TableMPI[[#This Row],[Avg]]+$U$2*TableMPI[[#This Row],[StdDev]]</f>
        <v>#N/A</v>
      </c>
      <c r="S2223" t="e">
        <f>IF(AND(TableMPI[[#This Row],[total_time]]&gt;=TableMPI[[#This Row],[Low]], TableMPI[[#This Row],[total_time]]&lt;=TableMPI[[#This Row],[High]]),1,0)</f>
        <v>#N/A</v>
      </c>
    </row>
    <row r="2224" spans="1:19" x14ac:dyDescent="0.25">
      <c r="A2224" t="s">
        <v>15</v>
      </c>
      <c r="B2224">
        <v>30000</v>
      </c>
      <c r="C2224">
        <v>100</v>
      </c>
      <c r="D2224">
        <v>100000</v>
      </c>
      <c r="E2224">
        <v>56</v>
      </c>
      <c r="F2224">
        <v>1</v>
      </c>
      <c r="G2224">
        <v>84.652897999999993</v>
      </c>
      <c r="H2224">
        <v>29.828875</v>
      </c>
      <c r="I2224">
        <v>62.710290999999998</v>
      </c>
      <c r="J2224">
        <v>1.1401870000000001</v>
      </c>
      <c r="K2224" t="str">
        <f t="shared" si="66"/>
        <v>7</v>
      </c>
      <c r="L2224" t="s">
        <v>87</v>
      </c>
      <c r="M2224" t="s">
        <v>88</v>
      </c>
      <c r="N222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56</v>
      </c>
      <c r="O2224" t="e">
        <f>VLOOKUP(TableMPI[[#This Row],[Label]],TableAvg[],2,FALSE)</f>
        <v>#N/A</v>
      </c>
      <c r="P2224" t="e">
        <f>VLOOKUP(TableMPI[[#This Row],[Label]],TableAvg[],3,FALSE)</f>
        <v>#N/A</v>
      </c>
      <c r="Q2224" t="e">
        <f>TableMPI[[#This Row],[Avg]]-$U$2*TableMPI[[#This Row],[StdDev]]</f>
        <v>#N/A</v>
      </c>
      <c r="R2224" t="e">
        <f>TableMPI[[#This Row],[Avg]]+$U$2*TableMPI[[#This Row],[StdDev]]</f>
        <v>#N/A</v>
      </c>
      <c r="S2224" t="e">
        <f>IF(AND(TableMPI[[#This Row],[total_time]]&gt;=TableMPI[[#This Row],[Low]], TableMPI[[#This Row],[total_time]]&lt;=TableMPI[[#This Row],[High]]),1,0)</f>
        <v>#N/A</v>
      </c>
    </row>
    <row r="2225" spans="1:19" x14ac:dyDescent="0.25">
      <c r="A2225" t="s">
        <v>15</v>
      </c>
      <c r="B2225">
        <v>30000</v>
      </c>
      <c r="C2225">
        <v>100</v>
      </c>
      <c r="D2225">
        <v>100000</v>
      </c>
      <c r="E2225">
        <v>57</v>
      </c>
      <c r="F2225">
        <v>1</v>
      </c>
      <c r="G2225">
        <v>70.015991999999997</v>
      </c>
      <c r="H2225">
        <v>16.366751000000001</v>
      </c>
      <c r="I2225">
        <v>64.378428</v>
      </c>
      <c r="J2225">
        <v>1.1496150000000001</v>
      </c>
      <c r="K2225" t="str">
        <f t="shared" si="66"/>
        <v>7</v>
      </c>
      <c r="L2225" t="s">
        <v>87</v>
      </c>
      <c r="M2225" t="s">
        <v>88</v>
      </c>
      <c r="N222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57</v>
      </c>
      <c r="O2225" t="e">
        <f>VLOOKUP(TableMPI[[#This Row],[Label]],TableAvg[],2,FALSE)</f>
        <v>#N/A</v>
      </c>
      <c r="P2225" t="e">
        <f>VLOOKUP(TableMPI[[#This Row],[Label]],TableAvg[],3,FALSE)</f>
        <v>#N/A</v>
      </c>
      <c r="Q2225" t="e">
        <f>TableMPI[[#This Row],[Avg]]-$U$2*TableMPI[[#This Row],[StdDev]]</f>
        <v>#N/A</v>
      </c>
      <c r="R2225" t="e">
        <f>TableMPI[[#This Row],[Avg]]+$U$2*TableMPI[[#This Row],[StdDev]]</f>
        <v>#N/A</v>
      </c>
      <c r="S2225" t="e">
        <f>IF(AND(TableMPI[[#This Row],[total_time]]&gt;=TableMPI[[#This Row],[Low]], TableMPI[[#This Row],[total_time]]&lt;=TableMPI[[#This Row],[High]]),1,0)</f>
        <v>#N/A</v>
      </c>
    </row>
    <row r="2226" spans="1:19" x14ac:dyDescent="0.25">
      <c r="A2226" t="s">
        <v>15</v>
      </c>
      <c r="B2226">
        <v>30000</v>
      </c>
      <c r="C2226">
        <v>100</v>
      </c>
      <c r="D2226">
        <v>100000</v>
      </c>
      <c r="E2226">
        <v>58</v>
      </c>
      <c r="F2226">
        <v>1</v>
      </c>
      <c r="G2226">
        <v>68.254386999999994</v>
      </c>
      <c r="H2226">
        <v>15.427752999999999</v>
      </c>
      <c r="I2226">
        <v>65.014805999999993</v>
      </c>
      <c r="J2226">
        <v>1.140611</v>
      </c>
      <c r="K2226" t="str">
        <f t="shared" si="66"/>
        <v>7</v>
      </c>
      <c r="L2226" t="s">
        <v>87</v>
      </c>
      <c r="M2226" t="s">
        <v>88</v>
      </c>
      <c r="N222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58</v>
      </c>
      <c r="O2226" t="e">
        <f>VLOOKUP(TableMPI[[#This Row],[Label]],TableAvg[],2,FALSE)</f>
        <v>#N/A</v>
      </c>
      <c r="P2226" t="e">
        <f>VLOOKUP(TableMPI[[#This Row],[Label]],TableAvg[],3,FALSE)</f>
        <v>#N/A</v>
      </c>
      <c r="Q2226" t="e">
        <f>TableMPI[[#This Row],[Avg]]-$U$2*TableMPI[[#This Row],[StdDev]]</f>
        <v>#N/A</v>
      </c>
      <c r="R2226" t="e">
        <f>TableMPI[[#This Row],[Avg]]+$U$2*TableMPI[[#This Row],[StdDev]]</f>
        <v>#N/A</v>
      </c>
      <c r="S2226" t="e">
        <f>IF(AND(TableMPI[[#This Row],[total_time]]&gt;=TableMPI[[#This Row],[Low]], TableMPI[[#This Row],[total_time]]&lt;=TableMPI[[#This Row],[High]]),1,0)</f>
        <v>#N/A</v>
      </c>
    </row>
    <row r="2227" spans="1:19" x14ac:dyDescent="0.25">
      <c r="A2227" t="s">
        <v>15</v>
      </c>
      <c r="B2227">
        <v>30000</v>
      </c>
      <c r="C2227">
        <v>100</v>
      </c>
      <c r="D2227">
        <v>100000</v>
      </c>
      <c r="E2227">
        <v>59</v>
      </c>
      <c r="F2227">
        <v>1</v>
      </c>
      <c r="G2227">
        <v>67.816820000000007</v>
      </c>
      <c r="H2227">
        <v>15.463654</v>
      </c>
      <c r="I2227">
        <v>65.422627000000006</v>
      </c>
      <c r="J2227">
        <v>1.1279760000000001</v>
      </c>
      <c r="K2227" t="str">
        <f t="shared" si="66"/>
        <v>7</v>
      </c>
      <c r="L2227" t="s">
        <v>87</v>
      </c>
      <c r="M2227" t="s">
        <v>88</v>
      </c>
      <c r="N222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59</v>
      </c>
      <c r="O2227" t="e">
        <f>VLOOKUP(TableMPI[[#This Row],[Label]],TableAvg[],2,FALSE)</f>
        <v>#N/A</v>
      </c>
      <c r="P2227" t="e">
        <f>VLOOKUP(TableMPI[[#This Row],[Label]],TableAvg[],3,FALSE)</f>
        <v>#N/A</v>
      </c>
      <c r="Q2227" t="e">
        <f>TableMPI[[#This Row],[Avg]]-$U$2*TableMPI[[#This Row],[StdDev]]</f>
        <v>#N/A</v>
      </c>
      <c r="R2227" t="e">
        <f>TableMPI[[#This Row],[Avg]]+$U$2*TableMPI[[#This Row],[StdDev]]</f>
        <v>#N/A</v>
      </c>
      <c r="S2227" t="e">
        <f>IF(AND(TableMPI[[#This Row],[total_time]]&gt;=TableMPI[[#This Row],[Low]], TableMPI[[#This Row],[total_time]]&lt;=TableMPI[[#This Row],[High]]),1,0)</f>
        <v>#N/A</v>
      </c>
    </row>
    <row r="2228" spans="1:19" x14ac:dyDescent="0.25">
      <c r="A2228" t="s">
        <v>15</v>
      </c>
      <c r="B2228">
        <v>30000</v>
      </c>
      <c r="C2228">
        <v>100</v>
      </c>
      <c r="D2228">
        <v>100000</v>
      </c>
      <c r="E2228">
        <v>60</v>
      </c>
      <c r="F2228">
        <v>1</v>
      </c>
      <c r="G2228">
        <v>69.842849000000001</v>
      </c>
      <c r="H2228">
        <v>18.929576000000001</v>
      </c>
      <c r="I2228">
        <v>63.041834999999999</v>
      </c>
      <c r="J2228">
        <v>1.068506</v>
      </c>
      <c r="K2228" t="str">
        <f t="shared" si="66"/>
        <v>7</v>
      </c>
      <c r="L2228" t="s">
        <v>87</v>
      </c>
      <c r="M2228" t="s">
        <v>88</v>
      </c>
      <c r="N222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60</v>
      </c>
      <c r="O2228" t="e">
        <f>VLOOKUP(TableMPI[[#This Row],[Label]],TableAvg[],2,FALSE)</f>
        <v>#N/A</v>
      </c>
      <c r="P2228" t="e">
        <f>VLOOKUP(TableMPI[[#This Row],[Label]],TableAvg[],3,FALSE)</f>
        <v>#N/A</v>
      </c>
      <c r="Q2228" t="e">
        <f>TableMPI[[#This Row],[Avg]]-$U$2*TableMPI[[#This Row],[StdDev]]</f>
        <v>#N/A</v>
      </c>
      <c r="R2228" t="e">
        <f>TableMPI[[#This Row],[Avg]]+$U$2*TableMPI[[#This Row],[StdDev]]</f>
        <v>#N/A</v>
      </c>
      <c r="S2228" t="e">
        <f>IF(AND(TableMPI[[#This Row],[total_time]]&gt;=TableMPI[[#This Row],[Low]], TableMPI[[#This Row],[total_time]]&lt;=TableMPI[[#This Row],[High]]),1,0)</f>
        <v>#N/A</v>
      </c>
    </row>
    <row r="2229" spans="1:19" x14ac:dyDescent="0.25">
      <c r="A2229" t="s">
        <v>15</v>
      </c>
      <c r="B2229">
        <v>30000</v>
      </c>
      <c r="C2229">
        <v>100</v>
      </c>
      <c r="D2229">
        <v>100000</v>
      </c>
      <c r="E2229">
        <v>61</v>
      </c>
      <c r="F2229">
        <v>1</v>
      </c>
      <c r="G2229">
        <v>65.382966999999994</v>
      </c>
      <c r="H2229">
        <v>15.153047000000001</v>
      </c>
      <c r="I2229">
        <v>68.390251000000006</v>
      </c>
      <c r="J2229">
        <v>1.1398379999999999</v>
      </c>
      <c r="K2229" t="str">
        <f t="shared" si="66"/>
        <v>7</v>
      </c>
      <c r="L2229" t="s">
        <v>87</v>
      </c>
      <c r="M2229" t="s">
        <v>88</v>
      </c>
      <c r="N222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61</v>
      </c>
      <c r="O2229" t="e">
        <f>VLOOKUP(TableMPI[[#This Row],[Label]],TableAvg[],2,FALSE)</f>
        <v>#N/A</v>
      </c>
      <c r="P2229" t="e">
        <f>VLOOKUP(TableMPI[[#This Row],[Label]],TableAvg[],3,FALSE)</f>
        <v>#N/A</v>
      </c>
      <c r="Q2229" t="e">
        <f>TableMPI[[#This Row],[Avg]]-$U$2*TableMPI[[#This Row],[StdDev]]</f>
        <v>#N/A</v>
      </c>
      <c r="R2229" t="e">
        <f>TableMPI[[#This Row],[Avg]]+$U$2*TableMPI[[#This Row],[StdDev]]</f>
        <v>#N/A</v>
      </c>
      <c r="S2229" t="e">
        <f>IF(AND(TableMPI[[#This Row],[total_time]]&gt;=TableMPI[[#This Row],[Low]], TableMPI[[#This Row],[total_time]]&lt;=TableMPI[[#This Row],[High]]),1,0)</f>
        <v>#N/A</v>
      </c>
    </row>
    <row r="2230" spans="1:19" x14ac:dyDescent="0.25">
      <c r="A2230" t="s">
        <v>15</v>
      </c>
      <c r="B2230">
        <v>30000</v>
      </c>
      <c r="C2230">
        <v>100</v>
      </c>
      <c r="D2230">
        <v>100000</v>
      </c>
      <c r="E2230">
        <v>62</v>
      </c>
      <c r="F2230">
        <v>1</v>
      </c>
      <c r="G2230">
        <v>66.060738000000001</v>
      </c>
      <c r="H2230">
        <v>16.784313000000001</v>
      </c>
      <c r="I2230">
        <v>63.093060999999999</v>
      </c>
      <c r="J2230">
        <v>1.0343119999999999</v>
      </c>
      <c r="K2230" t="str">
        <f t="shared" si="66"/>
        <v>7</v>
      </c>
      <c r="L2230" t="s">
        <v>87</v>
      </c>
      <c r="M2230" t="s">
        <v>88</v>
      </c>
      <c r="N223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62</v>
      </c>
      <c r="O2230" t="e">
        <f>VLOOKUP(TableMPI[[#This Row],[Label]],TableAvg[],2,FALSE)</f>
        <v>#N/A</v>
      </c>
      <c r="P2230" t="e">
        <f>VLOOKUP(TableMPI[[#This Row],[Label]],TableAvg[],3,FALSE)</f>
        <v>#N/A</v>
      </c>
      <c r="Q2230" t="e">
        <f>TableMPI[[#This Row],[Avg]]-$U$2*TableMPI[[#This Row],[StdDev]]</f>
        <v>#N/A</v>
      </c>
      <c r="R2230" t="e">
        <f>TableMPI[[#This Row],[Avg]]+$U$2*TableMPI[[#This Row],[StdDev]]</f>
        <v>#N/A</v>
      </c>
      <c r="S2230" t="e">
        <f>IF(AND(TableMPI[[#This Row],[total_time]]&gt;=TableMPI[[#This Row],[Low]], TableMPI[[#This Row],[total_time]]&lt;=TableMPI[[#This Row],[High]]),1,0)</f>
        <v>#N/A</v>
      </c>
    </row>
    <row r="2231" spans="1:19" x14ac:dyDescent="0.25">
      <c r="A2231" t="s">
        <v>15</v>
      </c>
      <c r="B2231">
        <v>30000</v>
      </c>
      <c r="C2231">
        <v>100</v>
      </c>
      <c r="D2231">
        <v>100000</v>
      </c>
      <c r="E2231">
        <v>63</v>
      </c>
      <c r="F2231">
        <v>1</v>
      </c>
      <c r="G2231">
        <v>64.446348</v>
      </c>
      <c r="H2231">
        <v>15.825913999999999</v>
      </c>
      <c r="I2231">
        <v>75.800534999999996</v>
      </c>
      <c r="J2231">
        <v>1.2225889999999999</v>
      </c>
      <c r="K2231" t="str">
        <f t="shared" si="66"/>
        <v>7</v>
      </c>
      <c r="L2231" t="s">
        <v>87</v>
      </c>
      <c r="M2231" t="s">
        <v>88</v>
      </c>
      <c r="N223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63</v>
      </c>
      <c r="O2231" t="e">
        <f>VLOOKUP(TableMPI[[#This Row],[Label]],TableAvg[],2,FALSE)</f>
        <v>#N/A</v>
      </c>
      <c r="P2231" t="e">
        <f>VLOOKUP(TableMPI[[#This Row],[Label]],TableAvg[],3,FALSE)</f>
        <v>#N/A</v>
      </c>
      <c r="Q2231" t="e">
        <f>TableMPI[[#This Row],[Avg]]-$U$2*TableMPI[[#This Row],[StdDev]]</f>
        <v>#N/A</v>
      </c>
      <c r="R2231" t="e">
        <f>TableMPI[[#This Row],[Avg]]+$U$2*TableMPI[[#This Row],[StdDev]]</f>
        <v>#N/A</v>
      </c>
      <c r="S2231" t="e">
        <f>IF(AND(TableMPI[[#This Row],[total_time]]&gt;=TableMPI[[#This Row],[Low]], TableMPI[[#This Row],[total_time]]&lt;=TableMPI[[#This Row],[High]]),1,0)</f>
        <v>#N/A</v>
      </c>
    </row>
    <row r="2232" spans="1:19" x14ac:dyDescent="0.25">
      <c r="A2232" t="s">
        <v>15</v>
      </c>
      <c r="B2232">
        <v>30000</v>
      </c>
      <c r="C2232">
        <v>100</v>
      </c>
      <c r="D2232">
        <v>100000</v>
      </c>
      <c r="E2232">
        <v>64</v>
      </c>
      <c r="F2232">
        <v>1</v>
      </c>
      <c r="G2232">
        <v>63.941586999999998</v>
      </c>
      <c r="H2232">
        <v>16.209963999999999</v>
      </c>
      <c r="I2232">
        <v>86.930627999999999</v>
      </c>
      <c r="J2232">
        <v>1.3798509999999999</v>
      </c>
      <c r="K2232" t="str">
        <f t="shared" si="66"/>
        <v>7</v>
      </c>
      <c r="L2232" t="s">
        <v>87</v>
      </c>
      <c r="M2232" t="s">
        <v>88</v>
      </c>
      <c r="N223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64</v>
      </c>
      <c r="O2232" t="e">
        <f>VLOOKUP(TableMPI[[#This Row],[Label]],TableAvg[],2,FALSE)</f>
        <v>#N/A</v>
      </c>
      <c r="P2232" t="e">
        <f>VLOOKUP(TableMPI[[#This Row],[Label]],TableAvg[],3,FALSE)</f>
        <v>#N/A</v>
      </c>
      <c r="Q2232" t="e">
        <f>TableMPI[[#This Row],[Avg]]-$U$2*TableMPI[[#This Row],[StdDev]]</f>
        <v>#N/A</v>
      </c>
      <c r="R2232" t="e">
        <f>TableMPI[[#This Row],[Avg]]+$U$2*TableMPI[[#This Row],[StdDev]]</f>
        <v>#N/A</v>
      </c>
      <c r="S2232" t="e">
        <f>IF(AND(TableMPI[[#This Row],[total_time]]&gt;=TableMPI[[#This Row],[Low]], TableMPI[[#This Row],[total_time]]&lt;=TableMPI[[#This Row],[High]]),1,0)</f>
        <v>#N/A</v>
      </c>
    </row>
    <row r="2233" spans="1:19" x14ac:dyDescent="0.25">
      <c r="A2233" t="s">
        <v>15</v>
      </c>
      <c r="B2233">
        <v>30000</v>
      </c>
      <c r="C2233">
        <v>100</v>
      </c>
      <c r="D2233">
        <v>100000</v>
      </c>
      <c r="E2233">
        <v>65</v>
      </c>
      <c r="F2233">
        <v>1</v>
      </c>
      <c r="G2233">
        <v>62.871529000000002</v>
      </c>
      <c r="H2233">
        <v>15.940851</v>
      </c>
      <c r="I2233">
        <v>61.953434000000001</v>
      </c>
      <c r="J2233">
        <v>0.96802200000000005</v>
      </c>
      <c r="K2233" t="str">
        <f t="shared" si="66"/>
        <v>7</v>
      </c>
      <c r="L2233" t="s">
        <v>87</v>
      </c>
      <c r="M2233" t="s">
        <v>88</v>
      </c>
      <c r="N223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65</v>
      </c>
      <c r="O2233" t="e">
        <f>VLOOKUP(TableMPI[[#This Row],[Label]],TableAvg[],2,FALSE)</f>
        <v>#N/A</v>
      </c>
      <c r="P2233" t="e">
        <f>VLOOKUP(TableMPI[[#This Row],[Label]],TableAvg[],3,FALSE)</f>
        <v>#N/A</v>
      </c>
      <c r="Q2233" t="e">
        <f>TableMPI[[#This Row],[Avg]]-$U$2*TableMPI[[#This Row],[StdDev]]</f>
        <v>#N/A</v>
      </c>
      <c r="R2233" t="e">
        <f>TableMPI[[#This Row],[Avg]]+$U$2*TableMPI[[#This Row],[StdDev]]</f>
        <v>#N/A</v>
      </c>
      <c r="S2233" t="e">
        <f>IF(AND(TableMPI[[#This Row],[total_time]]&gt;=TableMPI[[#This Row],[Low]], TableMPI[[#This Row],[total_time]]&lt;=TableMPI[[#This Row],[High]]),1,0)</f>
        <v>#N/A</v>
      </c>
    </row>
    <row r="2234" spans="1:19" x14ac:dyDescent="0.25">
      <c r="A2234" t="s">
        <v>15</v>
      </c>
      <c r="B2234">
        <v>30000</v>
      </c>
      <c r="C2234">
        <v>100</v>
      </c>
      <c r="D2234">
        <v>100000</v>
      </c>
      <c r="E2234">
        <v>66</v>
      </c>
      <c r="F2234">
        <v>1</v>
      </c>
      <c r="G2234">
        <v>82.502007000000006</v>
      </c>
      <c r="H2234">
        <v>36.227984999999997</v>
      </c>
      <c r="I2234">
        <v>61.360703999999998</v>
      </c>
      <c r="J2234">
        <v>0.94401100000000004</v>
      </c>
      <c r="K2234" t="str">
        <f t="shared" si="66"/>
        <v>7</v>
      </c>
      <c r="L2234" t="s">
        <v>87</v>
      </c>
      <c r="M2234" t="s">
        <v>88</v>
      </c>
      <c r="N223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66</v>
      </c>
      <c r="O2234" t="e">
        <f>VLOOKUP(TableMPI[[#This Row],[Label]],TableAvg[],2,FALSE)</f>
        <v>#N/A</v>
      </c>
      <c r="P2234" t="e">
        <f>VLOOKUP(TableMPI[[#This Row],[Label]],TableAvg[],3,FALSE)</f>
        <v>#N/A</v>
      </c>
      <c r="Q2234" t="e">
        <f>TableMPI[[#This Row],[Avg]]-$U$2*TableMPI[[#This Row],[StdDev]]</f>
        <v>#N/A</v>
      </c>
      <c r="R2234" t="e">
        <f>TableMPI[[#This Row],[Avg]]+$U$2*TableMPI[[#This Row],[StdDev]]</f>
        <v>#N/A</v>
      </c>
      <c r="S2234" t="e">
        <f>IF(AND(TableMPI[[#This Row],[total_time]]&gt;=TableMPI[[#This Row],[Low]], TableMPI[[#This Row],[total_time]]&lt;=TableMPI[[#This Row],[High]]),1,0)</f>
        <v>#N/A</v>
      </c>
    </row>
    <row r="2235" spans="1:19" x14ac:dyDescent="0.25">
      <c r="A2235" t="s">
        <v>15</v>
      </c>
      <c r="B2235">
        <v>30000</v>
      </c>
      <c r="C2235">
        <v>100</v>
      </c>
      <c r="D2235">
        <v>100000</v>
      </c>
      <c r="E2235">
        <v>67</v>
      </c>
      <c r="F2235">
        <v>1</v>
      </c>
      <c r="G2235">
        <v>81.474429999999998</v>
      </c>
      <c r="H2235">
        <v>35.644297000000002</v>
      </c>
      <c r="I2235">
        <v>66.474140000000006</v>
      </c>
      <c r="J2235">
        <v>1.0071840000000001</v>
      </c>
      <c r="K2235" t="str">
        <f t="shared" si="66"/>
        <v>7</v>
      </c>
      <c r="L2235" t="s">
        <v>87</v>
      </c>
      <c r="M2235" t="s">
        <v>88</v>
      </c>
      <c r="N223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67</v>
      </c>
      <c r="O2235" t="e">
        <f>VLOOKUP(TableMPI[[#This Row],[Label]],TableAvg[],2,FALSE)</f>
        <v>#N/A</v>
      </c>
      <c r="P2235" t="e">
        <f>VLOOKUP(TableMPI[[#This Row],[Label]],TableAvg[],3,FALSE)</f>
        <v>#N/A</v>
      </c>
      <c r="Q2235" t="e">
        <f>TableMPI[[#This Row],[Avg]]-$U$2*TableMPI[[#This Row],[StdDev]]</f>
        <v>#N/A</v>
      </c>
      <c r="R2235" t="e">
        <f>TableMPI[[#This Row],[Avg]]+$U$2*TableMPI[[#This Row],[StdDev]]</f>
        <v>#N/A</v>
      </c>
      <c r="S2235" t="e">
        <f>IF(AND(TableMPI[[#This Row],[total_time]]&gt;=TableMPI[[#This Row],[Low]], TableMPI[[#This Row],[total_time]]&lt;=TableMPI[[#This Row],[High]]),1,0)</f>
        <v>#N/A</v>
      </c>
    </row>
    <row r="2236" spans="1:19" x14ac:dyDescent="0.25">
      <c r="A2236" t="s">
        <v>15</v>
      </c>
      <c r="B2236">
        <v>30000</v>
      </c>
      <c r="C2236">
        <v>100</v>
      </c>
      <c r="D2236">
        <v>100000</v>
      </c>
      <c r="E2236">
        <v>68</v>
      </c>
      <c r="F2236">
        <v>1</v>
      </c>
      <c r="G2236">
        <v>81.525108000000003</v>
      </c>
      <c r="H2236">
        <v>36.275016999999998</v>
      </c>
      <c r="I2236">
        <v>76.186863000000002</v>
      </c>
      <c r="J2236">
        <v>1.1371169999999999</v>
      </c>
      <c r="K2236" t="str">
        <f t="shared" si="66"/>
        <v>7</v>
      </c>
      <c r="L2236" t="s">
        <v>87</v>
      </c>
      <c r="M2236" t="s">
        <v>88</v>
      </c>
      <c r="N223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68</v>
      </c>
      <c r="O2236" t="e">
        <f>VLOOKUP(TableMPI[[#This Row],[Label]],TableAvg[],2,FALSE)</f>
        <v>#N/A</v>
      </c>
      <c r="P2236" t="e">
        <f>VLOOKUP(TableMPI[[#This Row],[Label]],TableAvg[],3,FALSE)</f>
        <v>#N/A</v>
      </c>
      <c r="Q2236" t="e">
        <f>TableMPI[[#This Row],[Avg]]-$U$2*TableMPI[[#This Row],[StdDev]]</f>
        <v>#N/A</v>
      </c>
      <c r="R2236" t="e">
        <f>TableMPI[[#This Row],[Avg]]+$U$2*TableMPI[[#This Row],[StdDev]]</f>
        <v>#N/A</v>
      </c>
      <c r="S2236" t="e">
        <f>IF(AND(TableMPI[[#This Row],[total_time]]&gt;=TableMPI[[#This Row],[Low]], TableMPI[[#This Row],[total_time]]&lt;=TableMPI[[#This Row],[High]]),1,0)</f>
        <v>#N/A</v>
      </c>
    </row>
    <row r="2237" spans="1:19" x14ac:dyDescent="0.25">
      <c r="A2237" t="s">
        <v>15</v>
      </c>
      <c r="B2237">
        <v>30000</v>
      </c>
      <c r="C2237">
        <v>100</v>
      </c>
      <c r="D2237">
        <v>100000</v>
      </c>
      <c r="E2237">
        <v>69</v>
      </c>
      <c r="F2237">
        <v>1</v>
      </c>
      <c r="G2237">
        <v>80.631749999999997</v>
      </c>
      <c r="H2237">
        <v>36.401072999999997</v>
      </c>
      <c r="I2237">
        <v>72.874095999999994</v>
      </c>
      <c r="J2237">
        <v>1.0716779999999999</v>
      </c>
      <c r="K2237" t="str">
        <f t="shared" si="66"/>
        <v>7</v>
      </c>
      <c r="L2237" t="s">
        <v>87</v>
      </c>
      <c r="M2237" t="s">
        <v>88</v>
      </c>
      <c r="N223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69</v>
      </c>
      <c r="O2237" t="e">
        <f>VLOOKUP(TableMPI[[#This Row],[Label]],TableAvg[],2,FALSE)</f>
        <v>#N/A</v>
      </c>
      <c r="P2237" t="e">
        <f>VLOOKUP(TableMPI[[#This Row],[Label]],TableAvg[],3,FALSE)</f>
        <v>#N/A</v>
      </c>
      <c r="Q2237" t="e">
        <f>TableMPI[[#This Row],[Avg]]-$U$2*TableMPI[[#This Row],[StdDev]]</f>
        <v>#N/A</v>
      </c>
      <c r="R2237" t="e">
        <f>TableMPI[[#This Row],[Avg]]+$U$2*TableMPI[[#This Row],[StdDev]]</f>
        <v>#N/A</v>
      </c>
      <c r="S2237" t="e">
        <f>IF(AND(TableMPI[[#This Row],[total_time]]&gt;=TableMPI[[#This Row],[Low]], TableMPI[[#This Row],[total_time]]&lt;=TableMPI[[#This Row],[High]]),1,0)</f>
        <v>#N/A</v>
      </c>
    </row>
    <row r="2238" spans="1:19" x14ac:dyDescent="0.25">
      <c r="A2238" t="s">
        <v>15</v>
      </c>
      <c r="B2238">
        <v>30000</v>
      </c>
      <c r="C2238">
        <v>100</v>
      </c>
      <c r="D2238">
        <v>100000</v>
      </c>
      <c r="E2238">
        <v>70</v>
      </c>
      <c r="F2238">
        <v>1</v>
      </c>
      <c r="G2238">
        <v>81.849514999999997</v>
      </c>
      <c r="H2238">
        <v>38.146548000000003</v>
      </c>
      <c r="I2238">
        <v>80.344142000000005</v>
      </c>
      <c r="J2238">
        <v>1.1644080000000001</v>
      </c>
      <c r="K2238" t="str">
        <f t="shared" si="66"/>
        <v>7</v>
      </c>
      <c r="L2238" t="s">
        <v>87</v>
      </c>
      <c r="M2238" t="s">
        <v>88</v>
      </c>
      <c r="N223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70</v>
      </c>
      <c r="O2238" t="e">
        <f>VLOOKUP(TableMPI[[#This Row],[Label]],TableAvg[],2,FALSE)</f>
        <v>#N/A</v>
      </c>
      <c r="P2238" t="e">
        <f>VLOOKUP(TableMPI[[#This Row],[Label]],TableAvg[],3,FALSE)</f>
        <v>#N/A</v>
      </c>
      <c r="Q2238" t="e">
        <f>TableMPI[[#This Row],[Avg]]-$U$2*TableMPI[[#This Row],[StdDev]]</f>
        <v>#N/A</v>
      </c>
      <c r="R2238" t="e">
        <f>TableMPI[[#This Row],[Avg]]+$U$2*TableMPI[[#This Row],[StdDev]]</f>
        <v>#N/A</v>
      </c>
      <c r="S2238" t="e">
        <f>IF(AND(TableMPI[[#This Row],[total_time]]&gt;=TableMPI[[#This Row],[Low]], TableMPI[[#This Row],[total_time]]&lt;=TableMPI[[#This Row],[High]]),1,0)</f>
        <v>#N/A</v>
      </c>
    </row>
    <row r="2239" spans="1:19" x14ac:dyDescent="0.25">
      <c r="A2239" t="s">
        <v>15</v>
      </c>
      <c r="B2239">
        <v>30000</v>
      </c>
      <c r="C2239">
        <v>100</v>
      </c>
      <c r="D2239">
        <v>100000</v>
      </c>
      <c r="E2239">
        <v>71</v>
      </c>
      <c r="F2239">
        <v>1</v>
      </c>
      <c r="G2239">
        <v>77.334641000000005</v>
      </c>
      <c r="H2239">
        <v>34.426645000000001</v>
      </c>
      <c r="I2239">
        <v>80.622262000000006</v>
      </c>
      <c r="J2239">
        <v>1.1517470000000001</v>
      </c>
      <c r="K2239" t="str">
        <f t="shared" si="66"/>
        <v>7</v>
      </c>
      <c r="L2239" t="s">
        <v>87</v>
      </c>
      <c r="M2239" t="s">
        <v>88</v>
      </c>
      <c r="N223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71</v>
      </c>
      <c r="O2239" t="e">
        <f>VLOOKUP(TableMPI[[#This Row],[Label]],TableAvg[],2,FALSE)</f>
        <v>#N/A</v>
      </c>
      <c r="P2239" t="e">
        <f>VLOOKUP(TableMPI[[#This Row],[Label]],TableAvg[],3,FALSE)</f>
        <v>#N/A</v>
      </c>
      <c r="Q2239" t="e">
        <f>TableMPI[[#This Row],[Avg]]-$U$2*TableMPI[[#This Row],[StdDev]]</f>
        <v>#N/A</v>
      </c>
      <c r="R2239" t="e">
        <f>TableMPI[[#This Row],[Avg]]+$U$2*TableMPI[[#This Row],[StdDev]]</f>
        <v>#N/A</v>
      </c>
      <c r="S2239" t="e">
        <f>IF(AND(TableMPI[[#This Row],[total_time]]&gt;=TableMPI[[#This Row],[Low]], TableMPI[[#This Row],[total_time]]&lt;=TableMPI[[#This Row],[High]]),1,0)</f>
        <v>#N/A</v>
      </c>
    </row>
    <row r="2240" spans="1:19" x14ac:dyDescent="0.25">
      <c r="A2240" t="s">
        <v>15</v>
      </c>
      <c r="B2240">
        <v>30000</v>
      </c>
      <c r="C2240">
        <v>100</v>
      </c>
      <c r="D2240">
        <v>100000</v>
      </c>
      <c r="E2240">
        <v>72</v>
      </c>
      <c r="F2240">
        <v>1</v>
      </c>
      <c r="G2240">
        <v>79.643501999999998</v>
      </c>
      <c r="H2240">
        <v>37.211236</v>
      </c>
      <c r="I2240">
        <v>129.468436</v>
      </c>
      <c r="J2240">
        <v>1.823499</v>
      </c>
      <c r="K2240" t="str">
        <f t="shared" si="66"/>
        <v>7</v>
      </c>
      <c r="L2240" t="s">
        <v>87</v>
      </c>
      <c r="M2240" t="s">
        <v>88</v>
      </c>
      <c r="N224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72</v>
      </c>
      <c r="O2240" t="e">
        <f>VLOOKUP(TableMPI[[#This Row],[Label]],TableAvg[],2,FALSE)</f>
        <v>#N/A</v>
      </c>
      <c r="P2240" t="e">
        <f>VLOOKUP(TableMPI[[#This Row],[Label]],TableAvg[],3,FALSE)</f>
        <v>#N/A</v>
      </c>
      <c r="Q2240" t="e">
        <f>TableMPI[[#This Row],[Avg]]-$U$2*TableMPI[[#This Row],[StdDev]]</f>
        <v>#N/A</v>
      </c>
      <c r="R2240" t="e">
        <f>TableMPI[[#This Row],[Avg]]+$U$2*TableMPI[[#This Row],[StdDev]]</f>
        <v>#N/A</v>
      </c>
      <c r="S2240" t="e">
        <f>IF(AND(TableMPI[[#This Row],[total_time]]&gt;=TableMPI[[#This Row],[Low]], TableMPI[[#This Row],[total_time]]&lt;=TableMPI[[#This Row],[High]]),1,0)</f>
        <v>#N/A</v>
      </c>
    </row>
    <row r="2241" spans="1:19" x14ac:dyDescent="0.25">
      <c r="A2241" t="s">
        <v>15</v>
      </c>
      <c r="B2241">
        <v>30000</v>
      </c>
      <c r="C2241">
        <v>100</v>
      </c>
      <c r="D2241">
        <v>100000</v>
      </c>
      <c r="E2241">
        <v>13</v>
      </c>
      <c r="F2241">
        <v>1</v>
      </c>
      <c r="G2241">
        <v>231.833969</v>
      </c>
      <c r="H2241">
        <v>2.1315279999999999</v>
      </c>
      <c r="I2241">
        <v>12.517450999999999</v>
      </c>
      <c r="J2241">
        <v>1.043121</v>
      </c>
      <c r="K2241" t="str">
        <f t="shared" si="66"/>
        <v>7</v>
      </c>
      <c r="L2241" t="s">
        <v>87</v>
      </c>
      <c r="M2241" t="s">
        <v>88</v>
      </c>
      <c r="N224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13</v>
      </c>
      <c r="O2241" t="e">
        <f>VLOOKUP(TableMPI[[#This Row],[Label]],TableAvg[],2,FALSE)</f>
        <v>#N/A</v>
      </c>
      <c r="P2241" t="e">
        <f>VLOOKUP(TableMPI[[#This Row],[Label]],TableAvg[],3,FALSE)</f>
        <v>#N/A</v>
      </c>
      <c r="Q2241" t="e">
        <f>TableMPI[[#This Row],[Avg]]-$U$2*TableMPI[[#This Row],[StdDev]]</f>
        <v>#N/A</v>
      </c>
      <c r="R2241" t="e">
        <f>TableMPI[[#This Row],[Avg]]+$U$2*TableMPI[[#This Row],[StdDev]]</f>
        <v>#N/A</v>
      </c>
      <c r="S2241" t="e">
        <f>IF(AND(TableMPI[[#This Row],[total_time]]&gt;=TableMPI[[#This Row],[Low]], TableMPI[[#This Row],[total_time]]&lt;=TableMPI[[#This Row],[High]]),1,0)</f>
        <v>#N/A</v>
      </c>
    </row>
    <row r="2242" spans="1:19" x14ac:dyDescent="0.25">
      <c r="A2242" t="s">
        <v>15</v>
      </c>
      <c r="B2242">
        <v>25000</v>
      </c>
      <c r="C2242">
        <v>100</v>
      </c>
      <c r="D2242">
        <v>100000</v>
      </c>
      <c r="E2242">
        <v>13</v>
      </c>
      <c r="F2242">
        <v>1</v>
      </c>
      <c r="G2242">
        <v>161.66583199999999</v>
      </c>
      <c r="H2242">
        <v>1.804322</v>
      </c>
      <c r="I2242">
        <v>12.189163000000001</v>
      </c>
      <c r="J2242">
        <v>1.0157639999999999</v>
      </c>
      <c r="K2242" t="str">
        <f>MID(M2242,22,1)</f>
        <v>7</v>
      </c>
      <c r="L2242" t="s">
        <v>89</v>
      </c>
      <c r="M2242" t="s">
        <v>90</v>
      </c>
      <c r="N224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13</v>
      </c>
      <c r="O2242" t="e">
        <f>VLOOKUP(TableMPI[[#This Row],[Label]],TableAvg[],2,FALSE)</f>
        <v>#N/A</v>
      </c>
      <c r="P2242" t="e">
        <f>VLOOKUP(TableMPI[[#This Row],[Label]],TableAvg[],3,FALSE)</f>
        <v>#N/A</v>
      </c>
      <c r="Q2242" t="e">
        <f>TableMPI[[#This Row],[Avg]]-$U$2*TableMPI[[#This Row],[StdDev]]</f>
        <v>#N/A</v>
      </c>
      <c r="R2242" t="e">
        <f>TableMPI[[#This Row],[Avg]]+$U$2*TableMPI[[#This Row],[StdDev]]</f>
        <v>#N/A</v>
      </c>
      <c r="S2242" t="e">
        <f>IF(AND(TableMPI[[#This Row],[total_time]]&gt;=TableMPI[[#This Row],[Low]], TableMPI[[#This Row],[total_time]]&lt;=TableMPI[[#This Row],[High]]),1,0)</f>
        <v>#N/A</v>
      </c>
    </row>
    <row r="2243" spans="1:19" x14ac:dyDescent="0.25">
      <c r="A2243" t="s">
        <v>15</v>
      </c>
      <c r="B2243">
        <v>25000</v>
      </c>
      <c r="C2243">
        <v>100</v>
      </c>
      <c r="D2243">
        <v>100000</v>
      </c>
      <c r="E2243">
        <v>14</v>
      </c>
      <c r="F2243">
        <v>1</v>
      </c>
      <c r="G2243">
        <v>150.65197599999999</v>
      </c>
      <c r="H2243">
        <v>1.5971979999999999</v>
      </c>
      <c r="I2243">
        <v>10.736822999999999</v>
      </c>
      <c r="J2243">
        <v>0.825909</v>
      </c>
      <c r="K2243" t="str">
        <f t="shared" ref="K2243:K2274" si="67">MID(M2243,22,1)</f>
        <v>7</v>
      </c>
      <c r="L2243" t="s">
        <v>89</v>
      </c>
      <c r="M2243" t="s">
        <v>90</v>
      </c>
      <c r="N224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14</v>
      </c>
      <c r="O2243" t="e">
        <f>VLOOKUP(TableMPI[[#This Row],[Label]],TableAvg[],2,FALSE)</f>
        <v>#N/A</v>
      </c>
      <c r="P2243" t="e">
        <f>VLOOKUP(TableMPI[[#This Row],[Label]],TableAvg[],3,FALSE)</f>
        <v>#N/A</v>
      </c>
      <c r="Q2243" t="e">
        <f>TableMPI[[#This Row],[Avg]]-$U$2*TableMPI[[#This Row],[StdDev]]</f>
        <v>#N/A</v>
      </c>
      <c r="R2243" t="e">
        <f>TableMPI[[#This Row],[Avg]]+$U$2*TableMPI[[#This Row],[StdDev]]</f>
        <v>#N/A</v>
      </c>
      <c r="S2243" t="e">
        <f>IF(AND(TableMPI[[#This Row],[total_time]]&gt;=TableMPI[[#This Row],[Low]], TableMPI[[#This Row],[total_time]]&lt;=TableMPI[[#This Row],[High]]),1,0)</f>
        <v>#N/A</v>
      </c>
    </row>
    <row r="2244" spans="1:19" x14ac:dyDescent="0.25">
      <c r="A2244" t="s">
        <v>15</v>
      </c>
      <c r="B2244">
        <v>25000</v>
      </c>
      <c r="C2244">
        <v>100</v>
      </c>
      <c r="D2244">
        <v>100000</v>
      </c>
      <c r="E2244">
        <v>15</v>
      </c>
      <c r="F2244">
        <v>1</v>
      </c>
      <c r="G2244">
        <v>140.70479800000001</v>
      </c>
      <c r="H2244">
        <v>1.621866</v>
      </c>
      <c r="I2244">
        <v>11.973352999999999</v>
      </c>
      <c r="J2244">
        <v>0.85523899999999997</v>
      </c>
      <c r="K2244" t="str">
        <f t="shared" si="67"/>
        <v>7</v>
      </c>
      <c r="L2244" t="s">
        <v>89</v>
      </c>
      <c r="M2244" t="s">
        <v>90</v>
      </c>
      <c r="N224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15</v>
      </c>
      <c r="O2244" t="e">
        <f>VLOOKUP(TableMPI[[#This Row],[Label]],TableAvg[],2,FALSE)</f>
        <v>#N/A</v>
      </c>
      <c r="P2244" t="e">
        <f>VLOOKUP(TableMPI[[#This Row],[Label]],TableAvg[],3,FALSE)</f>
        <v>#N/A</v>
      </c>
      <c r="Q2244" t="e">
        <f>TableMPI[[#This Row],[Avg]]-$U$2*TableMPI[[#This Row],[StdDev]]</f>
        <v>#N/A</v>
      </c>
      <c r="R2244" t="e">
        <f>TableMPI[[#This Row],[Avg]]+$U$2*TableMPI[[#This Row],[StdDev]]</f>
        <v>#N/A</v>
      </c>
      <c r="S2244" t="e">
        <f>IF(AND(TableMPI[[#This Row],[total_time]]&gt;=TableMPI[[#This Row],[Low]], TableMPI[[#This Row],[total_time]]&lt;=TableMPI[[#This Row],[High]]),1,0)</f>
        <v>#N/A</v>
      </c>
    </row>
    <row r="2245" spans="1:19" x14ac:dyDescent="0.25">
      <c r="A2245" t="s">
        <v>15</v>
      </c>
      <c r="B2245">
        <v>25000</v>
      </c>
      <c r="C2245">
        <v>100</v>
      </c>
      <c r="D2245">
        <v>100000</v>
      </c>
      <c r="E2245">
        <v>16</v>
      </c>
      <c r="F2245">
        <v>1</v>
      </c>
      <c r="G2245">
        <v>132.244552</v>
      </c>
      <c r="H2245">
        <v>1.6267370000000001</v>
      </c>
      <c r="I2245">
        <v>12.776477999999999</v>
      </c>
      <c r="J2245">
        <v>0.85176499999999999</v>
      </c>
      <c r="K2245" t="str">
        <f t="shared" si="67"/>
        <v>7</v>
      </c>
      <c r="L2245" t="s">
        <v>89</v>
      </c>
      <c r="M2245" t="s">
        <v>90</v>
      </c>
      <c r="N224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16</v>
      </c>
      <c r="O2245" t="e">
        <f>VLOOKUP(TableMPI[[#This Row],[Label]],TableAvg[],2,FALSE)</f>
        <v>#N/A</v>
      </c>
      <c r="P2245" t="e">
        <f>VLOOKUP(TableMPI[[#This Row],[Label]],TableAvg[],3,FALSE)</f>
        <v>#N/A</v>
      </c>
      <c r="Q2245" t="e">
        <f>TableMPI[[#This Row],[Avg]]-$U$2*TableMPI[[#This Row],[StdDev]]</f>
        <v>#N/A</v>
      </c>
      <c r="R2245" t="e">
        <f>TableMPI[[#This Row],[Avg]]+$U$2*TableMPI[[#This Row],[StdDev]]</f>
        <v>#N/A</v>
      </c>
      <c r="S2245" t="e">
        <f>IF(AND(TableMPI[[#This Row],[total_time]]&gt;=TableMPI[[#This Row],[Low]], TableMPI[[#This Row],[total_time]]&lt;=TableMPI[[#This Row],[High]]),1,0)</f>
        <v>#N/A</v>
      </c>
    </row>
    <row r="2246" spans="1:19" x14ac:dyDescent="0.25">
      <c r="A2246" t="s">
        <v>15</v>
      </c>
      <c r="B2246">
        <v>25000</v>
      </c>
      <c r="C2246">
        <v>100</v>
      </c>
      <c r="D2246">
        <v>100000</v>
      </c>
      <c r="E2246">
        <v>17</v>
      </c>
      <c r="F2246">
        <v>1</v>
      </c>
      <c r="G2246">
        <v>124.69654</v>
      </c>
      <c r="H2246">
        <v>1.620546</v>
      </c>
      <c r="I2246">
        <v>13.675300999999999</v>
      </c>
      <c r="J2246">
        <v>0.85470599999999997</v>
      </c>
      <c r="K2246" t="str">
        <f t="shared" si="67"/>
        <v>7</v>
      </c>
      <c r="L2246" t="s">
        <v>89</v>
      </c>
      <c r="M2246" t="s">
        <v>90</v>
      </c>
      <c r="N224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17</v>
      </c>
      <c r="O2246" t="e">
        <f>VLOOKUP(TableMPI[[#This Row],[Label]],TableAvg[],2,FALSE)</f>
        <v>#N/A</v>
      </c>
      <c r="P2246" t="e">
        <f>VLOOKUP(TableMPI[[#This Row],[Label]],TableAvg[],3,FALSE)</f>
        <v>#N/A</v>
      </c>
      <c r="Q2246" t="e">
        <f>TableMPI[[#This Row],[Avg]]-$U$2*TableMPI[[#This Row],[StdDev]]</f>
        <v>#N/A</v>
      </c>
      <c r="R2246" t="e">
        <f>TableMPI[[#This Row],[Avg]]+$U$2*TableMPI[[#This Row],[StdDev]]</f>
        <v>#N/A</v>
      </c>
      <c r="S2246" t="e">
        <f>IF(AND(TableMPI[[#This Row],[total_time]]&gt;=TableMPI[[#This Row],[Low]], TableMPI[[#This Row],[total_time]]&lt;=TableMPI[[#This Row],[High]]),1,0)</f>
        <v>#N/A</v>
      </c>
    </row>
    <row r="2247" spans="1:19" x14ac:dyDescent="0.25">
      <c r="A2247" t="s">
        <v>15</v>
      </c>
      <c r="B2247">
        <v>25000</v>
      </c>
      <c r="C2247">
        <v>100</v>
      </c>
      <c r="D2247">
        <v>100000</v>
      </c>
      <c r="E2247">
        <v>18</v>
      </c>
      <c r="F2247">
        <v>1</v>
      </c>
      <c r="G2247">
        <v>118.081</v>
      </c>
      <c r="H2247">
        <v>1.741798</v>
      </c>
      <c r="I2247">
        <v>16.524875999999999</v>
      </c>
      <c r="J2247">
        <v>0.97205200000000003</v>
      </c>
      <c r="K2247" t="str">
        <f t="shared" si="67"/>
        <v>7</v>
      </c>
      <c r="L2247" t="s">
        <v>89</v>
      </c>
      <c r="M2247" t="s">
        <v>90</v>
      </c>
      <c r="N224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18</v>
      </c>
      <c r="O2247" t="e">
        <f>VLOOKUP(TableMPI[[#This Row],[Label]],TableAvg[],2,FALSE)</f>
        <v>#N/A</v>
      </c>
      <c r="P2247" t="e">
        <f>VLOOKUP(TableMPI[[#This Row],[Label]],TableAvg[],3,FALSE)</f>
        <v>#N/A</v>
      </c>
      <c r="Q2247" t="e">
        <f>TableMPI[[#This Row],[Avg]]-$U$2*TableMPI[[#This Row],[StdDev]]</f>
        <v>#N/A</v>
      </c>
      <c r="R2247" t="e">
        <f>TableMPI[[#This Row],[Avg]]+$U$2*TableMPI[[#This Row],[StdDev]]</f>
        <v>#N/A</v>
      </c>
      <c r="S2247" t="e">
        <f>IF(AND(TableMPI[[#This Row],[total_time]]&gt;=TableMPI[[#This Row],[Low]], TableMPI[[#This Row],[total_time]]&lt;=TableMPI[[#This Row],[High]]),1,0)</f>
        <v>#N/A</v>
      </c>
    </row>
    <row r="2248" spans="1:19" x14ac:dyDescent="0.25">
      <c r="A2248" t="s">
        <v>15</v>
      </c>
      <c r="B2248">
        <v>25000</v>
      </c>
      <c r="C2248">
        <v>100</v>
      </c>
      <c r="D2248">
        <v>100000</v>
      </c>
      <c r="E2248">
        <v>19</v>
      </c>
      <c r="F2248">
        <v>1</v>
      </c>
      <c r="G2248">
        <v>111.80576499999999</v>
      </c>
      <c r="H2248">
        <v>1.5736760000000001</v>
      </c>
      <c r="I2248">
        <v>14.34104</v>
      </c>
      <c r="J2248">
        <v>0.79672399999999999</v>
      </c>
      <c r="K2248" t="str">
        <f t="shared" si="67"/>
        <v>7</v>
      </c>
      <c r="L2248" t="s">
        <v>89</v>
      </c>
      <c r="M2248" t="s">
        <v>90</v>
      </c>
      <c r="N224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19</v>
      </c>
      <c r="O2248" t="e">
        <f>VLOOKUP(TableMPI[[#This Row],[Label]],TableAvg[],2,FALSE)</f>
        <v>#N/A</v>
      </c>
      <c r="P2248" t="e">
        <f>VLOOKUP(TableMPI[[#This Row],[Label]],TableAvg[],3,FALSE)</f>
        <v>#N/A</v>
      </c>
      <c r="Q2248" t="e">
        <f>TableMPI[[#This Row],[Avg]]-$U$2*TableMPI[[#This Row],[StdDev]]</f>
        <v>#N/A</v>
      </c>
      <c r="R2248" t="e">
        <f>TableMPI[[#This Row],[Avg]]+$U$2*TableMPI[[#This Row],[StdDev]]</f>
        <v>#N/A</v>
      </c>
      <c r="S2248" t="e">
        <f>IF(AND(TableMPI[[#This Row],[total_time]]&gt;=TableMPI[[#This Row],[Low]], TableMPI[[#This Row],[total_time]]&lt;=TableMPI[[#This Row],[High]]),1,0)</f>
        <v>#N/A</v>
      </c>
    </row>
    <row r="2249" spans="1:19" x14ac:dyDescent="0.25">
      <c r="A2249" t="s">
        <v>15</v>
      </c>
      <c r="B2249">
        <v>25000</v>
      </c>
      <c r="C2249">
        <v>100</v>
      </c>
      <c r="D2249">
        <v>100000</v>
      </c>
      <c r="E2249">
        <v>20</v>
      </c>
      <c r="F2249">
        <v>1</v>
      </c>
      <c r="G2249">
        <v>106.184552</v>
      </c>
      <c r="H2249">
        <v>1.749979</v>
      </c>
      <c r="I2249">
        <v>18.705462000000001</v>
      </c>
      <c r="J2249">
        <v>0.98449799999999998</v>
      </c>
      <c r="K2249" t="str">
        <f t="shared" si="67"/>
        <v>7</v>
      </c>
      <c r="L2249" t="s">
        <v>89</v>
      </c>
      <c r="M2249" t="s">
        <v>90</v>
      </c>
      <c r="N224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20</v>
      </c>
      <c r="O2249" t="e">
        <f>VLOOKUP(TableMPI[[#This Row],[Label]],TableAvg[],2,FALSE)</f>
        <v>#N/A</v>
      </c>
      <c r="P2249" t="e">
        <f>VLOOKUP(TableMPI[[#This Row],[Label]],TableAvg[],3,FALSE)</f>
        <v>#N/A</v>
      </c>
      <c r="Q2249" t="e">
        <f>TableMPI[[#This Row],[Avg]]-$U$2*TableMPI[[#This Row],[StdDev]]</f>
        <v>#N/A</v>
      </c>
      <c r="R2249" t="e">
        <f>TableMPI[[#This Row],[Avg]]+$U$2*TableMPI[[#This Row],[StdDev]]</f>
        <v>#N/A</v>
      </c>
      <c r="S2249" t="e">
        <f>IF(AND(TableMPI[[#This Row],[total_time]]&gt;=TableMPI[[#This Row],[Low]], TableMPI[[#This Row],[total_time]]&lt;=TableMPI[[#This Row],[High]]),1,0)</f>
        <v>#N/A</v>
      </c>
    </row>
    <row r="2250" spans="1:19" x14ac:dyDescent="0.25">
      <c r="A2250" t="s">
        <v>15</v>
      </c>
      <c r="B2250">
        <v>25000</v>
      </c>
      <c r="C2250">
        <v>100</v>
      </c>
      <c r="D2250">
        <v>100000</v>
      </c>
      <c r="E2250">
        <v>21</v>
      </c>
      <c r="F2250">
        <v>1</v>
      </c>
      <c r="G2250">
        <v>101.623639</v>
      </c>
      <c r="H2250">
        <v>1.557814</v>
      </c>
      <c r="I2250">
        <v>15.484095999999999</v>
      </c>
      <c r="J2250">
        <v>0.77420500000000003</v>
      </c>
      <c r="K2250" t="str">
        <f t="shared" si="67"/>
        <v>7</v>
      </c>
      <c r="L2250" t="s">
        <v>89</v>
      </c>
      <c r="M2250" t="s">
        <v>90</v>
      </c>
      <c r="N225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21</v>
      </c>
      <c r="O2250" t="e">
        <f>VLOOKUP(TableMPI[[#This Row],[Label]],TableAvg[],2,FALSE)</f>
        <v>#N/A</v>
      </c>
      <c r="P2250" t="e">
        <f>VLOOKUP(TableMPI[[#This Row],[Label]],TableAvg[],3,FALSE)</f>
        <v>#N/A</v>
      </c>
      <c r="Q2250" t="e">
        <f>TableMPI[[#This Row],[Avg]]-$U$2*TableMPI[[#This Row],[StdDev]]</f>
        <v>#N/A</v>
      </c>
      <c r="R2250" t="e">
        <f>TableMPI[[#This Row],[Avg]]+$U$2*TableMPI[[#This Row],[StdDev]]</f>
        <v>#N/A</v>
      </c>
      <c r="S2250" t="e">
        <f>IF(AND(TableMPI[[#This Row],[total_time]]&gt;=TableMPI[[#This Row],[Low]], TableMPI[[#This Row],[total_time]]&lt;=TableMPI[[#This Row],[High]]),1,0)</f>
        <v>#N/A</v>
      </c>
    </row>
    <row r="2251" spans="1:19" x14ac:dyDescent="0.25">
      <c r="A2251" t="s">
        <v>15</v>
      </c>
      <c r="B2251">
        <v>25000</v>
      </c>
      <c r="C2251">
        <v>100</v>
      </c>
      <c r="D2251">
        <v>100000</v>
      </c>
      <c r="E2251">
        <v>22</v>
      </c>
      <c r="F2251">
        <v>1</v>
      </c>
      <c r="G2251">
        <v>96.711894999999998</v>
      </c>
      <c r="H2251">
        <v>1.5498000000000001</v>
      </c>
      <c r="I2251">
        <v>16.132529999999999</v>
      </c>
      <c r="J2251">
        <v>0.76821600000000001</v>
      </c>
      <c r="K2251" t="str">
        <f t="shared" si="67"/>
        <v>7</v>
      </c>
      <c r="L2251" t="s">
        <v>89</v>
      </c>
      <c r="M2251" t="s">
        <v>90</v>
      </c>
      <c r="N225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22</v>
      </c>
      <c r="O2251" t="e">
        <f>VLOOKUP(TableMPI[[#This Row],[Label]],TableAvg[],2,FALSE)</f>
        <v>#N/A</v>
      </c>
      <c r="P2251" t="e">
        <f>VLOOKUP(TableMPI[[#This Row],[Label]],TableAvg[],3,FALSE)</f>
        <v>#N/A</v>
      </c>
      <c r="Q2251" t="e">
        <f>TableMPI[[#This Row],[Avg]]-$U$2*TableMPI[[#This Row],[StdDev]]</f>
        <v>#N/A</v>
      </c>
      <c r="R2251" t="e">
        <f>TableMPI[[#This Row],[Avg]]+$U$2*TableMPI[[#This Row],[StdDev]]</f>
        <v>#N/A</v>
      </c>
      <c r="S2251" t="e">
        <f>IF(AND(TableMPI[[#This Row],[total_time]]&gt;=TableMPI[[#This Row],[Low]], TableMPI[[#This Row],[total_time]]&lt;=TableMPI[[#This Row],[High]]),1,0)</f>
        <v>#N/A</v>
      </c>
    </row>
    <row r="2252" spans="1:19" x14ac:dyDescent="0.25">
      <c r="A2252" t="s">
        <v>15</v>
      </c>
      <c r="B2252">
        <v>25000</v>
      </c>
      <c r="C2252">
        <v>100</v>
      </c>
      <c r="D2252">
        <v>100000</v>
      </c>
      <c r="E2252">
        <v>23</v>
      </c>
      <c r="F2252">
        <v>1</v>
      </c>
      <c r="G2252">
        <v>93.012889000000001</v>
      </c>
      <c r="H2252">
        <v>1.5700559999999999</v>
      </c>
      <c r="I2252">
        <v>17.404132000000001</v>
      </c>
      <c r="J2252">
        <v>0.79109700000000005</v>
      </c>
      <c r="K2252" t="str">
        <f t="shared" si="67"/>
        <v>7</v>
      </c>
      <c r="L2252" t="s">
        <v>89</v>
      </c>
      <c r="M2252" t="s">
        <v>90</v>
      </c>
      <c r="N225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23</v>
      </c>
      <c r="O2252" t="e">
        <f>VLOOKUP(TableMPI[[#This Row],[Label]],TableAvg[],2,FALSE)</f>
        <v>#N/A</v>
      </c>
      <c r="P2252" t="e">
        <f>VLOOKUP(TableMPI[[#This Row],[Label]],TableAvg[],3,FALSE)</f>
        <v>#N/A</v>
      </c>
      <c r="Q2252" t="e">
        <f>TableMPI[[#This Row],[Avg]]-$U$2*TableMPI[[#This Row],[StdDev]]</f>
        <v>#N/A</v>
      </c>
      <c r="R2252" t="e">
        <f>TableMPI[[#This Row],[Avg]]+$U$2*TableMPI[[#This Row],[StdDev]]</f>
        <v>#N/A</v>
      </c>
      <c r="S2252" t="e">
        <f>IF(AND(TableMPI[[#This Row],[total_time]]&gt;=TableMPI[[#This Row],[Low]], TableMPI[[#This Row],[total_time]]&lt;=TableMPI[[#This Row],[High]]),1,0)</f>
        <v>#N/A</v>
      </c>
    </row>
    <row r="2253" spans="1:19" x14ac:dyDescent="0.25">
      <c r="A2253" t="s">
        <v>15</v>
      </c>
      <c r="B2253">
        <v>25000</v>
      </c>
      <c r="C2253">
        <v>100</v>
      </c>
      <c r="D2253">
        <v>100000</v>
      </c>
      <c r="E2253">
        <v>24</v>
      </c>
      <c r="F2253">
        <v>1</v>
      </c>
      <c r="G2253">
        <v>89.749517999999995</v>
      </c>
      <c r="H2253">
        <v>1.6526909999999999</v>
      </c>
      <c r="I2253">
        <v>19.945997999999999</v>
      </c>
      <c r="J2253">
        <v>0.86721700000000002</v>
      </c>
      <c r="K2253" t="str">
        <f t="shared" si="67"/>
        <v>7</v>
      </c>
      <c r="L2253" t="s">
        <v>89</v>
      </c>
      <c r="M2253" t="s">
        <v>90</v>
      </c>
      <c r="N225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24</v>
      </c>
      <c r="O2253" t="e">
        <f>VLOOKUP(TableMPI[[#This Row],[Label]],TableAvg[],2,FALSE)</f>
        <v>#N/A</v>
      </c>
      <c r="P2253" t="e">
        <f>VLOOKUP(TableMPI[[#This Row],[Label]],TableAvg[],3,FALSE)</f>
        <v>#N/A</v>
      </c>
      <c r="Q2253" t="e">
        <f>TableMPI[[#This Row],[Avg]]-$U$2*TableMPI[[#This Row],[StdDev]]</f>
        <v>#N/A</v>
      </c>
      <c r="R2253" t="e">
        <f>TableMPI[[#This Row],[Avg]]+$U$2*TableMPI[[#This Row],[StdDev]]</f>
        <v>#N/A</v>
      </c>
      <c r="S2253" t="e">
        <f>IF(AND(TableMPI[[#This Row],[total_time]]&gt;=TableMPI[[#This Row],[Low]], TableMPI[[#This Row],[total_time]]&lt;=TableMPI[[#This Row],[High]]),1,0)</f>
        <v>#N/A</v>
      </c>
    </row>
    <row r="2254" spans="1:19" x14ac:dyDescent="0.25">
      <c r="A2254" t="s">
        <v>15</v>
      </c>
      <c r="B2254">
        <v>25000</v>
      </c>
      <c r="C2254">
        <v>100</v>
      </c>
      <c r="D2254">
        <v>100000</v>
      </c>
      <c r="E2254">
        <v>25</v>
      </c>
      <c r="F2254">
        <v>1</v>
      </c>
      <c r="G2254">
        <v>88.587190000000007</v>
      </c>
      <c r="H2254">
        <v>3.0368539999999999</v>
      </c>
      <c r="I2254">
        <v>21.548200999999999</v>
      </c>
      <c r="J2254">
        <v>0.89784200000000003</v>
      </c>
      <c r="K2254" t="str">
        <f t="shared" si="67"/>
        <v>7</v>
      </c>
      <c r="L2254" t="s">
        <v>89</v>
      </c>
      <c r="M2254" t="s">
        <v>90</v>
      </c>
      <c r="N225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25</v>
      </c>
      <c r="O2254" t="e">
        <f>VLOOKUP(TableMPI[[#This Row],[Label]],TableAvg[],2,FALSE)</f>
        <v>#N/A</v>
      </c>
      <c r="P2254" t="e">
        <f>VLOOKUP(TableMPI[[#This Row],[Label]],TableAvg[],3,FALSE)</f>
        <v>#N/A</v>
      </c>
      <c r="Q2254" t="e">
        <f>TableMPI[[#This Row],[Avg]]-$U$2*TableMPI[[#This Row],[StdDev]]</f>
        <v>#N/A</v>
      </c>
      <c r="R2254" t="e">
        <f>TableMPI[[#This Row],[Avg]]+$U$2*TableMPI[[#This Row],[StdDev]]</f>
        <v>#N/A</v>
      </c>
      <c r="S2254" t="e">
        <f>IF(AND(TableMPI[[#This Row],[total_time]]&gt;=TableMPI[[#This Row],[Low]], TableMPI[[#This Row],[total_time]]&lt;=TableMPI[[#This Row],[High]]),1,0)</f>
        <v>#N/A</v>
      </c>
    </row>
    <row r="2255" spans="1:19" x14ac:dyDescent="0.25">
      <c r="A2255" t="s">
        <v>15</v>
      </c>
      <c r="B2255">
        <v>25000</v>
      </c>
      <c r="C2255">
        <v>100</v>
      </c>
      <c r="D2255">
        <v>100000</v>
      </c>
      <c r="E2255">
        <v>26</v>
      </c>
      <c r="F2255">
        <v>1</v>
      </c>
      <c r="G2255">
        <v>86.651245000000003</v>
      </c>
      <c r="H2255">
        <v>4.4147319999999999</v>
      </c>
      <c r="I2255">
        <v>23.878404</v>
      </c>
      <c r="J2255">
        <v>0.95513599999999999</v>
      </c>
      <c r="K2255" t="str">
        <f t="shared" si="67"/>
        <v>7</v>
      </c>
      <c r="L2255" t="s">
        <v>89</v>
      </c>
      <c r="M2255" t="s">
        <v>90</v>
      </c>
      <c r="N225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26</v>
      </c>
      <c r="O2255" t="e">
        <f>VLOOKUP(TableMPI[[#This Row],[Label]],TableAvg[],2,FALSE)</f>
        <v>#N/A</v>
      </c>
      <c r="P2255" t="e">
        <f>VLOOKUP(TableMPI[[#This Row],[Label]],TableAvg[],3,FALSE)</f>
        <v>#N/A</v>
      </c>
      <c r="Q2255" t="e">
        <f>TableMPI[[#This Row],[Avg]]-$U$2*TableMPI[[#This Row],[StdDev]]</f>
        <v>#N/A</v>
      </c>
      <c r="R2255" t="e">
        <f>TableMPI[[#This Row],[Avg]]+$U$2*TableMPI[[#This Row],[StdDev]]</f>
        <v>#N/A</v>
      </c>
      <c r="S2255" t="e">
        <f>IF(AND(TableMPI[[#This Row],[total_time]]&gt;=TableMPI[[#This Row],[Low]], TableMPI[[#This Row],[total_time]]&lt;=TableMPI[[#This Row],[High]]),1,0)</f>
        <v>#N/A</v>
      </c>
    </row>
    <row r="2256" spans="1:19" x14ac:dyDescent="0.25">
      <c r="A2256" t="s">
        <v>15</v>
      </c>
      <c r="B2256">
        <v>25000</v>
      </c>
      <c r="C2256">
        <v>100</v>
      </c>
      <c r="D2256">
        <v>100000</v>
      </c>
      <c r="E2256">
        <v>27</v>
      </c>
      <c r="F2256">
        <v>1</v>
      </c>
      <c r="G2256">
        <v>83.747641000000002</v>
      </c>
      <c r="H2256">
        <v>5.3003590000000003</v>
      </c>
      <c r="I2256">
        <v>25.810746999999999</v>
      </c>
      <c r="J2256">
        <v>0.99272099999999996</v>
      </c>
      <c r="K2256" t="str">
        <f t="shared" si="67"/>
        <v>7</v>
      </c>
      <c r="L2256" t="s">
        <v>89</v>
      </c>
      <c r="M2256" t="s">
        <v>90</v>
      </c>
      <c r="N225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27</v>
      </c>
      <c r="O2256" t="e">
        <f>VLOOKUP(TableMPI[[#This Row],[Label]],TableAvg[],2,FALSE)</f>
        <v>#N/A</v>
      </c>
      <c r="P2256" t="e">
        <f>VLOOKUP(TableMPI[[#This Row],[Label]],TableAvg[],3,FALSE)</f>
        <v>#N/A</v>
      </c>
      <c r="Q2256" t="e">
        <f>TableMPI[[#This Row],[Avg]]-$U$2*TableMPI[[#This Row],[StdDev]]</f>
        <v>#N/A</v>
      </c>
      <c r="R2256" t="e">
        <f>TableMPI[[#This Row],[Avg]]+$U$2*TableMPI[[#This Row],[StdDev]]</f>
        <v>#N/A</v>
      </c>
      <c r="S2256" t="e">
        <f>IF(AND(TableMPI[[#This Row],[total_time]]&gt;=TableMPI[[#This Row],[Low]], TableMPI[[#This Row],[total_time]]&lt;=TableMPI[[#This Row],[High]]),1,0)</f>
        <v>#N/A</v>
      </c>
    </row>
    <row r="2257" spans="1:19" x14ac:dyDescent="0.25">
      <c r="A2257" t="s">
        <v>15</v>
      </c>
      <c r="B2257">
        <v>25000</v>
      </c>
      <c r="C2257">
        <v>100</v>
      </c>
      <c r="D2257">
        <v>100000</v>
      </c>
      <c r="E2257">
        <v>28</v>
      </c>
      <c r="F2257">
        <v>1</v>
      </c>
      <c r="G2257">
        <v>83.220509000000007</v>
      </c>
      <c r="H2257">
        <v>6.5258820000000002</v>
      </c>
      <c r="I2257">
        <v>22.553381000000002</v>
      </c>
      <c r="J2257">
        <v>0.83531</v>
      </c>
      <c r="K2257" t="str">
        <f t="shared" si="67"/>
        <v>7</v>
      </c>
      <c r="L2257" t="s">
        <v>89</v>
      </c>
      <c r="M2257" t="s">
        <v>90</v>
      </c>
      <c r="N225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28</v>
      </c>
      <c r="O2257" t="e">
        <f>VLOOKUP(TableMPI[[#This Row],[Label]],TableAvg[],2,FALSE)</f>
        <v>#N/A</v>
      </c>
      <c r="P2257" t="e">
        <f>VLOOKUP(TableMPI[[#This Row],[Label]],TableAvg[],3,FALSE)</f>
        <v>#N/A</v>
      </c>
      <c r="Q2257" t="e">
        <f>TableMPI[[#This Row],[Avg]]-$U$2*TableMPI[[#This Row],[StdDev]]</f>
        <v>#N/A</v>
      </c>
      <c r="R2257" t="e">
        <f>TableMPI[[#This Row],[Avg]]+$U$2*TableMPI[[#This Row],[StdDev]]</f>
        <v>#N/A</v>
      </c>
      <c r="S2257" t="e">
        <f>IF(AND(TableMPI[[#This Row],[total_time]]&gt;=TableMPI[[#This Row],[Low]], TableMPI[[#This Row],[total_time]]&lt;=TableMPI[[#This Row],[High]]),1,0)</f>
        <v>#N/A</v>
      </c>
    </row>
    <row r="2258" spans="1:19" x14ac:dyDescent="0.25">
      <c r="A2258" t="s">
        <v>15</v>
      </c>
      <c r="B2258">
        <v>25000</v>
      </c>
      <c r="C2258">
        <v>100</v>
      </c>
      <c r="D2258">
        <v>100000</v>
      </c>
      <c r="E2258">
        <v>29</v>
      </c>
      <c r="F2258">
        <v>1</v>
      </c>
      <c r="G2258">
        <v>84.315780000000004</v>
      </c>
      <c r="H2258">
        <v>10.574652</v>
      </c>
      <c r="I2258">
        <v>25.823315000000001</v>
      </c>
      <c r="J2258">
        <v>0.922261</v>
      </c>
      <c r="K2258" t="str">
        <f t="shared" si="67"/>
        <v>7</v>
      </c>
      <c r="L2258" t="s">
        <v>89</v>
      </c>
      <c r="M2258" t="s">
        <v>90</v>
      </c>
      <c r="N225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29</v>
      </c>
      <c r="O2258" t="e">
        <f>VLOOKUP(TableMPI[[#This Row],[Label]],TableAvg[],2,FALSE)</f>
        <v>#N/A</v>
      </c>
      <c r="P2258" t="e">
        <f>VLOOKUP(TableMPI[[#This Row],[Label]],TableAvg[],3,FALSE)</f>
        <v>#N/A</v>
      </c>
      <c r="Q2258" t="e">
        <f>TableMPI[[#This Row],[Avg]]-$U$2*TableMPI[[#This Row],[StdDev]]</f>
        <v>#N/A</v>
      </c>
      <c r="R2258" t="e">
        <f>TableMPI[[#This Row],[Avg]]+$U$2*TableMPI[[#This Row],[StdDev]]</f>
        <v>#N/A</v>
      </c>
      <c r="S2258" t="e">
        <f>IF(AND(TableMPI[[#This Row],[total_time]]&gt;=TableMPI[[#This Row],[Low]], TableMPI[[#This Row],[total_time]]&lt;=TableMPI[[#This Row],[High]]),1,0)</f>
        <v>#N/A</v>
      </c>
    </row>
    <row r="2259" spans="1:19" x14ac:dyDescent="0.25">
      <c r="A2259" t="s">
        <v>15</v>
      </c>
      <c r="B2259">
        <v>25000</v>
      </c>
      <c r="C2259">
        <v>100</v>
      </c>
      <c r="D2259">
        <v>100000</v>
      </c>
      <c r="E2259">
        <v>30</v>
      </c>
      <c r="F2259">
        <v>1</v>
      </c>
      <c r="G2259">
        <v>83.135807999999997</v>
      </c>
      <c r="H2259">
        <v>11.786549000000001</v>
      </c>
      <c r="I2259">
        <v>27.249295</v>
      </c>
      <c r="J2259">
        <v>0.93963099999999999</v>
      </c>
      <c r="K2259" t="str">
        <f t="shared" si="67"/>
        <v>7</v>
      </c>
      <c r="L2259" t="s">
        <v>89</v>
      </c>
      <c r="M2259" t="s">
        <v>90</v>
      </c>
      <c r="N225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30</v>
      </c>
      <c r="O2259" t="e">
        <f>VLOOKUP(TableMPI[[#This Row],[Label]],TableAvg[],2,FALSE)</f>
        <v>#N/A</v>
      </c>
      <c r="P2259" t="e">
        <f>VLOOKUP(TableMPI[[#This Row],[Label]],TableAvg[],3,FALSE)</f>
        <v>#N/A</v>
      </c>
      <c r="Q2259" t="e">
        <f>TableMPI[[#This Row],[Avg]]-$U$2*TableMPI[[#This Row],[StdDev]]</f>
        <v>#N/A</v>
      </c>
      <c r="R2259" t="e">
        <f>TableMPI[[#This Row],[Avg]]+$U$2*TableMPI[[#This Row],[StdDev]]</f>
        <v>#N/A</v>
      </c>
      <c r="S2259" t="e">
        <f>IF(AND(TableMPI[[#This Row],[total_time]]&gt;=TableMPI[[#This Row],[Low]], TableMPI[[#This Row],[total_time]]&lt;=TableMPI[[#This Row],[High]]),1,0)</f>
        <v>#N/A</v>
      </c>
    </row>
    <row r="2260" spans="1:19" x14ac:dyDescent="0.25">
      <c r="A2260" t="s">
        <v>15</v>
      </c>
      <c r="B2260">
        <v>25000</v>
      </c>
      <c r="C2260">
        <v>100</v>
      </c>
      <c r="D2260">
        <v>100000</v>
      </c>
      <c r="E2260">
        <v>31</v>
      </c>
      <c r="F2260">
        <v>1</v>
      </c>
      <c r="G2260">
        <v>82.976388999999998</v>
      </c>
      <c r="H2260">
        <v>13.796511000000001</v>
      </c>
      <c r="I2260">
        <v>24.235161999999999</v>
      </c>
      <c r="J2260">
        <v>0.80783899999999997</v>
      </c>
      <c r="K2260" t="str">
        <f t="shared" si="67"/>
        <v>7</v>
      </c>
      <c r="L2260" t="s">
        <v>89</v>
      </c>
      <c r="M2260" t="s">
        <v>90</v>
      </c>
      <c r="N226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31</v>
      </c>
      <c r="O2260" t="e">
        <f>VLOOKUP(TableMPI[[#This Row],[Label]],TableAvg[],2,FALSE)</f>
        <v>#N/A</v>
      </c>
      <c r="P2260" t="e">
        <f>VLOOKUP(TableMPI[[#This Row],[Label]],TableAvg[],3,FALSE)</f>
        <v>#N/A</v>
      </c>
      <c r="Q2260" t="e">
        <f>TableMPI[[#This Row],[Avg]]-$U$2*TableMPI[[#This Row],[StdDev]]</f>
        <v>#N/A</v>
      </c>
      <c r="R2260" t="e">
        <f>TableMPI[[#This Row],[Avg]]+$U$2*TableMPI[[#This Row],[StdDev]]</f>
        <v>#N/A</v>
      </c>
      <c r="S2260" t="e">
        <f>IF(AND(TableMPI[[#This Row],[total_time]]&gt;=TableMPI[[#This Row],[Low]], TableMPI[[#This Row],[total_time]]&lt;=TableMPI[[#This Row],[High]]),1,0)</f>
        <v>#N/A</v>
      </c>
    </row>
    <row r="2261" spans="1:19" x14ac:dyDescent="0.25">
      <c r="A2261" t="s">
        <v>15</v>
      </c>
      <c r="B2261">
        <v>25000</v>
      </c>
      <c r="C2261">
        <v>100</v>
      </c>
      <c r="D2261">
        <v>100000</v>
      </c>
      <c r="E2261">
        <v>32</v>
      </c>
      <c r="F2261">
        <v>1</v>
      </c>
      <c r="G2261">
        <v>92.936133999999996</v>
      </c>
      <c r="H2261">
        <v>25.840451999999999</v>
      </c>
      <c r="I2261">
        <v>27.799741000000001</v>
      </c>
      <c r="J2261">
        <v>0.89676599999999995</v>
      </c>
      <c r="K2261" t="str">
        <f t="shared" si="67"/>
        <v>7</v>
      </c>
      <c r="L2261" t="s">
        <v>89</v>
      </c>
      <c r="M2261" t="s">
        <v>90</v>
      </c>
      <c r="N226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32</v>
      </c>
      <c r="O2261" t="e">
        <f>VLOOKUP(TableMPI[[#This Row],[Label]],TableAvg[],2,FALSE)</f>
        <v>#N/A</v>
      </c>
      <c r="P2261" t="e">
        <f>VLOOKUP(TableMPI[[#This Row],[Label]],TableAvg[],3,FALSE)</f>
        <v>#N/A</v>
      </c>
      <c r="Q2261" t="e">
        <f>TableMPI[[#This Row],[Avg]]-$U$2*TableMPI[[#This Row],[StdDev]]</f>
        <v>#N/A</v>
      </c>
      <c r="R2261" t="e">
        <f>TableMPI[[#This Row],[Avg]]+$U$2*TableMPI[[#This Row],[StdDev]]</f>
        <v>#N/A</v>
      </c>
      <c r="S2261" t="e">
        <f>IF(AND(TableMPI[[#This Row],[total_time]]&gt;=TableMPI[[#This Row],[Low]], TableMPI[[#This Row],[total_time]]&lt;=TableMPI[[#This Row],[High]]),1,0)</f>
        <v>#N/A</v>
      </c>
    </row>
    <row r="2262" spans="1:19" x14ac:dyDescent="0.25">
      <c r="A2262" t="s">
        <v>15</v>
      </c>
      <c r="B2262">
        <v>25000</v>
      </c>
      <c r="C2262">
        <v>100</v>
      </c>
      <c r="D2262">
        <v>100000</v>
      </c>
      <c r="E2262">
        <v>33</v>
      </c>
      <c r="F2262">
        <v>1</v>
      </c>
      <c r="G2262">
        <v>95.459926999999993</v>
      </c>
      <c r="H2262">
        <v>31.245673</v>
      </c>
      <c r="I2262">
        <v>25.402992999999999</v>
      </c>
      <c r="J2262">
        <v>0.79384399999999999</v>
      </c>
      <c r="K2262" t="str">
        <f t="shared" si="67"/>
        <v>7</v>
      </c>
      <c r="L2262" t="s">
        <v>89</v>
      </c>
      <c r="M2262" t="s">
        <v>90</v>
      </c>
      <c r="N226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33</v>
      </c>
      <c r="O2262" t="e">
        <f>VLOOKUP(TableMPI[[#This Row],[Label]],TableAvg[],2,FALSE)</f>
        <v>#N/A</v>
      </c>
      <c r="P2262" t="e">
        <f>VLOOKUP(TableMPI[[#This Row],[Label]],TableAvg[],3,FALSE)</f>
        <v>#N/A</v>
      </c>
      <c r="Q2262" t="e">
        <f>TableMPI[[#This Row],[Avg]]-$U$2*TableMPI[[#This Row],[StdDev]]</f>
        <v>#N/A</v>
      </c>
      <c r="R2262" t="e">
        <f>TableMPI[[#This Row],[Avg]]+$U$2*TableMPI[[#This Row],[StdDev]]</f>
        <v>#N/A</v>
      </c>
      <c r="S2262" t="e">
        <f>IF(AND(TableMPI[[#This Row],[total_time]]&gt;=TableMPI[[#This Row],[Low]], TableMPI[[#This Row],[total_time]]&lt;=TableMPI[[#This Row],[High]]),1,0)</f>
        <v>#N/A</v>
      </c>
    </row>
    <row r="2263" spans="1:19" x14ac:dyDescent="0.25">
      <c r="A2263" t="s">
        <v>15</v>
      </c>
      <c r="B2263">
        <v>25000</v>
      </c>
      <c r="C2263">
        <v>100</v>
      </c>
      <c r="D2263">
        <v>100000</v>
      </c>
      <c r="E2263">
        <v>34</v>
      </c>
      <c r="F2263">
        <v>1</v>
      </c>
      <c r="G2263">
        <v>90.413898000000003</v>
      </c>
      <c r="H2263">
        <v>27.498694</v>
      </c>
      <c r="I2263">
        <v>30.134768999999999</v>
      </c>
      <c r="J2263">
        <v>0.91317499999999996</v>
      </c>
      <c r="K2263" t="str">
        <f t="shared" si="67"/>
        <v>7</v>
      </c>
      <c r="L2263" t="s">
        <v>89</v>
      </c>
      <c r="M2263" t="s">
        <v>90</v>
      </c>
      <c r="N226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34</v>
      </c>
      <c r="O2263" t="e">
        <f>VLOOKUP(TableMPI[[#This Row],[Label]],TableAvg[],2,FALSE)</f>
        <v>#N/A</v>
      </c>
      <c r="P2263" t="e">
        <f>VLOOKUP(TableMPI[[#This Row],[Label]],TableAvg[],3,FALSE)</f>
        <v>#N/A</v>
      </c>
      <c r="Q2263" t="e">
        <f>TableMPI[[#This Row],[Avg]]-$U$2*TableMPI[[#This Row],[StdDev]]</f>
        <v>#N/A</v>
      </c>
      <c r="R2263" t="e">
        <f>TableMPI[[#This Row],[Avg]]+$U$2*TableMPI[[#This Row],[StdDev]]</f>
        <v>#N/A</v>
      </c>
      <c r="S2263" t="e">
        <f>IF(AND(TableMPI[[#This Row],[total_time]]&gt;=TableMPI[[#This Row],[Low]], TableMPI[[#This Row],[total_time]]&lt;=TableMPI[[#This Row],[High]]),1,0)</f>
        <v>#N/A</v>
      </c>
    </row>
    <row r="2264" spans="1:19" x14ac:dyDescent="0.25">
      <c r="A2264" t="s">
        <v>15</v>
      </c>
      <c r="B2264">
        <v>25000</v>
      </c>
      <c r="C2264">
        <v>100</v>
      </c>
      <c r="D2264">
        <v>100000</v>
      </c>
      <c r="E2264">
        <v>35</v>
      </c>
      <c r="F2264">
        <v>1</v>
      </c>
      <c r="G2264">
        <v>93.005055999999996</v>
      </c>
      <c r="H2264">
        <v>32.280752</v>
      </c>
      <c r="I2264">
        <v>29.427309999999999</v>
      </c>
      <c r="J2264">
        <v>0.86550899999999997</v>
      </c>
      <c r="K2264" t="str">
        <f t="shared" si="67"/>
        <v>7</v>
      </c>
      <c r="L2264" t="s">
        <v>89</v>
      </c>
      <c r="M2264" t="s">
        <v>90</v>
      </c>
      <c r="N226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35</v>
      </c>
      <c r="O2264" t="e">
        <f>VLOOKUP(TableMPI[[#This Row],[Label]],TableAvg[],2,FALSE)</f>
        <v>#N/A</v>
      </c>
      <c r="P2264" t="e">
        <f>VLOOKUP(TableMPI[[#This Row],[Label]],TableAvg[],3,FALSE)</f>
        <v>#N/A</v>
      </c>
      <c r="Q2264" t="e">
        <f>TableMPI[[#This Row],[Avg]]-$U$2*TableMPI[[#This Row],[StdDev]]</f>
        <v>#N/A</v>
      </c>
      <c r="R2264" t="e">
        <f>TableMPI[[#This Row],[Avg]]+$U$2*TableMPI[[#This Row],[StdDev]]</f>
        <v>#N/A</v>
      </c>
      <c r="S2264" t="e">
        <f>IF(AND(TableMPI[[#This Row],[total_time]]&gt;=TableMPI[[#This Row],[Low]], TableMPI[[#This Row],[total_time]]&lt;=TableMPI[[#This Row],[High]]),1,0)</f>
        <v>#N/A</v>
      </c>
    </row>
    <row r="2265" spans="1:19" x14ac:dyDescent="0.25">
      <c r="A2265" t="s">
        <v>15</v>
      </c>
      <c r="B2265">
        <v>25000</v>
      </c>
      <c r="C2265">
        <v>100</v>
      </c>
      <c r="D2265">
        <v>100000</v>
      </c>
      <c r="E2265">
        <v>36</v>
      </c>
      <c r="F2265">
        <v>1</v>
      </c>
      <c r="G2265">
        <v>90.383055999999996</v>
      </c>
      <c r="H2265">
        <v>30.904060999999999</v>
      </c>
      <c r="I2265">
        <v>28.803301000000001</v>
      </c>
      <c r="J2265">
        <v>0.82295099999999999</v>
      </c>
      <c r="K2265" t="str">
        <f t="shared" si="67"/>
        <v>7</v>
      </c>
      <c r="L2265" t="s">
        <v>89</v>
      </c>
      <c r="M2265" t="s">
        <v>90</v>
      </c>
      <c r="N226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36</v>
      </c>
      <c r="O2265" t="e">
        <f>VLOOKUP(TableMPI[[#This Row],[Label]],TableAvg[],2,FALSE)</f>
        <v>#N/A</v>
      </c>
      <c r="P2265" t="e">
        <f>VLOOKUP(TableMPI[[#This Row],[Label]],TableAvg[],3,FALSE)</f>
        <v>#N/A</v>
      </c>
      <c r="Q2265" t="e">
        <f>TableMPI[[#This Row],[Avg]]-$U$2*TableMPI[[#This Row],[StdDev]]</f>
        <v>#N/A</v>
      </c>
      <c r="R2265" t="e">
        <f>TableMPI[[#This Row],[Avg]]+$U$2*TableMPI[[#This Row],[StdDev]]</f>
        <v>#N/A</v>
      </c>
      <c r="S2265" t="e">
        <f>IF(AND(TableMPI[[#This Row],[total_time]]&gt;=TableMPI[[#This Row],[Low]], TableMPI[[#This Row],[total_time]]&lt;=TableMPI[[#This Row],[High]]),1,0)</f>
        <v>#N/A</v>
      </c>
    </row>
    <row r="2266" spans="1:19" x14ac:dyDescent="0.25">
      <c r="A2266" t="s">
        <v>15</v>
      </c>
      <c r="B2266">
        <v>25000</v>
      </c>
      <c r="C2266">
        <v>100</v>
      </c>
      <c r="D2266">
        <v>100000</v>
      </c>
      <c r="E2266">
        <v>37</v>
      </c>
      <c r="F2266">
        <v>1</v>
      </c>
      <c r="G2266">
        <v>89.462342000000007</v>
      </c>
      <c r="H2266">
        <v>32.56964</v>
      </c>
      <c r="I2266">
        <v>29.628145</v>
      </c>
      <c r="J2266">
        <v>0.82300399999999996</v>
      </c>
      <c r="K2266" t="str">
        <f t="shared" si="67"/>
        <v>7</v>
      </c>
      <c r="L2266" t="s">
        <v>89</v>
      </c>
      <c r="M2266" t="s">
        <v>90</v>
      </c>
      <c r="N226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37</v>
      </c>
      <c r="O2266" t="e">
        <f>VLOOKUP(TableMPI[[#This Row],[Label]],TableAvg[],2,FALSE)</f>
        <v>#N/A</v>
      </c>
      <c r="P2266" t="e">
        <f>VLOOKUP(TableMPI[[#This Row],[Label]],TableAvg[],3,FALSE)</f>
        <v>#N/A</v>
      </c>
      <c r="Q2266" t="e">
        <f>TableMPI[[#This Row],[Avg]]-$U$2*TableMPI[[#This Row],[StdDev]]</f>
        <v>#N/A</v>
      </c>
      <c r="R2266" t="e">
        <f>TableMPI[[#This Row],[Avg]]+$U$2*TableMPI[[#This Row],[StdDev]]</f>
        <v>#N/A</v>
      </c>
      <c r="S2266" t="e">
        <f>IF(AND(TableMPI[[#This Row],[total_time]]&gt;=TableMPI[[#This Row],[Low]], TableMPI[[#This Row],[total_time]]&lt;=TableMPI[[#This Row],[High]]),1,0)</f>
        <v>#N/A</v>
      </c>
    </row>
    <row r="2267" spans="1:19" x14ac:dyDescent="0.25">
      <c r="A2267" t="s">
        <v>15</v>
      </c>
      <c r="B2267">
        <v>25000</v>
      </c>
      <c r="C2267">
        <v>100</v>
      </c>
      <c r="D2267">
        <v>100000</v>
      </c>
      <c r="E2267">
        <v>38</v>
      </c>
      <c r="F2267">
        <v>1</v>
      </c>
      <c r="G2267">
        <v>88.257598999999999</v>
      </c>
      <c r="H2267">
        <v>32.271430000000002</v>
      </c>
      <c r="I2267">
        <v>30.586818999999998</v>
      </c>
      <c r="J2267">
        <v>0.82667100000000004</v>
      </c>
      <c r="K2267" t="str">
        <f t="shared" si="67"/>
        <v>7</v>
      </c>
      <c r="L2267" t="s">
        <v>89</v>
      </c>
      <c r="M2267" t="s">
        <v>90</v>
      </c>
      <c r="N226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38</v>
      </c>
      <c r="O2267" t="e">
        <f>VLOOKUP(TableMPI[[#This Row],[Label]],TableAvg[],2,FALSE)</f>
        <v>#N/A</v>
      </c>
      <c r="P2267" t="e">
        <f>VLOOKUP(TableMPI[[#This Row],[Label]],TableAvg[],3,FALSE)</f>
        <v>#N/A</v>
      </c>
      <c r="Q2267" t="e">
        <f>TableMPI[[#This Row],[Avg]]-$U$2*TableMPI[[#This Row],[StdDev]]</f>
        <v>#N/A</v>
      </c>
      <c r="R2267" t="e">
        <f>TableMPI[[#This Row],[Avg]]+$U$2*TableMPI[[#This Row],[StdDev]]</f>
        <v>#N/A</v>
      </c>
      <c r="S2267" t="e">
        <f>IF(AND(TableMPI[[#This Row],[total_time]]&gt;=TableMPI[[#This Row],[Low]], TableMPI[[#This Row],[total_time]]&lt;=TableMPI[[#This Row],[High]]),1,0)</f>
        <v>#N/A</v>
      </c>
    </row>
    <row r="2268" spans="1:19" x14ac:dyDescent="0.25">
      <c r="A2268" t="s">
        <v>15</v>
      </c>
      <c r="B2268">
        <v>25000</v>
      </c>
      <c r="C2268">
        <v>100</v>
      </c>
      <c r="D2268">
        <v>100000</v>
      </c>
      <c r="E2268">
        <v>39</v>
      </c>
      <c r="F2268">
        <v>1</v>
      </c>
      <c r="G2268">
        <v>74.020439999999994</v>
      </c>
      <c r="H2268">
        <v>19.458341000000001</v>
      </c>
      <c r="I2268">
        <v>32.906725999999999</v>
      </c>
      <c r="J2268">
        <v>0.86596600000000001</v>
      </c>
      <c r="K2268" t="str">
        <f t="shared" si="67"/>
        <v>7</v>
      </c>
      <c r="L2268" t="s">
        <v>89</v>
      </c>
      <c r="M2268" t="s">
        <v>90</v>
      </c>
      <c r="N226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39</v>
      </c>
      <c r="O2268" t="e">
        <f>VLOOKUP(TableMPI[[#This Row],[Label]],TableAvg[],2,FALSE)</f>
        <v>#N/A</v>
      </c>
      <c r="P2268" t="e">
        <f>VLOOKUP(TableMPI[[#This Row],[Label]],TableAvg[],3,FALSE)</f>
        <v>#N/A</v>
      </c>
      <c r="Q2268" t="e">
        <f>TableMPI[[#This Row],[Avg]]-$U$2*TableMPI[[#This Row],[StdDev]]</f>
        <v>#N/A</v>
      </c>
      <c r="R2268" t="e">
        <f>TableMPI[[#This Row],[Avg]]+$U$2*TableMPI[[#This Row],[StdDev]]</f>
        <v>#N/A</v>
      </c>
      <c r="S2268" t="e">
        <f>IF(AND(TableMPI[[#This Row],[total_time]]&gt;=TableMPI[[#This Row],[Low]], TableMPI[[#This Row],[total_time]]&lt;=TableMPI[[#This Row],[High]]),1,0)</f>
        <v>#N/A</v>
      </c>
    </row>
    <row r="2269" spans="1:19" x14ac:dyDescent="0.25">
      <c r="A2269" t="s">
        <v>15</v>
      </c>
      <c r="B2269">
        <v>25000</v>
      </c>
      <c r="C2269">
        <v>100</v>
      </c>
      <c r="D2269">
        <v>100000</v>
      </c>
      <c r="E2269">
        <v>40</v>
      </c>
      <c r="F2269">
        <v>1</v>
      </c>
      <c r="G2269">
        <v>85.918391</v>
      </c>
      <c r="H2269">
        <v>32.449634000000003</v>
      </c>
      <c r="I2269">
        <v>37.654432</v>
      </c>
      <c r="J2269">
        <v>0.96549799999999997</v>
      </c>
      <c r="K2269" t="str">
        <f t="shared" si="67"/>
        <v>7</v>
      </c>
      <c r="L2269" t="s">
        <v>89</v>
      </c>
      <c r="M2269" t="s">
        <v>90</v>
      </c>
      <c r="N226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40</v>
      </c>
      <c r="O2269" t="e">
        <f>VLOOKUP(TableMPI[[#This Row],[Label]],TableAvg[],2,FALSE)</f>
        <v>#N/A</v>
      </c>
      <c r="P2269" t="e">
        <f>VLOOKUP(TableMPI[[#This Row],[Label]],TableAvg[],3,FALSE)</f>
        <v>#N/A</v>
      </c>
      <c r="Q2269" t="e">
        <f>TableMPI[[#This Row],[Avg]]-$U$2*TableMPI[[#This Row],[StdDev]]</f>
        <v>#N/A</v>
      </c>
      <c r="R2269" t="e">
        <f>TableMPI[[#This Row],[Avg]]+$U$2*TableMPI[[#This Row],[StdDev]]</f>
        <v>#N/A</v>
      </c>
      <c r="S2269" t="e">
        <f>IF(AND(TableMPI[[#This Row],[total_time]]&gt;=TableMPI[[#This Row],[Low]], TableMPI[[#This Row],[total_time]]&lt;=TableMPI[[#This Row],[High]]),1,0)</f>
        <v>#N/A</v>
      </c>
    </row>
    <row r="2270" spans="1:19" x14ac:dyDescent="0.25">
      <c r="A2270" t="s">
        <v>15</v>
      </c>
      <c r="B2270">
        <v>25000</v>
      </c>
      <c r="C2270">
        <v>100</v>
      </c>
      <c r="D2270">
        <v>100000</v>
      </c>
      <c r="E2270">
        <v>41</v>
      </c>
      <c r="F2270">
        <v>1</v>
      </c>
      <c r="G2270">
        <v>84.804804000000004</v>
      </c>
      <c r="H2270">
        <v>32.772264999999997</v>
      </c>
      <c r="I2270">
        <v>34.412354000000001</v>
      </c>
      <c r="J2270">
        <v>0.86030899999999999</v>
      </c>
      <c r="K2270" t="str">
        <f t="shared" si="67"/>
        <v>7</v>
      </c>
      <c r="L2270" t="s">
        <v>89</v>
      </c>
      <c r="M2270" t="s">
        <v>90</v>
      </c>
      <c r="N227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41</v>
      </c>
      <c r="O2270" t="e">
        <f>VLOOKUP(TableMPI[[#This Row],[Label]],TableAvg[],2,FALSE)</f>
        <v>#N/A</v>
      </c>
      <c r="P2270" t="e">
        <f>VLOOKUP(TableMPI[[#This Row],[Label]],TableAvg[],3,FALSE)</f>
        <v>#N/A</v>
      </c>
      <c r="Q2270" t="e">
        <f>TableMPI[[#This Row],[Avg]]-$U$2*TableMPI[[#This Row],[StdDev]]</f>
        <v>#N/A</v>
      </c>
      <c r="R2270" t="e">
        <f>TableMPI[[#This Row],[Avg]]+$U$2*TableMPI[[#This Row],[StdDev]]</f>
        <v>#N/A</v>
      </c>
      <c r="S2270" t="e">
        <f>IF(AND(TableMPI[[#This Row],[total_time]]&gt;=TableMPI[[#This Row],[Low]], TableMPI[[#This Row],[total_time]]&lt;=TableMPI[[#This Row],[High]]),1,0)</f>
        <v>#N/A</v>
      </c>
    </row>
    <row r="2271" spans="1:19" x14ac:dyDescent="0.25">
      <c r="A2271" t="s">
        <v>15</v>
      </c>
      <c r="B2271">
        <v>25000</v>
      </c>
      <c r="C2271">
        <v>100</v>
      </c>
      <c r="D2271">
        <v>100000</v>
      </c>
      <c r="E2271">
        <v>42</v>
      </c>
      <c r="F2271">
        <v>1</v>
      </c>
      <c r="G2271">
        <v>83.723125999999993</v>
      </c>
      <c r="H2271">
        <v>32.946156999999999</v>
      </c>
      <c r="I2271">
        <v>38.496958999999997</v>
      </c>
      <c r="J2271">
        <v>0.93894999999999995</v>
      </c>
      <c r="K2271" t="str">
        <f t="shared" si="67"/>
        <v>7</v>
      </c>
      <c r="L2271" t="s">
        <v>89</v>
      </c>
      <c r="M2271" t="s">
        <v>90</v>
      </c>
      <c r="N227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42</v>
      </c>
      <c r="O2271" t="e">
        <f>VLOOKUP(TableMPI[[#This Row],[Label]],TableAvg[],2,FALSE)</f>
        <v>#N/A</v>
      </c>
      <c r="P2271" t="e">
        <f>VLOOKUP(TableMPI[[#This Row],[Label]],TableAvg[],3,FALSE)</f>
        <v>#N/A</v>
      </c>
      <c r="Q2271" t="e">
        <f>TableMPI[[#This Row],[Avg]]-$U$2*TableMPI[[#This Row],[StdDev]]</f>
        <v>#N/A</v>
      </c>
      <c r="R2271" t="e">
        <f>TableMPI[[#This Row],[Avg]]+$U$2*TableMPI[[#This Row],[StdDev]]</f>
        <v>#N/A</v>
      </c>
      <c r="S2271" t="e">
        <f>IF(AND(TableMPI[[#This Row],[total_time]]&gt;=TableMPI[[#This Row],[Low]], TableMPI[[#This Row],[total_time]]&lt;=TableMPI[[#This Row],[High]]),1,0)</f>
        <v>#N/A</v>
      </c>
    </row>
    <row r="2272" spans="1:19" x14ac:dyDescent="0.25">
      <c r="A2272" t="s">
        <v>15</v>
      </c>
      <c r="B2272">
        <v>25000</v>
      </c>
      <c r="C2272">
        <v>100</v>
      </c>
      <c r="D2272">
        <v>100000</v>
      </c>
      <c r="E2272">
        <v>43</v>
      </c>
      <c r="F2272">
        <v>1</v>
      </c>
      <c r="G2272">
        <v>82.181348</v>
      </c>
      <c r="H2272">
        <v>32.506261000000002</v>
      </c>
      <c r="I2272">
        <v>35.514209999999999</v>
      </c>
      <c r="J2272">
        <v>0.84557599999999999</v>
      </c>
      <c r="K2272" t="str">
        <f t="shared" si="67"/>
        <v>7</v>
      </c>
      <c r="L2272" t="s">
        <v>89</v>
      </c>
      <c r="M2272" t="s">
        <v>90</v>
      </c>
      <c r="N227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43</v>
      </c>
      <c r="O2272" t="e">
        <f>VLOOKUP(TableMPI[[#This Row],[Label]],TableAvg[],2,FALSE)</f>
        <v>#N/A</v>
      </c>
      <c r="P2272" t="e">
        <f>VLOOKUP(TableMPI[[#This Row],[Label]],TableAvg[],3,FALSE)</f>
        <v>#N/A</v>
      </c>
      <c r="Q2272" t="e">
        <f>TableMPI[[#This Row],[Avg]]-$U$2*TableMPI[[#This Row],[StdDev]]</f>
        <v>#N/A</v>
      </c>
      <c r="R2272" t="e">
        <f>TableMPI[[#This Row],[Avg]]+$U$2*TableMPI[[#This Row],[StdDev]]</f>
        <v>#N/A</v>
      </c>
      <c r="S2272" t="e">
        <f>IF(AND(TableMPI[[#This Row],[total_time]]&gt;=TableMPI[[#This Row],[Low]], TableMPI[[#This Row],[total_time]]&lt;=TableMPI[[#This Row],[High]]),1,0)</f>
        <v>#N/A</v>
      </c>
    </row>
    <row r="2273" spans="1:19" x14ac:dyDescent="0.25">
      <c r="A2273" t="s">
        <v>15</v>
      </c>
      <c r="B2273">
        <v>25000</v>
      </c>
      <c r="C2273">
        <v>100</v>
      </c>
      <c r="D2273">
        <v>100000</v>
      </c>
      <c r="E2273">
        <v>44</v>
      </c>
      <c r="F2273">
        <v>1</v>
      </c>
      <c r="G2273">
        <v>81.522394000000006</v>
      </c>
      <c r="H2273">
        <v>32.997343000000001</v>
      </c>
      <c r="I2273">
        <v>35.924886999999998</v>
      </c>
      <c r="J2273">
        <v>0.83546200000000004</v>
      </c>
      <c r="K2273" t="str">
        <f t="shared" si="67"/>
        <v>7</v>
      </c>
      <c r="L2273" t="s">
        <v>89</v>
      </c>
      <c r="M2273" t="s">
        <v>90</v>
      </c>
      <c r="N227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44</v>
      </c>
      <c r="O2273" t="e">
        <f>VLOOKUP(TableMPI[[#This Row],[Label]],TableAvg[],2,FALSE)</f>
        <v>#N/A</v>
      </c>
      <c r="P2273" t="e">
        <f>VLOOKUP(TableMPI[[#This Row],[Label]],TableAvg[],3,FALSE)</f>
        <v>#N/A</v>
      </c>
      <c r="Q2273" t="e">
        <f>TableMPI[[#This Row],[Avg]]-$U$2*TableMPI[[#This Row],[StdDev]]</f>
        <v>#N/A</v>
      </c>
      <c r="R2273" t="e">
        <f>TableMPI[[#This Row],[Avg]]+$U$2*TableMPI[[#This Row],[StdDev]]</f>
        <v>#N/A</v>
      </c>
      <c r="S2273" t="e">
        <f>IF(AND(TableMPI[[#This Row],[total_time]]&gt;=TableMPI[[#This Row],[Low]], TableMPI[[#This Row],[total_time]]&lt;=TableMPI[[#This Row],[High]]),1,0)</f>
        <v>#N/A</v>
      </c>
    </row>
    <row r="2274" spans="1:19" x14ac:dyDescent="0.25">
      <c r="A2274" t="s">
        <v>15</v>
      </c>
      <c r="B2274">
        <v>25000</v>
      </c>
      <c r="C2274">
        <v>100</v>
      </c>
      <c r="D2274">
        <v>100000</v>
      </c>
      <c r="E2274">
        <v>45</v>
      </c>
      <c r="F2274">
        <v>1</v>
      </c>
      <c r="G2274">
        <v>80.460291999999995</v>
      </c>
      <c r="H2274">
        <v>32.997627000000001</v>
      </c>
      <c r="I2274">
        <v>38.186762999999999</v>
      </c>
      <c r="J2274">
        <v>0.86788100000000001</v>
      </c>
      <c r="K2274" t="str">
        <f t="shared" si="67"/>
        <v>7</v>
      </c>
      <c r="L2274" t="s">
        <v>89</v>
      </c>
      <c r="M2274" t="s">
        <v>90</v>
      </c>
      <c r="N227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45</v>
      </c>
      <c r="O2274" t="e">
        <f>VLOOKUP(TableMPI[[#This Row],[Label]],TableAvg[],2,FALSE)</f>
        <v>#N/A</v>
      </c>
      <c r="P2274" t="e">
        <f>VLOOKUP(TableMPI[[#This Row],[Label]],TableAvg[],3,FALSE)</f>
        <v>#N/A</v>
      </c>
      <c r="Q2274" t="e">
        <f>TableMPI[[#This Row],[Avg]]-$U$2*TableMPI[[#This Row],[StdDev]]</f>
        <v>#N/A</v>
      </c>
      <c r="R2274" t="e">
        <f>TableMPI[[#This Row],[Avg]]+$U$2*TableMPI[[#This Row],[StdDev]]</f>
        <v>#N/A</v>
      </c>
      <c r="S2274" t="e">
        <f>IF(AND(TableMPI[[#This Row],[total_time]]&gt;=TableMPI[[#This Row],[Low]], TableMPI[[#This Row],[total_time]]&lt;=TableMPI[[#This Row],[High]]),1,0)</f>
        <v>#N/A</v>
      </c>
    </row>
    <row r="2275" spans="1:19" x14ac:dyDescent="0.25">
      <c r="A2275" t="s">
        <v>15</v>
      </c>
      <c r="B2275">
        <v>25000</v>
      </c>
      <c r="C2275">
        <v>100</v>
      </c>
      <c r="D2275">
        <v>100000</v>
      </c>
      <c r="E2275">
        <v>46</v>
      </c>
      <c r="F2275">
        <v>1</v>
      </c>
      <c r="G2275">
        <v>79.795261999999994</v>
      </c>
      <c r="H2275">
        <v>33.302183999999997</v>
      </c>
      <c r="I2275">
        <v>39.252639000000002</v>
      </c>
      <c r="J2275">
        <v>0.87228099999999997</v>
      </c>
      <c r="K2275" t="str">
        <f t="shared" ref="K2275:K2306" si="68">MID(M2275,22,1)</f>
        <v>7</v>
      </c>
      <c r="L2275" t="s">
        <v>89</v>
      </c>
      <c r="M2275" t="s">
        <v>90</v>
      </c>
      <c r="N227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46</v>
      </c>
      <c r="O2275" t="e">
        <f>VLOOKUP(TableMPI[[#This Row],[Label]],TableAvg[],2,FALSE)</f>
        <v>#N/A</v>
      </c>
      <c r="P2275" t="e">
        <f>VLOOKUP(TableMPI[[#This Row],[Label]],TableAvg[],3,FALSE)</f>
        <v>#N/A</v>
      </c>
      <c r="Q2275" t="e">
        <f>TableMPI[[#This Row],[Avg]]-$U$2*TableMPI[[#This Row],[StdDev]]</f>
        <v>#N/A</v>
      </c>
      <c r="R2275" t="e">
        <f>TableMPI[[#This Row],[Avg]]+$U$2*TableMPI[[#This Row],[StdDev]]</f>
        <v>#N/A</v>
      </c>
      <c r="S2275" t="e">
        <f>IF(AND(TableMPI[[#This Row],[total_time]]&gt;=TableMPI[[#This Row],[Low]], TableMPI[[#This Row],[total_time]]&lt;=TableMPI[[#This Row],[High]]),1,0)</f>
        <v>#N/A</v>
      </c>
    </row>
    <row r="2276" spans="1:19" x14ac:dyDescent="0.25">
      <c r="A2276" t="s">
        <v>15</v>
      </c>
      <c r="B2276">
        <v>25000</v>
      </c>
      <c r="C2276">
        <v>100</v>
      </c>
      <c r="D2276">
        <v>100000</v>
      </c>
      <c r="E2276">
        <v>47</v>
      </c>
      <c r="F2276">
        <v>1</v>
      </c>
      <c r="G2276">
        <v>78.894478000000007</v>
      </c>
      <c r="H2276">
        <v>33.436402999999999</v>
      </c>
      <c r="I2276">
        <v>42.984661000000003</v>
      </c>
      <c r="J2276">
        <v>0.93444899999999997</v>
      </c>
      <c r="K2276" t="str">
        <f t="shared" si="68"/>
        <v>7</v>
      </c>
      <c r="L2276" t="s">
        <v>89</v>
      </c>
      <c r="M2276" t="s">
        <v>90</v>
      </c>
      <c r="N227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47</v>
      </c>
      <c r="O2276" t="e">
        <f>VLOOKUP(TableMPI[[#This Row],[Label]],TableAvg[],2,FALSE)</f>
        <v>#N/A</v>
      </c>
      <c r="P2276" t="e">
        <f>VLOOKUP(TableMPI[[#This Row],[Label]],TableAvg[],3,FALSE)</f>
        <v>#N/A</v>
      </c>
      <c r="Q2276" t="e">
        <f>TableMPI[[#This Row],[Avg]]-$U$2*TableMPI[[#This Row],[StdDev]]</f>
        <v>#N/A</v>
      </c>
      <c r="R2276" t="e">
        <f>TableMPI[[#This Row],[Avg]]+$U$2*TableMPI[[#This Row],[StdDev]]</f>
        <v>#N/A</v>
      </c>
      <c r="S2276" t="e">
        <f>IF(AND(TableMPI[[#This Row],[total_time]]&gt;=TableMPI[[#This Row],[Low]], TableMPI[[#This Row],[total_time]]&lt;=TableMPI[[#This Row],[High]]),1,0)</f>
        <v>#N/A</v>
      </c>
    </row>
    <row r="2277" spans="1:19" x14ac:dyDescent="0.25">
      <c r="A2277" t="s">
        <v>15</v>
      </c>
      <c r="B2277">
        <v>25000</v>
      </c>
      <c r="C2277">
        <v>100</v>
      </c>
      <c r="D2277">
        <v>100000</v>
      </c>
      <c r="E2277">
        <v>48</v>
      </c>
      <c r="F2277">
        <v>1</v>
      </c>
      <c r="G2277">
        <v>77.014725999999996</v>
      </c>
      <c r="H2277">
        <v>32.834659000000002</v>
      </c>
      <c r="I2277">
        <v>37.918683999999999</v>
      </c>
      <c r="J2277">
        <v>0.80678099999999997</v>
      </c>
      <c r="K2277" t="str">
        <f t="shared" si="68"/>
        <v>7</v>
      </c>
      <c r="L2277" t="s">
        <v>89</v>
      </c>
      <c r="M2277" t="s">
        <v>90</v>
      </c>
      <c r="N227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48</v>
      </c>
      <c r="O2277" t="e">
        <f>VLOOKUP(TableMPI[[#This Row],[Label]],TableAvg[],2,FALSE)</f>
        <v>#N/A</v>
      </c>
      <c r="P2277" t="e">
        <f>VLOOKUP(TableMPI[[#This Row],[Label]],TableAvg[],3,FALSE)</f>
        <v>#N/A</v>
      </c>
      <c r="Q2277" t="e">
        <f>TableMPI[[#This Row],[Avg]]-$U$2*TableMPI[[#This Row],[StdDev]]</f>
        <v>#N/A</v>
      </c>
      <c r="R2277" t="e">
        <f>TableMPI[[#This Row],[Avg]]+$U$2*TableMPI[[#This Row],[StdDev]]</f>
        <v>#N/A</v>
      </c>
      <c r="S2277" t="e">
        <f>IF(AND(TableMPI[[#This Row],[total_time]]&gt;=TableMPI[[#This Row],[Low]], TableMPI[[#This Row],[total_time]]&lt;=TableMPI[[#This Row],[High]]),1,0)</f>
        <v>#N/A</v>
      </c>
    </row>
    <row r="2278" spans="1:19" x14ac:dyDescent="0.25">
      <c r="A2278" t="s">
        <v>15</v>
      </c>
      <c r="B2278">
        <v>25000</v>
      </c>
      <c r="C2278">
        <v>100</v>
      </c>
      <c r="D2278">
        <v>100000</v>
      </c>
      <c r="E2278">
        <v>49</v>
      </c>
      <c r="F2278">
        <v>1</v>
      </c>
      <c r="G2278">
        <v>76.885904999999994</v>
      </c>
      <c r="H2278">
        <v>33.167816000000002</v>
      </c>
      <c r="I2278">
        <v>46.821012000000003</v>
      </c>
      <c r="J2278">
        <v>0.97543800000000003</v>
      </c>
      <c r="K2278" t="str">
        <f t="shared" si="68"/>
        <v>7</v>
      </c>
      <c r="L2278" t="s">
        <v>89</v>
      </c>
      <c r="M2278" t="s">
        <v>90</v>
      </c>
      <c r="N227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49</v>
      </c>
      <c r="O2278" t="e">
        <f>VLOOKUP(TableMPI[[#This Row],[Label]],TableAvg[],2,FALSE)</f>
        <v>#N/A</v>
      </c>
      <c r="P2278" t="e">
        <f>VLOOKUP(TableMPI[[#This Row],[Label]],TableAvg[],3,FALSE)</f>
        <v>#N/A</v>
      </c>
      <c r="Q2278" t="e">
        <f>TableMPI[[#This Row],[Avg]]-$U$2*TableMPI[[#This Row],[StdDev]]</f>
        <v>#N/A</v>
      </c>
      <c r="R2278" t="e">
        <f>TableMPI[[#This Row],[Avg]]+$U$2*TableMPI[[#This Row],[StdDev]]</f>
        <v>#N/A</v>
      </c>
      <c r="S2278" t="e">
        <f>IF(AND(TableMPI[[#This Row],[total_time]]&gt;=TableMPI[[#This Row],[Low]], TableMPI[[#This Row],[total_time]]&lt;=TableMPI[[#This Row],[High]]),1,0)</f>
        <v>#N/A</v>
      </c>
    </row>
    <row r="2279" spans="1:19" x14ac:dyDescent="0.25">
      <c r="A2279" t="s">
        <v>15</v>
      </c>
      <c r="B2279">
        <v>25000</v>
      </c>
      <c r="C2279">
        <v>100</v>
      </c>
      <c r="D2279">
        <v>100000</v>
      </c>
      <c r="E2279">
        <v>50</v>
      </c>
      <c r="F2279">
        <v>1</v>
      </c>
      <c r="G2279">
        <v>76.184522999999999</v>
      </c>
      <c r="H2279">
        <v>33.740862</v>
      </c>
      <c r="I2279">
        <v>46.644362000000001</v>
      </c>
      <c r="J2279">
        <v>0.95192600000000005</v>
      </c>
      <c r="K2279" t="str">
        <f t="shared" si="68"/>
        <v>7</v>
      </c>
      <c r="L2279" t="s">
        <v>89</v>
      </c>
      <c r="M2279" t="s">
        <v>90</v>
      </c>
      <c r="N227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50</v>
      </c>
      <c r="O2279" t="e">
        <f>VLOOKUP(TableMPI[[#This Row],[Label]],TableAvg[],2,FALSE)</f>
        <v>#N/A</v>
      </c>
      <c r="P2279" t="e">
        <f>VLOOKUP(TableMPI[[#This Row],[Label]],TableAvg[],3,FALSE)</f>
        <v>#N/A</v>
      </c>
      <c r="Q2279" t="e">
        <f>TableMPI[[#This Row],[Avg]]-$U$2*TableMPI[[#This Row],[StdDev]]</f>
        <v>#N/A</v>
      </c>
      <c r="R2279" t="e">
        <f>TableMPI[[#This Row],[Avg]]+$U$2*TableMPI[[#This Row],[StdDev]]</f>
        <v>#N/A</v>
      </c>
      <c r="S2279" t="e">
        <f>IF(AND(TableMPI[[#This Row],[total_time]]&gt;=TableMPI[[#This Row],[Low]], TableMPI[[#This Row],[total_time]]&lt;=TableMPI[[#This Row],[High]]),1,0)</f>
        <v>#N/A</v>
      </c>
    </row>
    <row r="2280" spans="1:19" x14ac:dyDescent="0.25">
      <c r="A2280" t="s">
        <v>15</v>
      </c>
      <c r="B2280">
        <v>25000</v>
      </c>
      <c r="C2280">
        <v>100</v>
      </c>
      <c r="D2280">
        <v>100000</v>
      </c>
      <c r="E2280">
        <v>51</v>
      </c>
      <c r="F2280">
        <v>1</v>
      </c>
      <c r="G2280">
        <v>75.973676999999995</v>
      </c>
      <c r="H2280">
        <v>33.902051</v>
      </c>
      <c r="I2280">
        <v>53.406654000000003</v>
      </c>
      <c r="J2280">
        <v>1.068133</v>
      </c>
      <c r="K2280" t="str">
        <f t="shared" si="68"/>
        <v>7</v>
      </c>
      <c r="L2280" t="s">
        <v>89</v>
      </c>
      <c r="M2280" t="s">
        <v>90</v>
      </c>
      <c r="N228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51</v>
      </c>
      <c r="O2280" t="e">
        <f>VLOOKUP(TableMPI[[#This Row],[Label]],TableAvg[],2,FALSE)</f>
        <v>#N/A</v>
      </c>
      <c r="P2280" t="e">
        <f>VLOOKUP(TableMPI[[#This Row],[Label]],TableAvg[],3,FALSE)</f>
        <v>#N/A</v>
      </c>
      <c r="Q2280" t="e">
        <f>TableMPI[[#This Row],[Avg]]-$U$2*TableMPI[[#This Row],[StdDev]]</f>
        <v>#N/A</v>
      </c>
      <c r="R2280" t="e">
        <f>TableMPI[[#This Row],[Avg]]+$U$2*TableMPI[[#This Row],[StdDev]]</f>
        <v>#N/A</v>
      </c>
      <c r="S2280" t="e">
        <f>IF(AND(TableMPI[[#This Row],[total_time]]&gt;=TableMPI[[#This Row],[Low]], TableMPI[[#This Row],[total_time]]&lt;=TableMPI[[#This Row],[High]]),1,0)</f>
        <v>#N/A</v>
      </c>
    </row>
    <row r="2281" spans="1:19" x14ac:dyDescent="0.25">
      <c r="A2281" t="s">
        <v>15</v>
      </c>
      <c r="B2281">
        <v>25000</v>
      </c>
      <c r="C2281">
        <v>100</v>
      </c>
      <c r="D2281">
        <v>100000</v>
      </c>
      <c r="E2281">
        <v>52</v>
      </c>
      <c r="F2281">
        <v>1</v>
      </c>
      <c r="G2281">
        <v>75.404617999999999</v>
      </c>
      <c r="H2281">
        <v>33.756832000000003</v>
      </c>
      <c r="I2281">
        <v>47.316144999999999</v>
      </c>
      <c r="J2281">
        <v>0.92776800000000004</v>
      </c>
      <c r="K2281" t="str">
        <f t="shared" si="68"/>
        <v>7</v>
      </c>
      <c r="L2281" t="s">
        <v>89</v>
      </c>
      <c r="M2281" t="s">
        <v>90</v>
      </c>
      <c r="N228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52</v>
      </c>
      <c r="O2281" t="e">
        <f>VLOOKUP(TableMPI[[#This Row],[Label]],TableAvg[],2,FALSE)</f>
        <v>#N/A</v>
      </c>
      <c r="P2281" t="e">
        <f>VLOOKUP(TableMPI[[#This Row],[Label]],TableAvg[],3,FALSE)</f>
        <v>#N/A</v>
      </c>
      <c r="Q2281" t="e">
        <f>TableMPI[[#This Row],[Avg]]-$U$2*TableMPI[[#This Row],[StdDev]]</f>
        <v>#N/A</v>
      </c>
      <c r="R2281" t="e">
        <f>TableMPI[[#This Row],[Avg]]+$U$2*TableMPI[[#This Row],[StdDev]]</f>
        <v>#N/A</v>
      </c>
      <c r="S2281" t="e">
        <f>IF(AND(TableMPI[[#This Row],[total_time]]&gt;=TableMPI[[#This Row],[Low]], TableMPI[[#This Row],[total_time]]&lt;=TableMPI[[#This Row],[High]]),1,0)</f>
        <v>#N/A</v>
      </c>
    </row>
    <row r="2282" spans="1:19" x14ac:dyDescent="0.25">
      <c r="A2282" t="s">
        <v>15</v>
      </c>
      <c r="B2282">
        <v>25000</v>
      </c>
      <c r="C2282">
        <v>100</v>
      </c>
      <c r="D2282">
        <v>100000</v>
      </c>
      <c r="E2282">
        <v>53</v>
      </c>
      <c r="F2282">
        <v>1</v>
      </c>
      <c r="G2282">
        <v>75.182485</v>
      </c>
      <c r="H2282">
        <v>34.726149999999997</v>
      </c>
      <c r="I2282">
        <v>57.860616999999998</v>
      </c>
      <c r="J2282">
        <v>1.1127039999999999</v>
      </c>
      <c r="K2282" t="str">
        <f t="shared" si="68"/>
        <v>7</v>
      </c>
      <c r="L2282" t="s">
        <v>89</v>
      </c>
      <c r="M2282" t="s">
        <v>90</v>
      </c>
      <c r="N228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53</v>
      </c>
      <c r="O2282" t="e">
        <f>VLOOKUP(TableMPI[[#This Row],[Label]],TableAvg[],2,FALSE)</f>
        <v>#N/A</v>
      </c>
      <c r="P2282" t="e">
        <f>VLOOKUP(TableMPI[[#This Row],[Label]],TableAvg[],3,FALSE)</f>
        <v>#N/A</v>
      </c>
      <c r="Q2282" t="e">
        <f>TableMPI[[#This Row],[Avg]]-$U$2*TableMPI[[#This Row],[StdDev]]</f>
        <v>#N/A</v>
      </c>
      <c r="R2282" t="e">
        <f>TableMPI[[#This Row],[Avg]]+$U$2*TableMPI[[#This Row],[StdDev]]</f>
        <v>#N/A</v>
      </c>
      <c r="S2282" t="e">
        <f>IF(AND(TableMPI[[#This Row],[total_time]]&gt;=TableMPI[[#This Row],[Low]], TableMPI[[#This Row],[total_time]]&lt;=TableMPI[[#This Row],[High]]),1,0)</f>
        <v>#N/A</v>
      </c>
    </row>
    <row r="2283" spans="1:19" x14ac:dyDescent="0.25">
      <c r="A2283" t="s">
        <v>15</v>
      </c>
      <c r="B2283">
        <v>25000</v>
      </c>
      <c r="C2283">
        <v>100</v>
      </c>
      <c r="D2283">
        <v>100000</v>
      </c>
      <c r="E2283">
        <v>54</v>
      </c>
      <c r="F2283">
        <v>1</v>
      </c>
      <c r="G2283">
        <v>74.919342</v>
      </c>
      <c r="H2283">
        <v>35.514412</v>
      </c>
      <c r="I2283">
        <v>49.788786999999999</v>
      </c>
      <c r="J2283">
        <v>0.939411</v>
      </c>
      <c r="K2283" t="str">
        <f t="shared" si="68"/>
        <v>7</v>
      </c>
      <c r="L2283" t="s">
        <v>89</v>
      </c>
      <c r="M2283" t="s">
        <v>90</v>
      </c>
      <c r="N228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54</v>
      </c>
      <c r="O2283" t="e">
        <f>VLOOKUP(TableMPI[[#This Row],[Label]],TableAvg[],2,FALSE)</f>
        <v>#N/A</v>
      </c>
      <c r="P2283" t="e">
        <f>VLOOKUP(TableMPI[[#This Row],[Label]],TableAvg[],3,FALSE)</f>
        <v>#N/A</v>
      </c>
      <c r="Q2283" t="e">
        <f>TableMPI[[#This Row],[Avg]]-$U$2*TableMPI[[#This Row],[StdDev]]</f>
        <v>#N/A</v>
      </c>
      <c r="R2283" t="e">
        <f>TableMPI[[#This Row],[Avg]]+$U$2*TableMPI[[#This Row],[StdDev]]</f>
        <v>#N/A</v>
      </c>
      <c r="S2283" t="e">
        <f>IF(AND(TableMPI[[#This Row],[total_time]]&gt;=TableMPI[[#This Row],[Low]], TableMPI[[#This Row],[total_time]]&lt;=TableMPI[[#This Row],[High]]),1,0)</f>
        <v>#N/A</v>
      </c>
    </row>
    <row r="2284" spans="1:19" x14ac:dyDescent="0.25">
      <c r="A2284" t="s">
        <v>15</v>
      </c>
      <c r="B2284">
        <v>25000</v>
      </c>
      <c r="C2284">
        <v>100</v>
      </c>
      <c r="D2284">
        <v>100000</v>
      </c>
      <c r="E2284">
        <v>55</v>
      </c>
      <c r="F2284">
        <v>1</v>
      </c>
      <c r="G2284">
        <v>72.807073000000003</v>
      </c>
      <c r="H2284">
        <v>34.004815999999998</v>
      </c>
      <c r="I2284">
        <v>53.789631999999997</v>
      </c>
      <c r="J2284">
        <v>0.99610399999999999</v>
      </c>
      <c r="K2284" t="str">
        <f t="shared" si="68"/>
        <v>7</v>
      </c>
      <c r="L2284" t="s">
        <v>89</v>
      </c>
      <c r="M2284" t="s">
        <v>90</v>
      </c>
      <c r="N228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55</v>
      </c>
      <c r="O2284" t="e">
        <f>VLOOKUP(TableMPI[[#This Row],[Label]],TableAvg[],2,FALSE)</f>
        <v>#N/A</v>
      </c>
      <c r="P2284" t="e">
        <f>VLOOKUP(TableMPI[[#This Row],[Label]],TableAvg[],3,FALSE)</f>
        <v>#N/A</v>
      </c>
      <c r="Q2284" t="e">
        <f>TableMPI[[#This Row],[Avg]]-$U$2*TableMPI[[#This Row],[StdDev]]</f>
        <v>#N/A</v>
      </c>
      <c r="R2284" t="e">
        <f>TableMPI[[#This Row],[Avg]]+$U$2*TableMPI[[#This Row],[StdDev]]</f>
        <v>#N/A</v>
      </c>
      <c r="S2284" t="e">
        <f>IF(AND(TableMPI[[#This Row],[total_time]]&gt;=TableMPI[[#This Row],[Low]], TableMPI[[#This Row],[total_time]]&lt;=TableMPI[[#This Row],[High]]),1,0)</f>
        <v>#N/A</v>
      </c>
    </row>
    <row r="2285" spans="1:19" x14ac:dyDescent="0.25">
      <c r="A2285" t="s">
        <v>15</v>
      </c>
      <c r="B2285">
        <v>25000</v>
      </c>
      <c r="C2285">
        <v>100</v>
      </c>
      <c r="D2285">
        <v>100000</v>
      </c>
      <c r="E2285">
        <v>56</v>
      </c>
      <c r="F2285">
        <v>1</v>
      </c>
      <c r="G2285">
        <v>73.066991000000002</v>
      </c>
      <c r="H2285">
        <v>34.583437000000004</v>
      </c>
      <c r="I2285">
        <v>46.969548000000003</v>
      </c>
      <c r="J2285">
        <v>0.85399199999999997</v>
      </c>
      <c r="K2285" t="str">
        <f t="shared" si="68"/>
        <v>7</v>
      </c>
      <c r="L2285" t="s">
        <v>89</v>
      </c>
      <c r="M2285" t="s">
        <v>90</v>
      </c>
      <c r="N228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56</v>
      </c>
      <c r="O2285" t="e">
        <f>VLOOKUP(TableMPI[[#This Row],[Label]],TableAvg[],2,FALSE)</f>
        <v>#N/A</v>
      </c>
      <c r="P2285" t="e">
        <f>VLOOKUP(TableMPI[[#This Row],[Label]],TableAvg[],3,FALSE)</f>
        <v>#N/A</v>
      </c>
      <c r="Q2285" t="e">
        <f>TableMPI[[#This Row],[Avg]]-$U$2*TableMPI[[#This Row],[StdDev]]</f>
        <v>#N/A</v>
      </c>
      <c r="R2285" t="e">
        <f>TableMPI[[#This Row],[Avg]]+$U$2*TableMPI[[#This Row],[StdDev]]</f>
        <v>#N/A</v>
      </c>
      <c r="S2285" t="e">
        <f>IF(AND(TableMPI[[#This Row],[total_time]]&gt;=TableMPI[[#This Row],[Low]], TableMPI[[#This Row],[total_time]]&lt;=TableMPI[[#This Row],[High]]),1,0)</f>
        <v>#N/A</v>
      </c>
    </row>
    <row r="2286" spans="1:19" x14ac:dyDescent="0.25">
      <c r="A2286" t="s">
        <v>15</v>
      </c>
      <c r="B2286">
        <v>25000</v>
      </c>
      <c r="C2286">
        <v>100</v>
      </c>
      <c r="D2286">
        <v>100000</v>
      </c>
      <c r="E2286">
        <v>57</v>
      </c>
      <c r="F2286">
        <v>1</v>
      </c>
      <c r="G2286">
        <v>71.710217</v>
      </c>
      <c r="H2286">
        <v>33.841143000000002</v>
      </c>
      <c r="I2286">
        <v>48.538595000000001</v>
      </c>
      <c r="J2286">
        <v>0.866761</v>
      </c>
      <c r="K2286" t="str">
        <f t="shared" si="68"/>
        <v>7</v>
      </c>
      <c r="L2286" t="s">
        <v>89</v>
      </c>
      <c r="M2286" t="s">
        <v>90</v>
      </c>
      <c r="N228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57</v>
      </c>
      <c r="O2286" t="e">
        <f>VLOOKUP(TableMPI[[#This Row],[Label]],TableAvg[],2,FALSE)</f>
        <v>#N/A</v>
      </c>
      <c r="P2286" t="e">
        <f>VLOOKUP(TableMPI[[#This Row],[Label]],TableAvg[],3,FALSE)</f>
        <v>#N/A</v>
      </c>
      <c r="Q2286" t="e">
        <f>TableMPI[[#This Row],[Avg]]-$U$2*TableMPI[[#This Row],[StdDev]]</f>
        <v>#N/A</v>
      </c>
      <c r="R2286" t="e">
        <f>TableMPI[[#This Row],[Avg]]+$U$2*TableMPI[[#This Row],[StdDev]]</f>
        <v>#N/A</v>
      </c>
      <c r="S2286" t="e">
        <f>IF(AND(TableMPI[[#This Row],[total_time]]&gt;=TableMPI[[#This Row],[Low]], TableMPI[[#This Row],[total_time]]&lt;=TableMPI[[#This Row],[High]]),1,0)</f>
        <v>#N/A</v>
      </c>
    </row>
    <row r="2287" spans="1:19" x14ac:dyDescent="0.25">
      <c r="A2287" t="s">
        <v>15</v>
      </c>
      <c r="B2287">
        <v>25000</v>
      </c>
      <c r="C2287">
        <v>100</v>
      </c>
      <c r="D2287">
        <v>100000</v>
      </c>
      <c r="E2287">
        <v>58</v>
      </c>
      <c r="F2287">
        <v>1</v>
      </c>
      <c r="G2287">
        <v>54.100788999999999</v>
      </c>
      <c r="H2287">
        <v>16.886178999999998</v>
      </c>
      <c r="I2287">
        <v>48.647001000000003</v>
      </c>
      <c r="J2287">
        <v>0.85345599999999999</v>
      </c>
      <c r="K2287" t="str">
        <f t="shared" si="68"/>
        <v>7</v>
      </c>
      <c r="L2287" t="s">
        <v>89</v>
      </c>
      <c r="M2287" t="s">
        <v>90</v>
      </c>
      <c r="N228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58</v>
      </c>
      <c r="O2287" t="e">
        <f>VLOOKUP(TableMPI[[#This Row],[Label]],TableAvg[],2,FALSE)</f>
        <v>#N/A</v>
      </c>
      <c r="P2287" t="e">
        <f>VLOOKUP(TableMPI[[#This Row],[Label]],TableAvg[],3,FALSE)</f>
        <v>#N/A</v>
      </c>
      <c r="Q2287" t="e">
        <f>TableMPI[[#This Row],[Avg]]-$U$2*TableMPI[[#This Row],[StdDev]]</f>
        <v>#N/A</v>
      </c>
      <c r="R2287" t="e">
        <f>TableMPI[[#This Row],[Avg]]+$U$2*TableMPI[[#This Row],[StdDev]]</f>
        <v>#N/A</v>
      </c>
      <c r="S2287" t="e">
        <f>IF(AND(TableMPI[[#This Row],[total_time]]&gt;=TableMPI[[#This Row],[Low]], TableMPI[[#This Row],[total_time]]&lt;=TableMPI[[#This Row],[High]]),1,0)</f>
        <v>#N/A</v>
      </c>
    </row>
    <row r="2288" spans="1:19" x14ac:dyDescent="0.25">
      <c r="A2288" t="s">
        <v>15</v>
      </c>
      <c r="B2288">
        <v>25000</v>
      </c>
      <c r="C2288">
        <v>100</v>
      </c>
      <c r="D2288">
        <v>100000</v>
      </c>
      <c r="E2288">
        <v>59</v>
      </c>
      <c r="F2288">
        <v>1</v>
      </c>
      <c r="G2288">
        <v>52.886833000000003</v>
      </c>
      <c r="H2288">
        <v>16.492435</v>
      </c>
      <c r="I2288">
        <v>52.609457999999997</v>
      </c>
      <c r="J2288">
        <v>0.90705999999999998</v>
      </c>
      <c r="K2288" t="str">
        <f t="shared" si="68"/>
        <v>7</v>
      </c>
      <c r="L2288" t="s">
        <v>89</v>
      </c>
      <c r="M2288" t="s">
        <v>90</v>
      </c>
      <c r="N228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59</v>
      </c>
      <c r="O2288" t="e">
        <f>VLOOKUP(TableMPI[[#This Row],[Label]],TableAvg[],2,FALSE)</f>
        <v>#N/A</v>
      </c>
      <c r="P2288" t="e">
        <f>VLOOKUP(TableMPI[[#This Row],[Label]],TableAvg[],3,FALSE)</f>
        <v>#N/A</v>
      </c>
      <c r="Q2288" t="e">
        <f>TableMPI[[#This Row],[Avg]]-$U$2*TableMPI[[#This Row],[StdDev]]</f>
        <v>#N/A</v>
      </c>
      <c r="R2288" t="e">
        <f>TableMPI[[#This Row],[Avg]]+$U$2*TableMPI[[#This Row],[StdDev]]</f>
        <v>#N/A</v>
      </c>
      <c r="S2288" t="e">
        <f>IF(AND(TableMPI[[#This Row],[total_time]]&gt;=TableMPI[[#This Row],[Low]], TableMPI[[#This Row],[total_time]]&lt;=TableMPI[[#This Row],[High]]),1,0)</f>
        <v>#N/A</v>
      </c>
    </row>
    <row r="2289" spans="1:19" x14ac:dyDescent="0.25">
      <c r="A2289" t="s">
        <v>15</v>
      </c>
      <c r="B2289">
        <v>25000</v>
      </c>
      <c r="C2289">
        <v>100</v>
      </c>
      <c r="D2289">
        <v>100000</v>
      </c>
      <c r="E2289">
        <v>60</v>
      </c>
      <c r="F2289">
        <v>1</v>
      </c>
      <c r="G2289">
        <v>69.658372999999997</v>
      </c>
      <c r="H2289">
        <v>33.926650000000002</v>
      </c>
      <c r="I2289">
        <v>51.309834000000002</v>
      </c>
      <c r="J2289">
        <v>0.86965800000000004</v>
      </c>
      <c r="K2289" t="str">
        <f t="shared" si="68"/>
        <v>7</v>
      </c>
      <c r="L2289" t="s">
        <v>89</v>
      </c>
      <c r="M2289" t="s">
        <v>90</v>
      </c>
      <c r="N228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60</v>
      </c>
      <c r="O2289" t="e">
        <f>VLOOKUP(TableMPI[[#This Row],[Label]],TableAvg[],2,FALSE)</f>
        <v>#N/A</v>
      </c>
      <c r="P2289" t="e">
        <f>VLOOKUP(TableMPI[[#This Row],[Label]],TableAvg[],3,FALSE)</f>
        <v>#N/A</v>
      </c>
      <c r="Q2289" t="e">
        <f>TableMPI[[#This Row],[Avg]]-$U$2*TableMPI[[#This Row],[StdDev]]</f>
        <v>#N/A</v>
      </c>
      <c r="R2289" t="e">
        <f>TableMPI[[#This Row],[Avg]]+$U$2*TableMPI[[#This Row],[StdDev]]</f>
        <v>#N/A</v>
      </c>
      <c r="S2289" t="e">
        <f>IF(AND(TableMPI[[#This Row],[total_time]]&gt;=TableMPI[[#This Row],[Low]], TableMPI[[#This Row],[total_time]]&lt;=TableMPI[[#This Row],[High]]),1,0)</f>
        <v>#N/A</v>
      </c>
    </row>
    <row r="2290" spans="1:19" x14ac:dyDescent="0.25">
      <c r="A2290" t="s">
        <v>15</v>
      </c>
      <c r="B2290">
        <v>25000</v>
      </c>
      <c r="C2290">
        <v>100</v>
      </c>
      <c r="D2290">
        <v>100000</v>
      </c>
      <c r="E2290">
        <v>61</v>
      </c>
      <c r="F2290">
        <v>1</v>
      </c>
      <c r="G2290">
        <v>69.225972999999996</v>
      </c>
      <c r="H2290">
        <v>34.248891999999998</v>
      </c>
      <c r="I2290">
        <v>53.000624999999999</v>
      </c>
      <c r="J2290">
        <v>0.88334400000000002</v>
      </c>
      <c r="K2290" t="str">
        <f t="shared" si="68"/>
        <v>7</v>
      </c>
      <c r="L2290" t="s">
        <v>89</v>
      </c>
      <c r="M2290" t="s">
        <v>90</v>
      </c>
      <c r="N229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61</v>
      </c>
      <c r="O2290" t="e">
        <f>VLOOKUP(TableMPI[[#This Row],[Label]],TableAvg[],2,FALSE)</f>
        <v>#N/A</v>
      </c>
      <c r="P2290" t="e">
        <f>VLOOKUP(TableMPI[[#This Row],[Label]],TableAvg[],3,FALSE)</f>
        <v>#N/A</v>
      </c>
      <c r="Q2290" t="e">
        <f>TableMPI[[#This Row],[Avg]]-$U$2*TableMPI[[#This Row],[StdDev]]</f>
        <v>#N/A</v>
      </c>
      <c r="R2290" t="e">
        <f>TableMPI[[#This Row],[Avg]]+$U$2*TableMPI[[#This Row],[StdDev]]</f>
        <v>#N/A</v>
      </c>
      <c r="S2290" t="e">
        <f>IF(AND(TableMPI[[#This Row],[total_time]]&gt;=TableMPI[[#This Row],[Low]], TableMPI[[#This Row],[total_time]]&lt;=TableMPI[[#This Row],[High]]),1,0)</f>
        <v>#N/A</v>
      </c>
    </row>
    <row r="2291" spans="1:19" x14ac:dyDescent="0.25">
      <c r="A2291" t="s">
        <v>15</v>
      </c>
      <c r="B2291">
        <v>25000</v>
      </c>
      <c r="C2291">
        <v>100</v>
      </c>
      <c r="D2291">
        <v>100000</v>
      </c>
      <c r="E2291">
        <v>62</v>
      </c>
      <c r="F2291">
        <v>1</v>
      </c>
      <c r="G2291">
        <v>68.638486999999998</v>
      </c>
      <c r="H2291">
        <v>34.125145000000003</v>
      </c>
      <c r="I2291">
        <v>51.204442999999998</v>
      </c>
      <c r="J2291">
        <v>0.83941699999999997</v>
      </c>
      <c r="K2291" t="str">
        <f t="shared" si="68"/>
        <v>7</v>
      </c>
      <c r="L2291" t="s">
        <v>89</v>
      </c>
      <c r="M2291" t="s">
        <v>90</v>
      </c>
      <c r="N229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62</v>
      </c>
      <c r="O2291" t="e">
        <f>VLOOKUP(TableMPI[[#This Row],[Label]],TableAvg[],2,FALSE)</f>
        <v>#N/A</v>
      </c>
      <c r="P2291" t="e">
        <f>VLOOKUP(TableMPI[[#This Row],[Label]],TableAvg[],3,FALSE)</f>
        <v>#N/A</v>
      </c>
      <c r="Q2291" t="e">
        <f>TableMPI[[#This Row],[Avg]]-$U$2*TableMPI[[#This Row],[StdDev]]</f>
        <v>#N/A</v>
      </c>
      <c r="R2291" t="e">
        <f>TableMPI[[#This Row],[Avg]]+$U$2*TableMPI[[#This Row],[StdDev]]</f>
        <v>#N/A</v>
      </c>
      <c r="S2291" t="e">
        <f>IF(AND(TableMPI[[#This Row],[total_time]]&gt;=TableMPI[[#This Row],[Low]], TableMPI[[#This Row],[total_time]]&lt;=TableMPI[[#This Row],[High]]),1,0)</f>
        <v>#N/A</v>
      </c>
    </row>
    <row r="2292" spans="1:19" x14ac:dyDescent="0.25">
      <c r="A2292" t="s">
        <v>15</v>
      </c>
      <c r="B2292">
        <v>25000</v>
      </c>
      <c r="C2292">
        <v>100</v>
      </c>
      <c r="D2292">
        <v>100000</v>
      </c>
      <c r="E2292">
        <v>63</v>
      </c>
      <c r="F2292">
        <v>1</v>
      </c>
      <c r="G2292">
        <v>68.886291999999997</v>
      </c>
      <c r="H2292">
        <v>35.014876999999998</v>
      </c>
      <c r="I2292">
        <v>56.27713</v>
      </c>
      <c r="J2292">
        <v>0.90769599999999995</v>
      </c>
      <c r="K2292" t="str">
        <f t="shared" si="68"/>
        <v>7</v>
      </c>
      <c r="L2292" t="s">
        <v>89</v>
      </c>
      <c r="M2292" t="s">
        <v>90</v>
      </c>
      <c r="N229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63</v>
      </c>
      <c r="O2292" t="e">
        <f>VLOOKUP(TableMPI[[#This Row],[Label]],TableAvg[],2,FALSE)</f>
        <v>#N/A</v>
      </c>
      <c r="P2292" t="e">
        <f>VLOOKUP(TableMPI[[#This Row],[Label]],TableAvg[],3,FALSE)</f>
        <v>#N/A</v>
      </c>
      <c r="Q2292" t="e">
        <f>TableMPI[[#This Row],[Avg]]-$U$2*TableMPI[[#This Row],[StdDev]]</f>
        <v>#N/A</v>
      </c>
      <c r="R2292" t="e">
        <f>TableMPI[[#This Row],[Avg]]+$U$2*TableMPI[[#This Row],[StdDev]]</f>
        <v>#N/A</v>
      </c>
      <c r="S2292" t="e">
        <f>IF(AND(TableMPI[[#This Row],[total_time]]&gt;=TableMPI[[#This Row],[Low]], TableMPI[[#This Row],[total_time]]&lt;=TableMPI[[#This Row],[High]]),1,0)</f>
        <v>#N/A</v>
      </c>
    </row>
    <row r="2293" spans="1:19" x14ac:dyDescent="0.25">
      <c r="A2293" t="s">
        <v>15</v>
      </c>
      <c r="B2293">
        <v>25000</v>
      </c>
      <c r="C2293">
        <v>100</v>
      </c>
      <c r="D2293">
        <v>100000</v>
      </c>
      <c r="E2293">
        <v>64</v>
      </c>
      <c r="F2293">
        <v>1</v>
      </c>
      <c r="G2293">
        <v>68.650431999999995</v>
      </c>
      <c r="H2293">
        <v>35.227684000000004</v>
      </c>
      <c r="I2293">
        <v>59.634146999999999</v>
      </c>
      <c r="J2293">
        <v>0.94657400000000003</v>
      </c>
      <c r="K2293" t="str">
        <f t="shared" si="68"/>
        <v>7</v>
      </c>
      <c r="L2293" t="s">
        <v>89</v>
      </c>
      <c r="M2293" t="s">
        <v>90</v>
      </c>
      <c r="N229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64</v>
      </c>
      <c r="O2293" t="e">
        <f>VLOOKUP(TableMPI[[#This Row],[Label]],TableAvg[],2,FALSE)</f>
        <v>#N/A</v>
      </c>
      <c r="P2293" t="e">
        <f>VLOOKUP(TableMPI[[#This Row],[Label]],TableAvg[],3,FALSE)</f>
        <v>#N/A</v>
      </c>
      <c r="Q2293" t="e">
        <f>TableMPI[[#This Row],[Avg]]-$U$2*TableMPI[[#This Row],[StdDev]]</f>
        <v>#N/A</v>
      </c>
      <c r="R2293" t="e">
        <f>TableMPI[[#This Row],[Avg]]+$U$2*TableMPI[[#This Row],[StdDev]]</f>
        <v>#N/A</v>
      </c>
      <c r="S2293" t="e">
        <f>IF(AND(TableMPI[[#This Row],[total_time]]&gt;=TableMPI[[#This Row],[Low]], TableMPI[[#This Row],[total_time]]&lt;=TableMPI[[#This Row],[High]]),1,0)</f>
        <v>#N/A</v>
      </c>
    </row>
    <row r="2294" spans="1:19" x14ac:dyDescent="0.25">
      <c r="A2294" t="s">
        <v>15</v>
      </c>
      <c r="B2294">
        <v>25000</v>
      </c>
      <c r="C2294">
        <v>100</v>
      </c>
      <c r="D2294">
        <v>100000</v>
      </c>
      <c r="E2294">
        <v>65</v>
      </c>
      <c r="F2294">
        <v>1</v>
      </c>
      <c r="G2294">
        <v>69.172150000000002</v>
      </c>
      <c r="H2294">
        <v>36.266891999999999</v>
      </c>
      <c r="I2294">
        <v>74.534206999999995</v>
      </c>
      <c r="J2294">
        <v>1.1645970000000001</v>
      </c>
      <c r="K2294" t="str">
        <f t="shared" si="68"/>
        <v>7</v>
      </c>
      <c r="L2294" t="s">
        <v>89</v>
      </c>
      <c r="M2294" t="s">
        <v>90</v>
      </c>
      <c r="N229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65</v>
      </c>
      <c r="O2294" t="e">
        <f>VLOOKUP(TableMPI[[#This Row],[Label]],TableAvg[],2,FALSE)</f>
        <v>#N/A</v>
      </c>
      <c r="P2294" t="e">
        <f>VLOOKUP(TableMPI[[#This Row],[Label]],TableAvg[],3,FALSE)</f>
        <v>#N/A</v>
      </c>
      <c r="Q2294" t="e">
        <f>TableMPI[[#This Row],[Avg]]-$U$2*TableMPI[[#This Row],[StdDev]]</f>
        <v>#N/A</v>
      </c>
      <c r="R2294" t="e">
        <f>TableMPI[[#This Row],[Avg]]+$U$2*TableMPI[[#This Row],[StdDev]]</f>
        <v>#N/A</v>
      </c>
      <c r="S2294" t="e">
        <f>IF(AND(TableMPI[[#This Row],[total_time]]&gt;=TableMPI[[#This Row],[Low]], TableMPI[[#This Row],[total_time]]&lt;=TableMPI[[#This Row],[High]]),1,0)</f>
        <v>#N/A</v>
      </c>
    </row>
    <row r="2295" spans="1:19" x14ac:dyDescent="0.25">
      <c r="A2295" t="s">
        <v>15</v>
      </c>
      <c r="B2295">
        <v>25000</v>
      </c>
      <c r="C2295">
        <v>100</v>
      </c>
      <c r="D2295">
        <v>100000</v>
      </c>
      <c r="E2295">
        <v>66</v>
      </c>
      <c r="F2295">
        <v>1</v>
      </c>
      <c r="G2295">
        <v>68.099447999999995</v>
      </c>
      <c r="H2295">
        <v>35.654336999999998</v>
      </c>
      <c r="I2295">
        <v>57.462001999999998</v>
      </c>
      <c r="J2295">
        <v>0.88403100000000001</v>
      </c>
      <c r="K2295" t="str">
        <f t="shared" si="68"/>
        <v>7</v>
      </c>
      <c r="L2295" t="s">
        <v>89</v>
      </c>
      <c r="M2295" t="s">
        <v>90</v>
      </c>
      <c r="N229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66</v>
      </c>
      <c r="O2295" t="e">
        <f>VLOOKUP(TableMPI[[#This Row],[Label]],TableAvg[],2,FALSE)</f>
        <v>#N/A</v>
      </c>
      <c r="P2295" t="e">
        <f>VLOOKUP(TableMPI[[#This Row],[Label]],TableAvg[],3,FALSE)</f>
        <v>#N/A</v>
      </c>
      <c r="Q2295" t="e">
        <f>TableMPI[[#This Row],[Avg]]-$U$2*TableMPI[[#This Row],[StdDev]]</f>
        <v>#N/A</v>
      </c>
      <c r="R2295" t="e">
        <f>TableMPI[[#This Row],[Avg]]+$U$2*TableMPI[[#This Row],[StdDev]]</f>
        <v>#N/A</v>
      </c>
      <c r="S2295" t="e">
        <f>IF(AND(TableMPI[[#This Row],[total_time]]&gt;=TableMPI[[#This Row],[Low]], TableMPI[[#This Row],[total_time]]&lt;=TableMPI[[#This Row],[High]]),1,0)</f>
        <v>#N/A</v>
      </c>
    </row>
    <row r="2296" spans="1:19" x14ac:dyDescent="0.25">
      <c r="A2296" t="s">
        <v>15</v>
      </c>
      <c r="B2296">
        <v>25000</v>
      </c>
      <c r="C2296">
        <v>100</v>
      </c>
      <c r="D2296">
        <v>100000</v>
      </c>
      <c r="E2296">
        <v>67</v>
      </c>
      <c r="F2296">
        <v>1</v>
      </c>
      <c r="G2296">
        <v>67.480639999999994</v>
      </c>
      <c r="H2296">
        <v>35.425815999999998</v>
      </c>
      <c r="I2296">
        <v>55.612122999999997</v>
      </c>
      <c r="J2296">
        <v>0.84260800000000002</v>
      </c>
      <c r="K2296" t="str">
        <f t="shared" si="68"/>
        <v>7</v>
      </c>
      <c r="L2296" t="s">
        <v>89</v>
      </c>
      <c r="M2296" t="s">
        <v>90</v>
      </c>
      <c r="N229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67</v>
      </c>
      <c r="O2296" t="e">
        <f>VLOOKUP(TableMPI[[#This Row],[Label]],TableAvg[],2,FALSE)</f>
        <v>#N/A</v>
      </c>
      <c r="P2296" t="e">
        <f>VLOOKUP(TableMPI[[#This Row],[Label]],TableAvg[],3,FALSE)</f>
        <v>#N/A</v>
      </c>
      <c r="Q2296" t="e">
        <f>TableMPI[[#This Row],[Avg]]-$U$2*TableMPI[[#This Row],[StdDev]]</f>
        <v>#N/A</v>
      </c>
      <c r="R2296" t="e">
        <f>TableMPI[[#This Row],[Avg]]+$U$2*TableMPI[[#This Row],[StdDev]]</f>
        <v>#N/A</v>
      </c>
      <c r="S2296" t="e">
        <f>IF(AND(TableMPI[[#This Row],[total_time]]&gt;=TableMPI[[#This Row],[Low]], TableMPI[[#This Row],[total_time]]&lt;=TableMPI[[#This Row],[High]]),1,0)</f>
        <v>#N/A</v>
      </c>
    </row>
    <row r="2297" spans="1:19" x14ac:dyDescent="0.25">
      <c r="A2297" t="s">
        <v>15</v>
      </c>
      <c r="B2297">
        <v>25000</v>
      </c>
      <c r="C2297">
        <v>100</v>
      </c>
      <c r="D2297">
        <v>100000</v>
      </c>
      <c r="E2297">
        <v>68</v>
      </c>
      <c r="F2297">
        <v>1</v>
      </c>
      <c r="G2297">
        <v>66.307436999999993</v>
      </c>
      <c r="H2297">
        <v>34.734507000000001</v>
      </c>
      <c r="I2297">
        <v>61.410524000000002</v>
      </c>
      <c r="J2297">
        <v>0.91657500000000003</v>
      </c>
      <c r="K2297" t="str">
        <f t="shared" si="68"/>
        <v>7</v>
      </c>
      <c r="L2297" t="s">
        <v>89</v>
      </c>
      <c r="M2297" t="s">
        <v>90</v>
      </c>
      <c r="N229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68</v>
      </c>
      <c r="O2297" t="e">
        <f>VLOOKUP(TableMPI[[#This Row],[Label]],TableAvg[],2,FALSE)</f>
        <v>#N/A</v>
      </c>
      <c r="P2297" t="e">
        <f>VLOOKUP(TableMPI[[#This Row],[Label]],TableAvg[],3,FALSE)</f>
        <v>#N/A</v>
      </c>
      <c r="Q2297" t="e">
        <f>TableMPI[[#This Row],[Avg]]-$U$2*TableMPI[[#This Row],[StdDev]]</f>
        <v>#N/A</v>
      </c>
      <c r="R2297" t="e">
        <f>TableMPI[[#This Row],[Avg]]+$U$2*TableMPI[[#This Row],[StdDev]]</f>
        <v>#N/A</v>
      </c>
      <c r="S2297" t="e">
        <f>IF(AND(TableMPI[[#This Row],[total_time]]&gt;=TableMPI[[#This Row],[Low]], TableMPI[[#This Row],[total_time]]&lt;=TableMPI[[#This Row],[High]]),1,0)</f>
        <v>#N/A</v>
      </c>
    </row>
    <row r="2298" spans="1:19" x14ac:dyDescent="0.25">
      <c r="A2298" t="s">
        <v>15</v>
      </c>
      <c r="B2298">
        <v>25000</v>
      </c>
      <c r="C2298">
        <v>100</v>
      </c>
      <c r="D2298">
        <v>100000</v>
      </c>
      <c r="E2298">
        <v>69</v>
      </c>
      <c r="F2298">
        <v>1</v>
      </c>
      <c r="G2298">
        <v>70.724637000000001</v>
      </c>
      <c r="H2298">
        <v>39.784824</v>
      </c>
      <c r="I2298">
        <v>64.941509999999994</v>
      </c>
      <c r="J2298">
        <v>0.95502200000000004</v>
      </c>
      <c r="K2298" t="str">
        <f t="shared" si="68"/>
        <v>7</v>
      </c>
      <c r="L2298" t="s">
        <v>89</v>
      </c>
      <c r="M2298" t="s">
        <v>90</v>
      </c>
      <c r="N229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69</v>
      </c>
      <c r="O2298" t="e">
        <f>VLOOKUP(TableMPI[[#This Row],[Label]],TableAvg[],2,FALSE)</f>
        <v>#N/A</v>
      </c>
      <c r="P2298" t="e">
        <f>VLOOKUP(TableMPI[[#This Row],[Label]],TableAvg[],3,FALSE)</f>
        <v>#N/A</v>
      </c>
      <c r="Q2298" t="e">
        <f>TableMPI[[#This Row],[Avg]]-$U$2*TableMPI[[#This Row],[StdDev]]</f>
        <v>#N/A</v>
      </c>
      <c r="R2298" t="e">
        <f>TableMPI[[#This Row],[Avg]]+$U$2*TableMPI[[#This Row],[StdDev]]</f>
        <v>#N/A</v>
      </c>
      <c r="S2298" t="e">
        <f>IF(AND(TableMPI[[#This Row],[total_time]]&gt;=TableMPI[[#This Row],[Low]], TableMPI[[#This Row],[total_time]]&lt;=TableMPI[[#This Row],[High]]),1,0)</f>
        <v>#N/A</v>
      </c>
    </row>
    <row r="2299" spans="1:19" x14ac:dyDescent="0.25">
      <c r="A2299" t="s">
        <v>15</v>
      </c>
      <c r="B2299">
        <v>25000</v>
      </c>
      <c r="C2299">
        <v>100</v>
      </c>
      <c r="D2299">
        <v>100000</v>
      </c>
      <c r="E2299">
        <v>70</v>
      </c>
      <c r="F2299">
        <v>1</v>
      </c>
      <c r="G2299">
        <v>65.089977000000005</v>
      </c>
      <c r="H2299">
        <v>34.43497</v>
      </c>
      <c r="I2299">
        <v>58.224173999999998</v>
      </c>
      <c r="J2299">
        <v>0.84382900000000005</v>
      </c>
      <c r="K2299" t="str">
        <f t="shared" si="68"/>
        <v>7</v>
      </c>
      <c r="L2299" t="s">
        <v>89</v>
      </c>
      <c r="M2299" t="s">
        <v>90</v>
      </c>
      <c r="N229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70</v>
      </c>
      <c r="O2299" t="e">
        <f>VLOOKUP(TableMPI[[#This Row],[Label]],TableAvg[],2,FALSE)</f>
        <v>#N/A</v>
      </c>
      <c r="P2299" t="e">
        <f>VLOOKUP(TableMPI[[#This Row],[Label]],TableAvg[],3,FALSE)</f>
        <v>#N/A</v>
      </c>
      <c r="Q2299" t="e">
        <f>TableMPI[[#This Row],[Avg]]-$U$2*TableMPI[[#This Row],[StdDev]]</f>
        <v>#N/A</v>
      </c>
      <c r="R2299" t="e">
        <f>TableMPI[[#This Row],[Avg]]+$U$2*TableMPI[[#This Row],[StdDev]]</f>
        <v>#N/A</v>
      </c>
      <c r="S2299" t="e">
        <f>IF(AND(TableMPI[[#This Row],[total_time]]&gt;=TableMPI[[#This Row],[Low]], TableMPI[[#This Row],[total_time]]&lt;=TableMPI[[#This Row],[High]]),1,0)</f>
        <v>#N/A</v>
      </c>
    </row>
    <row r="2300" spans="1:19" x14ac:dyDescent="0.25">
      <c r="A2300" t="s">
        <v>15</v>
      </c>
      <c r="B2300">
        <v>25000</v>
      </c>
      <c r="C2300">
        <v>100</v>
      </c>
      <c r="D2300">
        <v>100000</v>
      </c>
      <c r="E2300">
        <v>71</v>
      </c>
      <c r="F2300">
        <v>1</v>
      </c>
      <c r="G2300">
        <v>65.654724000000002</v>
      </c>
      <c r="H2300">
        <v>35.352248000000003</v>
      </c>
      <c r="I2300">
        <v>61.443001000000002</v>
      </c>
      <c r="J2300">
        <v>0.87775700000000001</v>
      </c>
      <c r="K2300" t="str">
        <f t="shared" si="68"/>
        <v>7</v>
      </c>
      <c r="L2300" t="s">
        <v>89</v>
      </c>
      <c r="M2300" t="s">
        <v>90</v>
      </c>
      <c r="N230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71</v>
      </c>
      <c r="O2300" t="e">
        <f>VLOOKUP(TableMPI[[#This Row],[Label]],TableAvg[],2,FALSE)</f>
        <v>#N/A</v>
      </c>
      <c r="P2300" t="e">
        <f>VLOOKUP(TableMPI[[#This Row],[Label]],TableAvg[],3,FALSE)</f>
        <v>#N/A</v>
      </c>
      <c r="Q2300" t="e">
        <f>TableMPI[[#This Row],[Avg]]-$U$2*TableMPI[[#This Row],[StdDev]]</f>
        <v>#N/A</v>
      </c>
      <c r="R2300" t="e">
        <f>TableMPI[[#This Row],[Avg]]+$U$2*TableMPI[[#This Row],[StdDev]]</f>
        <v>#N/A</v>
      </c>
      <c r="S2300" t="e">
        <f>IF(AND(TableMPI[[#This Row],[total_time]]&gt;=TableMPI[[#This Row],[Low]], TableMPI[[#This Row],[total_time]]&lt;=TableMPI[[#This Row],[High]]),1,0)</f>
        <v>#N/A</v>
      </c>
    </row>
    <row r="2301" spans="1:19" x14ac:dyDescent="0.25">
      <c r="A2301" t="s">
        <v>15</v>
      </c>
      <c r="B2301">
        <v>25000</v>
      </c>
      <c r="C2301">
        <v>100</v>
      </c>
      <c r="D2301">
        <v>100000</v>
      </c>
      <c r="E2301">
        <v>72</v>
      </c>
      <c r="F2301">
        <v>1</v>
      </c>
      <c r="G2301">
        <v>65.090611999999993</v>
      </c>
      <c r="H2301">
        <v>35.361145999999998</v>
      </c>
      <c r="I2301">
        <v>65.110218000000003</v>
      </c>
      <c r="J2301">
        <v>0.917045</v>
      </c>
      <c r="K2301" t="str">
        <f t="shared" si="68"/>
        <v>7</v>
      </c>
      <c r="L2301" t="s">
        <v>89</v>
      </c>
      <c r="M2301" t="s">
        <v>90</v>
      </c>
      <c r="N230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72</v>
      </c>
      <c r="O2301" t="e">
        <f>VLOOKUP(TableMPI[[#This Row],[Label]],TableAvg[],2,FALSE)</f>
        <v>#N/A</v>
      </c>
      <c r="P2301" t="e">
        <f>VLOOKUP(TableMPI[[#This Row],[Label]],TableAvg[],3,FALSE)</f>
        <v>#N/A</v>
      </c>
      <c r="Q2301" t="e">
        <f>TableMPI[[#This Row],[Avg]]-$U$2*TableMPI[[#This Row],[StdDev]]</f>
        <v>#N/A</v>
      </c>
      <c r="R2301" t="e">
        <f>TableMPI[[#This Row],[Avg]]+$U$2*TableMPI[[#This Row],[StdDev]]</f>
        <v>#N/A</v>
      </c>
      <c r="S2301" t="e">
        <f>IF(AND(TableMPI[[#This Row],[total_time]]&gt;=TableMPI[[#This Row],[Low]], TableMPI[[#This Row],[total_time]]&lt;=TableMPI[[#This Row],[High]]),1,0)</f>
        <v>#N/A</v>
      </c>
    </row>
    <row r="2302" spans="1:19" x14ac:dyDescent="0.25">
      <c r="A2302" t="s">
        <v>15</v>
      </c>
      <c r="B2302">
        <v>25000</v>
      </c>
      <c r="C2302">
        <v>100</v>
      </c>
      <c r="D2302">
        <v>100000</v>
      </c>
      <c r="E2302">
        <v>13</v>
      </c>
      <c r="F2302">
        <v>1</v>
      </c>
      <c r="G2302">
        <v>161.296573</v>
      </c>
      <c r="H2302">
        <v>1.377462</v>
      </c>
      <c r="I2302">
        <v>7.7991859999999997</v>
      </c>
      <c r="J2302">
        <v>0.64993199999999995</v>
      </c>
      <c r="K2302" t="str">
        <f t="shared" si="68"/>
        <v>7</v>
      </c>
      <c r="L2302" t="s">
        <v>89</v>
      </c>
      <c r="M2302" t="s">
        <v>90</v>
      </c>
      <c r="N230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13</v>
      </c>
      <c r="O2302" t="e">
        <f>VLOOKUP(TableMPI[[#This Row],[Label]],TableAvg[],2,FALSE)</f>
        <v>#N/A</v>
      </c>
      <c r="P2302" t="e">
        <f>VLOOKUP(TableMPI[[#This Row],[Label]],TableAvg[],3,FALSE)</f>
        <v>#N/A</v>
      </c>
      <c r="Q2302" t="e">
        <f>TableMPI[[#This Row],[Avg]]-$U$2*TableMPI[[#This Row],[StdDev]]</f>
        <v>#N/A</v>
      </c>
      <c r="R2302" t="e">
        <f>TableMPI[[#This Row],[Avg]]+$U$2*TableMPI[[#This Row],[StdDev]]</f>
        <v>#N/A</v>
      </c>
      <c r="S2302" t="e">
        <f>IF(AND(TableMPI[[#This Row],[total_time]]&gt;=TableMPI[[#This Row],[Low]], TableMPI[[#This Row],[total_time]]&lt;=TableMPI[[#This Row],[High]]),1,0)</f>
        <v>#N/A</v>
      </c>
    </row>
    <row r="2303" spans="1:19" x14ac:dyDescent="0.25">
      <c r="A2303" t="s">
        <v>15</v>
      </c>
      <c r="B2303">
        <v>25000</v>
      </c>
      <c r="C2303">
        <v>100</v>
      </c>
      <c r="D2303">
        <v>100000</v>
      </c>
      <c r="E2303">
        <v>14</v>
      </c>
      <c r="F2303">
        <v>1</v>
      </c>
      <c r="G2303">
        <v>150.575456</v>
      </c>
      <c r="H2303">
        <v>1.624315</v>
      </c>
      <c r="I2303">
        <v>11.142041000000001</v>
      </c>
      <c r="J2303">
        <v>0.85707999999999995</v>
      </c>
      <c r="K2303" t="str">
        <f t="shared" si="68"/>
        <v>7</v>
      </c>
      <c r="L2303" t="s">
        <v>89</v>
      </c>
      <c r="M2303" t="s">
        <v>90</v>
      </c>
      <c r="N230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14</v>
      </c>
      <c r="O2303" t="e">
        <f>VLOOKUP(TableMPI[[#This Row],[Label]],TableAvg[],2,FALSE)</f>
        <v>#N/A</v>
      </c>
      <c r="P2303" t="e">
        <f>VLOOKUP(TableMPI[[#This Row],[Label]],TableAvg[],3,FALSE)</f>
        <v>#N/A</v>
      </c>
      <c r="Q2303" t="e">
        <f>TableMPI[[#This Row],[Avg]]-$U$2*TableMPI[[#This Row],[StdDev]]</f>
        <v>#N/A</v>
      </c>
      <c r="R2303" t="e">
        <f>TableMPI[[#This Row],[Avg]]+$U$2*TableMPI[[#This Row],[StdDev]]</f>
        <v>#N/A</v>
      </c>
      <c r="S2303" t="e">
        <f>IF(AND(TableMPI[[#This Row],[total_time]]&gt;=TableMPI[[#This Row],[Low]], TableMPI[[#This Row],[total_time]]&lt;=TableMPI[[#This Row],[High]]),1,0)</f>
        <v>#N/A</v>
      </c>
    </row>
    <row r="2304" spans="1:19" x14ac:dyDescent="0.25">
      <c r="A2304" t="s">
        <v>15</v>
      </c>
      <c r="B2304">
        <v>25000</v>
      </c>
      <c r="C2304">
        <v>100</v>
      </c>
      <c r="D2304">
        <v>100000</v>
      </c>
      <c r="E2304">
        <v>15</v>
      </c>
      <c r="F2304">
        <v>1</v>
      </c>
      <c r="G2304">
        <v>140.56541300000001</v>
      </c>
      <c r="H2304">
        <v>1.542475</v>
      </c>
      <c r="I2304">
        <v>10.878322000000001</v>
      </c>
      <c r="J2304">
        <v>0.77702300000000002</v>
      </c>
      <c r="K2304" t="str">
        <f t="shared" si="68"/>
        <v>7</v>
      </c>
      <c r="L2304" t="s">
        <v>89</v>
      </c>
      <c r="M2304" t="s">
        <v>90</v>
      </c>
      <c r="N230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15</v>
      </c>
      <c r="O2304" t="e">
        <f>VLOOKUP(TableMPI[[#This Row],[Label]],TableAvg[],2,FALSE)</f>
        <v>#N/A</v>
      </c>
      <c r="P2304" t="e">
        <f>VLOOKUP(TableMPI[[#This Row],[Label]],TableAvg[],3,FALSE)</f>
        <v>#N/A</v>
      </c>
      <c r="Q2304" t="e">
        <f>TableMPI[[#This Row],[Avg]]-$U$2*TableMPI[[#This Row],[StdDev]]</f>
        <v>#N/A</v>
      </c>
      <c r="R2304" t="e">
        <f>TableMPI[[#This Row],[Avg]]+$U$2*TableMPI[[#This Row],[StdDev]]</f>
        <v>#N/A</v>
      </c>
      <c r="S2304" t="e">
        <f>IF(AND(TableMPI[[#This Row],[total_time]]&gt;=TableMPI[[#This Row],[Low]], TableMPI[[#This Row],[total_time]]&lt;=TableMPI[[#This Row],[High]]),1,0)</f>
        <v>#N/A</v>
      </c>
    </row>
    <row r="2305" spans="1:19" x14ac:dyDescent="0.25">
      <c r="A2305" t="s">
        <v>15</v>
      </c>
      <c r="B2305">
        <v>25000</v>
      </c>
      <c r="C2305">
        <v>100</v>
      </c>
      <c r="D2305">
        <v>100000</v>
      </c>
      <c r="E2305">
        <v>16</v>
      </c>
      <c r="F2305">
        <v>1</v>
      </c>
      <c r="G2305">
        <v>132.297673</v>
      </c>
      <c r="H2305">
        <v>1.6200190000000001</v>
      </c>
      <c r="I2305">
        <v>12.794703999999999</v>
      </c>
      <c r="J2305">
        <v>0.85297999999999996</v>
      </c>
      <c r="K2305" t="str">
        <f t="shared" si="68"/>
        <v>7</v>
      </c>
      <c r="L2305" t="s">
        <v>89</v>
      </c>
      <c r="M2305" t="s">
        <v>90</v>
      </c>
      <c r="N230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16</v>
      </c>
      <c r="O2305" t="e">
        <f>VLOOKUP(TableMPI[[#This Row],[Label]],TableAvg[],2,FALSE)</f>
        <v>#N/A</v>
      </c>
      <c r="P2305" t="e">
        <f>VLOOKUP(TableMPI[[#This Row],[Label]],TableAvg[],3,FALSE)</f>
        <v>#N/A</v>
      </c>
      <c r="Q2305" t="e">
        <f>TableMPI[[#This Row],[Avg]]-$U$2*TableMPI[[#This Row],[StdDev]]</f>
        <v>#N/A</v>
      </c>
      <c r="R2305" t="e">
        <f>TableMPI[[#This Row],[Avg]]+$U$2*TableMPI[[#This Row],[StdDev]]</f>
        <v>#N/A</v>
      </c>
      <c r="S2305" t="e">
        <f>IF(AND(TableMPI[[#This Row],[total_time]]&gt;=TableMPI[[#This Row],[Low]], TableMPI[[#This Row],[total_time]]&lt;=TableMPI[[#This Row],[High]]),1,0)</f>
        <v>#N/A</v>
      </c>
    </row>
    <row r="2306" spans="1:19" x14ac:dyDescent="0.25">
      <c r="A2306" t="s">
        <v>15</v>
      </c>
      <c r="B2306">
        <v>25000</v>
      </c>
      <c r="C2306">
        <v>100</v>
      </c>
      <c r="D2306">
        <v>100000</v>
      </c>
      <c r="E2306">
        <v>17</v>
      </c>
      <c r="F2306">
        <v>1</v>
      </c>
      <c r="G2306">
        <v>124.483053</v>
      </c>
      <c r="H2306">
        <v>1.629068</v>
      </c>
      <c r="I2306">
        <v>13.715325</v>
      </c>
      <c r="J2306">
        <v>0.85720799999999997</v>
      </c>
      <c r="K2306" t="str">
        <f t="shared" si="68"/>
        <v>7</v>
      </c>
      <c r="L2306" t="s">
        <v>89</v>
      </c>
      <c r="M2306" t="s">
        <v>90</v>
      </c>
      <c r="N230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17</v>
      </c>
      <c r="O2306" t="e">
        <f>VLOOKUP(TableMPI[[#This Row],[Label]],TableAvg[],2,FALSE)</f>
        <v>#N/A</v>
      </c>
      <c r="P2306" t="e">
        <f>VLOOKUP(TableMPI[[#This Row],[Label]],TableAvg[],3,FALSE)</f>
        <v>#N/A</v>
      </c>
      <c r="Q2306" t="e">
        <f>TableMPI[[#This Row],[Avg]]-$U$2*TableMPI[[#This Row],[StdDev]]</f>
        <v>#N/A</v>
      </c>
      <c r="R2306" t="e">
        <f>TableMPI[[#This Row],[Avg]]+$U$2*TableMPI[[#This Row],[StdDev]]</f>
        <v>#N/A</v>
      </c>
      <c r="S2306" t="e">
        <f>IF(AND(TableMPI[[#This Row],[total_time]]&gt;=TableMPI[[#This Row],[Low]], TableMPI[[#This Row],[total_time]]&lt;=TableMPI[[#This Row],[High]]),1,0)</f>
        <v>#N/A</v>
      </c>
    </row>
    <row r="2307" spans="1:19" x14ac:dyDescent="0.25">
      <c r="A2307" t="s">
        <v>15</v>
      </c>
      <c r="B2307">
        <v>25000</v>
      </c>
      <c r="C2307">
        <v>100</v>
      </c>
      <c r="D2307">
        <v>100000</v>
      </c>
      <c r="E2307">
        <v>18</v>
      </c>
      <c r="F2307">
        <v>1</v>
      </c>
      <c r="G2307">
        <v>117.895595</v>
      </c>
      <c r="H2307">
        <v>1.637572</v>
      </c>
      <c r="I2307">
        <v>14.719431999999999</v>
      </c>
      <c r="J2307">
        <v>0.86584899999999998</v>
      </c>
      <c r="K2307" t="str">
        <f t="shared" ref="K2307:K2319" si="69">MID(M2307,22,1)</f>
        <v>7</v>
      </c>
      <c r="L2307" t="s">
        <v>89</v>
      </c>
      <c r="M2307" t="s">
        <v>90</v>
      </c>
      <c r="N230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18</v>
      </c>
      <c r="O2307" t="e">
        <f>VLOOKUP(TableMPI[[#This Row],[Label]],TableAvg[],2,FALSE)</f>
        <v>#N/A</v>
      </c>
      <c r="P2307" t="e">
        <f>VLOOKUP(TableMPI[[#This Row],[Label]],TableAvg[],3,FALSE)</f>
        <v>#N/A</v>
      </c>
      <c r="Q2307" t="e">
        <f>TableMPI[[#This Row],[Avg]]-$U$2*TableMPI[[#This Row],[StdDev]]</f>
        <v>#N/A</v>
      </c>
      <c r="R2307" t="e">
        <f>TableMPI[[#This Row],[Avg]]+$U$2*TableMPI[[#This Row],[StdDev]]</f>
        <v>#N/A</v>
      </c>
      <c r="S2307" t="e">
        <f>IF(AND(TableMPI[[#This Row],[total_time]]&gt;=TableMPI[[#This Row],[Low]], TableMPI[[#This Row],[total_time]]&lt;=TableMPI[[#This Row],[High]]),1,0)</f>
        <v>#N/A</v>
      </c>
    </row>
    <row r="2308" spans="1:19" x14ac:dyDescent="0.25">
      <c r="A2308" t="s">
        <v>15</v>
      </c>
      <c r="B2308">
        <v>25000</v>
      </c>
      <c r="C2308">
        <v>100</v>
      </c>
      <c r="D2308">
        <v>100000</v>
      </c>
      <c r="E2308">
        <v>19</v>
      </c>
      <c r="F2308">
        <v>1</v>
      </c>
      <c r="G2308">
        <v>111.791864</v>
      </c>
      <c r="H2308">
        <v>1.632466</v>
      </c>
      <c r="I2308">
        <v>15.605999000000001</v>
      </c>
      <c r="J2308">
        <v>0.86699999999999999</v>
      </c>
      <c r="K2308" t="str">
        <f t="shared" si="69"/>
        <v>7</v>
      </c>
      <c r="L2308" t="s">
        <v>89</v>
      </c>
      <c r="M2308" t="s">
        <v>90</v>
      </c>
      <c r="N230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19</v>
      </c>
      <c r="O2308" t="e">
        <f>VLOOKUP(TableMPI[[#This Row],[Label]],TableAvg[],2,FALSE)</f>
        <v>#N/A</v>
      </c>
      <c r="P2308" t="e">
        <f>VLOOKUP(TableMPI[[#This Row],[Label]],TableAvg[],3,FALSE)</f>
        <v>#N/A</v>
      </c>
      <c r="Q2308" t="e">
        <f>TableMPI[[#This Row],[Avg]]-$U$2*TableMPI[[#This Row],[StdDev]]</f>
        <v>#N/A</v>
      </c>
      <c r="R2308" t="e">
        <f>TableMPI[[#This Row],[Avg]]+$U$2*TableMPI[[#This Row],[StdDev]]</f>
        <v>#N/A</v>
      </c>
      <c r="S2308" t="e">
        <f>IF(AND(TableMPI[[#This Row],[total_time]]&gt;=TableMPI[[#This Row],[Low]], TableMPI[[#This Row],[total_time]]&lt;=TableMPI[[#This Row],[High]]),1,0)</f>
        <v>#N/A</v>
      </c>
    </row>
    <row r="2309" spans="1:19" x14ac:dyDescent="0.25">
      <c r="A2309" t="s">
        <v>15</v>
      </c>
      <c r="B2309">
        <v>25000</v>
      </c>
      <c r="C2309">
        <v>100</v>
      </c>
      <c r="D2309">
        <v>100000</v>
      </c>
      <c r="E2309">
        <v>20</v>
      </c>
      <c r="F2309">
        <v>1</v>
      </c>
      <c r="G2309">
        <v>106.326564</v>
      </c>
      <c r="H2309">
        <v>1.5878319999999999</v>
      </c>
      <c r="I2309">
        <v>15.438815999999999</v>
      </c>
      <c r="J2309">
        <v>0.81256899999999999</v>
      </c>
      <c r="K2309" t="str">
        <f t="shared" si="69"/>
        <v>7</v>
      </c>
      <c r="L2309" t="s">
        <v>89</v>
      </c>
      <c r="M2309" t="s">
        <v>90</v>
      </c>
      <c r="N230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20</v>
      </c>
      <c r="O2309" t="e">
        <f>VLOOKUP(TableMPI[[#This Row],[Label]],TableAvg[],2,FALSE)</f>
        <v>#N/A</v>
      </c>
      <c r="P2309" t="e">
        <f>VLOOKUP(TableMPI[[#This Row],[Label]],TableAvg[],3,FALSE)</f>
        <v>#N/A</v>
      </c>
      <c r="Q2309" t="e">
        <f>TableMPI[[#This Row],[Avg]]-$U$2*TableMPI[[#This Row],[StdDev]]</f>
        <v>#N/A</v>
      </c>
      <c r="R2309" t="e">
        <f>TableMPI[[#This Row],[Avg]]+$U$2*TableMPI[[#This Row],[StdDev]]</f>
        <v>#N/A</v>
      </c>
      <c r="S2309" t="e">
        <f>IF(AND(TableMPI[[#This Row],[total_time]]&gt;=TableMPI[[#This Row],[Low]], TableMPI[[#This Row],[total_time]]&lt;=TableMPI[[#This Row],[High]]),1,0)</f>
        <v>#N/A</v>
      </c>
    </row>
    <row r="2310" spans="1:19" x14ac:dyDescent="0.25">
      <c r="A2310" t="s">
        <v>15</v>
      </c>
      <c r="B2310">
        <v>25000</v>
      </c>
      <c r="C2310">
        <v>100</v>
      </c>
      <c r="D2310">
        <v>100000</v>
      </c>
      <c r="E2310">
        <v>21</v>
      </c>
      <c r="F2310">
        <v>1</v>
      </c>
      <c r="G2310">
        <v>101.54396</v>
      </c>
      <c r="H2310">
        <v>1.543326</v>
      </c>
      <c r="I2310">
        <v>15.472723999999999</v>
      </c>
      <c r="J2310">
        <v>0.77363599999999999</v>
      </c>
      <c r="K2310" t="str">
        <f t="shared" si="69"/>
        <v>7</v>
      </c>
      <c r="L2310" t="s">
        <v>89</v>
      </c>
      <c r="M2310" t="s">
        <v>90</v>
      </c>
      <c r="N231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21</v>
      </c>
      <c r="O2310" t="e">
        <f>VLOOKUP(TableMPI[[#This Row],[Label]],TableAvg[],2,FALSE)</f>
        <v>#N/A</v>
      </c>
      <c r="P2310" t="e">
        <f>VLOOKUP(TableMPI[[#This Row],[Label]],TableAvg[],3,FALSE)</f>
        <v>#N/A</v>
      </c>
      <c r="Q2310" t="e">
        <f>TableMPI[[#This Row],[Avg]]-$U$2*TableMPI[[#This Row],[StdDev]]</f>
        <v>#N/A</v>
      </c>
      <c r="R2310" t="e">
        <f>TableMPI[[#This Row],[Avg]]+$U$2*TableMPI[[#This Row],[StdDev]]</f>
        <v>#N/A</v>
      </c>
      <c r="S2310" t="e">
        <f>IF(AND(TableMPI[[#This Row],[total_time]]&gt;=TableMPI[[#This Row],[Low]], TableMPI[[#This Row],[total_time]]&lt;=TableMPI[[#This Row],[High]]),1,0)</f>
        <v>#N/A</v>
      </c>
    </row>
    <row r="2311" spans="1:19" x14ac:dyDescent="0.25">
      <c r="A2311" t="s">
        <v>15</v>
      </c>
      <c r="B2311">
        <v>25000</v>
      </c>
      <c r="C2311">
        <v>100</v>
      </c>
      <c r="D2311">
        <v>100000</v>
      </c>
      <c r="E2311">
        <v>22</v>
      </c>
      <c r="F2311">
        <v>1</v>
      </c>
      <c r="G2311">
        <v>97.144998999999999</v>
      </c>
      <c r="H2311">
        <v>1.724002</v>
      </c>
      <c r="I2311">
        <v>17.734480999999999</v>
      </c>
      <c r="J2311">
        <v>0.844499</v>
      </c>
      <c r="K2311" t="str">
        <f t="shared" si="69"/>
        <v>7</v>
      </c>
      <c r="L2311" t="s">
        <v>89</v>
      </c>
      <c r="M2311" t="s">
        <v>90</v>
      </c>
      <c r="N231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22</v>
      </c>
      <c r="O2311" t="e">
        <f>VLOOKUP(TableMPI[[#This Row],[Label]],TableAvg[],2,FALSE)</f>
        <v>#N/A</v>
      </c>
      <c r="P2311" t="e">
        <f>VLOOKUP(TableMPI[[#This Row],[Label]],TableAvg[],3,FALSE)</f>
        <v>#N/A</v>
      </c>
      <c r="Q2311" t="e">
        <f>TableMPI[[#This Row],[Avg]]-$U$2*TableMPI[[#This Row],[StdDev]]</f>
        <v>#N/A</v>
      </c>
      <c r="R2311" t="e">
        <f>TableMPI[[#This Row],[Avg]]+$U$2*TableMPI[[#This Row],[StdDev]]</f>
        <v>#N/A</v>
      </c>
      <c r="S2311" t="e">
        <f>IF(AND(TableMPI[[#This Row],[total_time]]&gt;=TableMPI[[#This Row],[Low]], TableMPI[[#This Row],[total_time]]&lt;=TableMPI[[#This Row],[High]]),1,0)</f>
        <v>#N/A</v>
      </c>
    </row>
    <row r="2312" spans="1:19" x14ac:dyDescent="0.25">
      <c r="A2312" t="s">
        <v>15</v>
      </c>
      <c r="B2312">
        <v>25000</v>
      </c>
      <c r="C2312">
        <v>100</v>
      </c>
      <c r="D2312">
        <v>100000</v>
      </c>
      <c r="E2312">
        <v>23</v>
      </c>
      <c r="F2312">
        <v>1</v>
      </c>
      <c r="G2312">
        <v>92.632185000000007</v>
      </c>
      <c r="H2312">
        <v>1.5664709999999999</v>
      </c>
      <c r="I2312">
        <v>17.155830000000002</v>
      </c>
      <c r="J2312">
        <v>0.77981</v>
      </c>
      <c r="K2312" t="str">
        <f t="shared" si="69"/>
        <v>7</v>
      </c>
      <c r="L2312" t="s">
        <v>89</v>
      </c>
      <c r="M2312" t="s">
        <v>90</v>
      </c>
      <c r="N231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23</v>
      </c>
      <c r="O2312" t="e">
        <f>VLOOKUP(TableMPI[[#This Row],[Label]],TableAvg[],2,FALSE)</f>
        <v>#N/A</v>
      </c>
      <c r="P2312" t="e">
        <f>VLOOKUP(TableMPI[[#This Row],[Label]],TableAvg[],3,FALSE)</f>
        <v>#N/A</v>
      </c>
      <c r="Q2312" t="e">
        <f>TableMPI[[#This Row],[Avg]]-$U$2*TableMPI[[#This Row],[StdDev]]</f>
        <v>#N/A</v>
      </c>
      <c r="R2312" t="e">
        <f>TableMPI[[#This Row],[Avg]]+$U$2*TableMPI[[#This Row],[StdDev]]</f>
        <v>#N/A</v>
      </c>
      <c r="S2312" t="e">
        <f>IF(AND(TableMPI[[#This Row],[total_time]]&gt;=TableMPI[[#This Row],[Low]], TableMPI[[#This Row],[total_time]]&lt;=TableMPI[[#This Row],[High]]),1,0)</f>
        <v>#N/A</v>
      </c>
    </row>
    <row r="2313" spans="1:19" x14ac:dyDescent="0.25">
      <c r="A2313" t="s">
        <v>15</v>
      </c>
      <c r="B2313">
        <v>25000</v>
      </c>
      <c r="C2313">
        <v>100</v>
      </c>
      <c r="D2313">
        <v>100000</v>
      </c>
      <c r="E2313">
        <v>24</v>
      </c>
      <c r="F2313">
        <v>1</v>
      </c>
      <c r="G2313">
        <v>89.536930999999996</v>
      </c>
      <c r="H2313">
        <v>1.645362</v>
      </c>
      <c r="I2313">
        <v>19.939242</v>
      </c>
      <c r="J2313">
        <v>0.86692400000000003</v>
      </c>
      <c r="K2313" t="str">
        <f t="shared" si="69"/>
        <v>7</v>
      </c>
      <c r="L2313" t="s">
        <v>89</v>
      </c>
      <c r="M2313" t="s">
        <v>90</v>
      </c>
      <c r="N23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24</v>
      </c>
      <c r="O2313" t="e">
        <f>VLOOKUP(TableMPI[[#This Row],[Label]],TableAvg[],2,FALSE)</f>
        <v>#N/A</v>
      </c>
      <c r="P2313" t="e">
        <f>VLOOKUP(TableMPI[[#This Row],[Label]],TableAvg[],3,FALSE)</f>
        <v>#N/A</v>
      </c>
      <c r="Q2313" t="e">
        <f>TableMPI[[#This Row],[Avg]]-$U$2*TableMPI[[#This Row],[StdDev]]</f>
        <v>#N/A</v>
      </c>
      <c r="R2313" t="e">
        <f>TableMPI[[#This Row],[Avg]]+$U$2*TableMPI[[#This Row],[StdDev]]</f>
        <v>#N/A</v>
      </c>
      <c r="S2313" t="e">
        <f>IF(AND(TableMPI[[#This Row],[total_time]]&gt;=TableMPI[[#This Row],[Low]], TableMPI[[#This Row],[total_time]]&lt;=TableMPI[[#This Row],[High]]),1,0)</f>
        <v>#N/A</v>
      </c>
    </row>
    <row r="2314" spans="1:19" x14ac:dyDescent="0.25">
      <c r="A2314" t="s">
        <v>15</v>
      </c>
      <c r="B2314">
        <v>25000</v>
      </c>
      <c r="C2314">
        <v>100</v>
      </c>
      <c r="D2314">
        <v>100000</v>
      </c>
      <c r="E2314">
        <v>25</v>
      </c>
      <c r="F2314">
        <v>1</v>
      </c>
      <c r="G2314">
        <v>89.456152000000003</v>
      </c>
      <c r="H2314">
        <v>3.9794960000000001</v>
      </c>
      <c r="I2314">
        <v>27.060209</v>
      </c>
      <c r="J2314">
        <v>1.1275090000000001</v>
      </c>
      <c r="K2314" t="str">
        <f t="shared" si="69"/>
        <v>7</v>
      </c>
      <c r="L2314" t="s">
        <v>89</v>
      </c>
      <c r="M2314" t="s">
        <v>90</v>
      </c>
      <c r="N231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25</v>
      </c>
      <c r="O2314" t="e">
        <f>VLOOKUP(TableMPI[[#This Row],[Label]],TableAvg[],2,FALSE)</f>
        <v>#N/A</v>
      </c>
      <c r="P2314" t="e">
        <f>VLOOKUP(TableMPI[[#This Row],[Label]],TableAvg[],3,FALSE)</f>
        <v>#N/A</v>
      </c>
      <c r="Q2314" t="e">
        <f>TableMPI[[#This Row],[Avg]]-$U$2*TableMPI[[#This Row],[StdDev]]</f>
        <v>#N/A</v>
      </c>
      <c r="R2314" t="e">
        <f>TableMPI[[#This Row],[Avg]]+$U$2*TableMPI[[#This Row],[StdDev]]</f>
        <v>#N/A</v>
      </c>
      <c r="S2314" t="e">
        <f>IF(AND(TableMPI[[#This Row],[total_time]]&gt;=TableMPI[[#This Row],[Low]], TableMPI[[#This Row],[total_time]]&lt;=TableMPI[[#This Row],[High]]),1,0)</f>
        <v>#N/A</v>
      </c>
    </row>
    <row r="2315" spans="1:19" x14ac:dyDescent="0.25">
      <c r="A2315" t="s">
        <v>15</v>
      </c>
      <c r="B2315">
        <v>25000</v>
      </c>
      <c r="C2315">
        <v>100</v>
      </c>
      <c r="D2315">
        <v>100000</v>
      </c>
      <c r="E2315">
        <v>26</v>
      </c>
      <c r="F2315">
        <v>1</v>
      </c>
      <c r="G2315">
        <v>86.506568999999999</v>
      </c>
      <c r="H2315">
        <v>4.3116709999999996</v>
      </c>
      <c r="I2315">
        <v>23.325818000000002</v>
      </c>
      <c r="J2315">
        <v>0.933033</v>
      </c>
      <c r="K2315" t="str">
        <f t="shared" si="69"/>
        <v>7</v>
      </c>
      <c r="L2315" t="s">
        <v>89</v>
      </c>
      <c r="M2315" t="s">
        <v>90</v>
      </c>
      <c r="N231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26</v>
      </c>
      <c r="O2315" t="e">
        <f>VLOOKUP(TableMPI[[#This Row],[Label]],TableAvg[],2,FALSE)</f>
        <v>#N/A</v>
      </c>
      <c r="P2315" t="e">
        <f>VLOOKUP(TableMPI[[#This Row],[Label]],TableAvg[],3,FALSE)</f>
        <v>#N/A</v>
      </c>
      <c r="Q2315" t="e">
        <f>TableMPI[[#This Row],[Avg]]-$U$2*TableMPI[[#This Row],[StdDev]]</f>
        <v>#N/A</v>
      </c>
      <c r="R2315" t="e">
        <f>TableMPI[[#This Row],[Avg]]+$U$2*TableMPI[[#This Row],[StdDev]]</f>
        <v>#N/A</v>
      </c>
      <c r="S2315" t="e">
        <f>IF(AND(TableMPI[[#This Row],[total_time]]&gt;=TableMPI[[#This Row],[Low]], TableMPI[[#This Row],[total_time]]&lt;=TableMPI[[#This Row],[High]]),1,0)</f>
        <v>#N/A</v>
      </c>
    </row>
    <row r="2316" spans="1:19" x14ac:dyDescent="0.25">
      <c r="A2316" t="s">
        <v>15</v>
      </c>
      <c r="B2316">
        <v>25000</v>
      </c>
      <c r="C2316">
        <v>100</v>
      </c>
      <c r="D2316">
        <v>100000</v>
      </c>
      <c r="E2316">
        <v>27</v>
      </c>
      <c r="F2316">
        <v>1</v>
      </c>
      <c r="G2316">
        <v>84.126853999999994</v>
      </c>
      <c r="H2316">
        <v>5.6565430000000001</v>
      </c>
      <c r="I2316">
        <v>20.884347999999999</v>
      </c>
      <c r="J2316">
        <v>0.80324399999999996</v>
      </c>
      <c r="K2316" t="str">
        <f t="shared" si="69"/>
        <v>7</v>
      </c>
      <c r="L2316" t="s">
        <v>89</v>
      </c>
      <c r="M2316" t="s">
        <v>90</v>
      </c>
      <c r="N231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27</v>
      </c>
      <c r="O2316" t="e">
        <f>VLOOKUP(TableMPI[[#This Row],[Label]],TableAvg[],2,FALSE)</f>
        <v>#N/A</v>
      </c>
      <c r="P2316" t="e">
        <f>VLOOKUP(TableMPI[[#This Row],[Label]],TableAvg[],3,FALSE)</f>
        <v>#N/A</v>
      </c>
      <c r="Q2316" t="e">
        <f>TableMPI[[#This Row],[Avg]]-$U$2*TableMPI[[#This Row],[StdDev]]</f>
        <v>#N/A</v>
      </c>
      <c r="R2316" t="e">
        <f>TableMPI[[#This Row],[Avg]]+$U$2*TableMPI[[#This Row],[StdDev]]</f>
        <v>#N/A</v>
      </c>
      <c r="S2316" t="e">
        <f>IF(AND(TableMPI[[#This Row],[total_time]]&gt;=TableMPI[[#This Row],[Low]], TableMPI[[#This Row],[total_time]]&lt;=TableMPI[[#This Row],[High]]),1,0)</f>
        <v>#N/A</v>
      </c>
    </row>
    <row r="2317" spans="1:19" x14ac:dyDescent="0.25">
      <c r="A2317" t="s">
        <v>15</v>
      </c>
      <c r="B2317">
        <v>25000</v>
      </c>
      <c r="C2317">
        <v>100</v>
      </c>
      <c r="D2317">
        <v>100000</v>
      </c>
      <c r="E2317">
        <v>28</v>
      </c>
      <c r="F2317">
        <v>1</v>
      </c>
      <c r="G2317">
        <v>83.110392000000004</v>
      </c>
      <c r="H2317">
        <v>6.6733760000000002</v>
      </c>
      <c r="I2317">
        <v>24.939301</v>
      </c>
      <c r="J2317">
        <v>0.923678</v>
      </c>
      <c r="K2317" t="str">
        <f t="shared" si="69"/>
        <v>7</v>
      </c>
      <c r="L2317" t="s">
        <v>89</v>
      </c>
      <c r="M2317" t="s">
        <v>90</v>
      </c>
      <c r="N231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28</v>
      </c>
      <c r="O2317" t="e">
        <f>VLOOKUP(TableMPI[[#This Row],[Label]],TableAvg[],2,FALSE)</f>
        <v>#N/A</v>
      </c>
      <c r="P2317" t="e">
        <f>VLOOKUP(TableMPI[[#This Row],[Label]],TableAvg[],3,FALSE)</f>
        <v>#N/A</v>
      </c>
      <c r="Q2317" t="e">
        <f>TableMPI[[#This Row],[Avg]]-$U$2*TableMPI[[#This Row],[StdDev]]</f>
        <v>#N/A</v>
      </c>
      <c r="R2317" t="e">
        <f>TableMPI[[#This Row],[Avg]]+$U$2*TableMPI[[#This Row],[StdDev]]</f>
        <v>#N/A</v>
      </c>
      <c r="S2317" t="e">
        <f>IF(AND(TableMPI[[#This Row],[total_time]]&gt;=TableMPI[[#This Row],[Low]], TableMPI[[#This Row],[total_time]]&lt;=TableMPI[[#This Row],[High]]),1,0)</f>
        <v>#N/A</v>
      </c>
    </row>
    <row r="2318" spans="1:19" x14ac:dyDescent="0.25">
      <c r="A2318" t="s">
        <v>15</v>
      </c>
      <c r="B2318">
        <v>25000</v>
      </c>
      <c r="C2318">
        <v>100</v>
      </c>
      <c r="D2318">
        <v>100000</v>
      </c>
      <c r="E2318">
        <v>29</v>
      </c>
      <c r="F2318">
        <v>1</v>
      </c>
      <c r="G2318">
        <v>80.870040000000003</v>
      </c>
      <c r="H2318">
        <v>6.9828859999999997</v>
      </c>
      <c r="I2318">
        <v>27.765816000000001</v>
      </c>
      <c r="J2318">
        <v>0.99163599999999996</v>
      </c>
      <c r="K2318" t="str">
        <f t="shared" si="69"/>
        <v>7</v>
      </c>
      <c r="L2318" t="s">
        <v>89</v>
      </c>
      <c r="M2318" t="s">
        <v>90</v>
      </c>
      <c r="N231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29</v>
      </c>
      <c r="O2318" t="e">
        <f>VLOOKUP(TableMPI[[#This Row],[Label]],TableAvg[],2,FALSE)</f>
        <v>#N/A</v>
      </c>
      <c r="P2318" t="e">
        <f>VLOOKUP(TableMPI[[#This Row],[Label]],TableAvg[],3,FALSE)</f>
        <v>#N/A</v>
      </c>
      <c r="Q2318" t="e">
        <f>TableMPI[[#This Row],[Avg]]-$U$2*TableMPI[[#This Row],[StdDev]]</f>
        <v>#N/A</v>
      </c>
      <c r="R2318" t="e">
        <f>TableMPI[[#This Row],[Avg]]+$U$2*TableMPI[[#This Row],[StdDev]]</f>
        <v>#N/A</v>
      </c>
      <c r="S2318" t="e">
        <f>IF(AND(TableMPI[[#This Row],[total_time]]&gt;=TableMPI[[#This Row],[Low]], TableMPI[[#This Row],[total_time]]&lt;=TableMPI[[#This Row],[High]]),1,0)</f>
        <v>#N/A</v>
      </c>
    </row>
    <row r="2319" spans="1:19" x14ac:dyDescent="0.25">
      <c r="A2319" t="s">
        <v>15</v>
      </c>
      <c r="B2319">
        <v>25000</v>
      </c>
      <c r="C2319">
        <v>100</v>
      </c>
      <c r="D2319">
        <v>100000</v>
      </c>
      <c r="E2319">
        <v>30</v>
      </c>
      <c r="F2319">
        <v>1</v>
      </c>
      <c r="G2319">
        <v>78.059849</v>
      </c>
      <c r="H2319">
        <v>7.2489749999999997</v>
      </c>
      <c r="I2319">
        <v>24.534651</v>
      </c>
      <c r="J2319">
        <v>0.84602200000000005</v>
      </c>
      <c r="K2319" t="str">
        <f t="shared" si="69"/>
        <v>7</v>
      </c>
      <c r="L2319" t="s">
        <v>89</v>
      </c>
      <c r="M2319" t="s">
        <v>90</v>
      </c>
      <c r="N231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30</v>
      </c>
      <c r="O2319" t="e">
        <f>VLOOKUP(TableMPI[[#This Row],[Label]],TableAvg[],2,FALSE)</f>
        <v>#N/A</v>
      </c>
      <c r="P2319" t="e">
        <f>VLOOKUP(TableMPI[[#This Row],[Label]],TableAvg[],3,FALSE)</f>
        <v>#N/A</v>
      </c>
      <c r="Q2319" t="e">
        <f>TableMPI[[#This Row],[Avg]]-$U$2*TableMPI[[#This Row],[StdDev]]</f>
        <v>#N/A</v>
      </c>
      <c r="R2319" t="e">
        <f>TableMPI[[#This Row],[Avg]]+$U$2*TableMPI[[#This Row],[StdDev]]</f>
        <v>#N/A</v>
      </c>
      <c r="S2319" t="e">
        <f>IF(AND(TableMPI[[#This Row],[total_time]]&gt;=TableMPI[[#This Row],[Low]], TableMPI[[#This Row],[total_time]]&lt;=TableMPI[[#This Row],[High]]),1,0)</f>
        <v>#N/A</v>
      </c>
    </row>
    <row r="2320" spans="1:19" x14ac:dyDescent="0.25">
      <c r="A2320" t="s">
        <v>15</v>
      </c>
      <c r="B2320">
        <v>20000</v>
      </c>
      <c r="C2320">
        <v>100</v>
      </c>
      <c r="D2320">
        <v>100000</v>
      </c>
      <c r="E2320">
        <v>13</v>
      </c>
      <c r="F2320">
        <v>1</v>
      </c>
      <c r="G2320">
        <v>103.810202</v>
      </c>
      <c r="H2320">
        <v>1.027749</v>
      </c>
      <c r="I2320">
        <v>5.9054989999999998</v>
      </c>
      <c r="J2320">
        <v>0.49212499999999998</v>
      </c>
      <c r="K2320" t="str">
        <f>MID(M2320,22,1)</f>
        <v>7</v>
      </c>
      <c r="L2320" t="s">
        <v>91</v>
      </c>
      <c r="M2320" t="s">
        <v>92</v>
      </c>
      <c r="N232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13</v>
      </c>
      <c r="O2320" t="e">
        <f>VLOOKUP(TableMPI[[#This Row],[Label]],TableAvg[],2,FALSE)</f>
        <v>#N/A</v>
      </c>
      <c r="P2320" t="e">
        <f>VLOOKUP(TableMPI[[#This Row],[Label]],TableAvg[],3,FALSE)</f>
        <v>#N/A</v>
      </c>
      <c r="Q2320" t="e">
        <f>TableMPI[[#This Row],[Avg]]-$U$2*TableMPI[[#This Row],[StdDev]]</f>
        <v>#N/A</v>
      </c>
      <c r="R2320" t="e">
        <f>TableMPI[[#This Row],[Avg]]+$U$2*TableMPI[[#This Row],[StdDev]]</f>
        <v>#N/A</v>
      </c>
      <c r="S2320" t="e">
        <f>IF(AND(TableMPI[[#This Row],[total_time]]&gt;=TableMPI[[#This Row],[Low]], TableMPI[[#This Row],[total_time]]&lt;=TableMPI[[#This Row],[High]]),1,0)</f>
        <v>#N/A</v>
      </c>
    </row>
    <row r="2321" spans="1:19" x14ac:dyDescent="0.25">
      <c r="A2321" t="s">
        <v>15</v>
      </c>
      <c r="B2321">
        <v>20000</v>
      </c>
      <c r="C2321">
        <v>100</v>
      </c>
      <c r="D2321">
        <v>100000</v>
      </c>
      <c r="E2321">
        <v>14</v>
      </c>
      <c r="F2321">
        <v>1</v>
      </c>
      <c r="G2321">
        <v>96.722184999999996</v>
      </c>
      <c r="H2321">
        <v>1.0628740000000001</v>
      </c>
      <c r="I2321">
        <v>7.0702660000000002</v>
      </c>
      <c r="J2321">
        <v>0.54386699999999999</v>
      </c>
      <c r="K2321" t="str">
        <f t="shared" ref="K2321:K2352" si="70">MID(M2321,22,1)</f>
        <v>7</v>
      </c>
      <c r="L2321" t="s">
        <v>91</v>
      </c>
      <c r="M2321" t="s">
        <v>92</v>
      </c>
      <c r="N232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14</v>
      </c>
      <c r="O2321" t="e">
        <f>VLOOKUP(TableMPI[[#This Row],[Label]],TableAvg[],2,FALSE)</f>
        <v>#N/A</v>
      </c>
      <c r="P2321" t="e">
        <f>VLOOKUP(TableMPI[[#This Row],[Label]],TableAvg[],3,FALSE)</f>
        <v>#N/A</v>
      </c>
      <c r="Q2321" t="e">
        <f>TableMPI[[#This Row],[Avg]]-$U$2*TableMPI[[#This Row],[StdDev]]</f>
        <v>#N/A</v>
      </c>
      <c r="R2321" t="e">
        <f>TableMPI[[#This Row],[Avg]]+$U$2*TableMPI[[#This Row],[StdDev]]</f>
        <v>#N/A</v>
      </c>
      <c r="S2321" t="e">
        <f>IF(AND(TableMPI[[#This Row],[total_time]]&gt;=TableMPI[[#This Row],[Low]], TableMPI[[#This Row],[total_time]]&lt;=TableMPI[[#This Row],[High]]),1,0)</f>
        <v>#N/A</v>
      </c>
    </row>
    <row r="2322" spans="1:19" x14ac:dyDescent="0.25">
      <c r="A2322" t="s">
        <v>15</v>
      </c>
      <c r="B2322">
        <v>20000</v>
      </c>
      <c r="C2322">
        <v>100</v>
      </c>
      <c r="D2322">
        <v>100000</v>
      </c>
      <c r="E2322">
        <v>15</v>
      </c>
      <c r="F2322">
        <v>1</v>
      </c>
      <c r="G2322">
        <v>90.353543999999999</v>
      </c>
      <c r="H2322">
        <v>0.97837700000000005</v>
      </c>
      <c r="I2322">
        <v>6.4717589999999996</v>
      </c>
      <c r="J2322">
        <v>0.46226899999999999</v>
      </c>
      <c r="K2322" t="str">
        <f t="shared" si="70"/>
        <v>7</v>
      </c>
      <c r="L2322" t="s">
        <v>91</v>
      </c>
      <c r="M2322" t="s">
        <v>92</v>
      </c>
      <c r="N232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15</v>
      </c>
      <c r="O2322" t="e">
        <f>VLOOKUP(TableMPI[[#This Row],[Label]],TableAvg[],2,FALSE)</f>
        <v>#N/A</v>
      </c>
      <c r="P2322" t="e">
        <f>VLOOKUP(TableMPI[[#This Row],[Label]],TableAvg[],3,FALSE)</f>
        <v>#N/A</v>
      </c>
      <c r="Q2322" t="e">
        <f>TableMPI[[#This Row],[Avg]]-$U$2*TableMPI[[#This Row],[StdDev]]</f>
        <v>#N/A</v>
      </c>
      <c r="R2322" t="e">
        <f>TableMPI[[#This Row],[Avg]]+$U$2*TableMPI[[#This Row],[StdDev]]</f>
        <v>#N/A</v>
      </c>
      <c r="S2322" t="e">
        <f>IF(AND(TableMPI[[#This Row],[total_time]]&gt;=TableMPI[[#This Row],[Low]], TableMPI[[#This Row],[total_time]]&lt;=TableMPI[[#This Row],[High]]),1,0)</f>
        <v>#N/A</v>
      </c>
    </row>
    <row r="2323" spans="1:19" x14ac:dyDescent="0.25">
      <c r="A2323" t="s">
        <v>15</v>
      </c>
      <c r="B2323">
        <v>20000</v>
      </c>
      <c r="C2323">
        <v>100</v>
      </c>
      <c r="D2323">
        <v>100000</v>
      </c>
      <c r="E2323">
        <v>16</v>
      </c>
      <c r="F2323">
        <v>1</v>
      </c>
      <c r="G2323">
        <v>84.848026000000004</v>
      </c>
      <c r="H2323">
        <v>1.0163409999999999</v>
      </c>
      <c r="I2323">
        <v>7.5012650000000001</v>
      </c>
      <c r="J2323">
        <v>0.50008399999999997</v>
      </c>
      <c r="K2323" t="str">
        <f t="shared" si="70"/>
        <v>7</v>
      </c>
      <c r="L2323" t="s">
        <v>91</v>
      </c>
      <c r="M2323" t="s">
        <v>92</v>
      </c>
      <c r="N232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16</v>
      </c>
      <c r="O2323" t="e">
        <f>VLOOKUP(TableMPI[[#This Row],[Label]],TableAvg[],2,FALSE)</f>
        <v>#N/A</v>
      </c>
      <c r="P2323" t="e">
        <f>VLOOKUP(TableMPI[[#This Row],[Label]],TableAvg[],3,FALSE)</f>
        <v>#N/A</v>
      </c>
      <c r="Q2323" t="e">
        <f>TableMPI[[#This Row],[Avg]]-$U$2*TableMPI[[#This Row],[StdDev]]</f>
        <v>#N/A</v>
      </c>
      <c r="R2323" t="e">
        <f>TableMPI[[#This Row],[Avg]]+$U$2*TableMPI[[#This Row],[StdDev]]</f>
        <v>#N/A</v>
      </c>
      <c r="S2323" t="e">
        <f>IF(AND(TableMPI[[#This Row],[total_time]]&gt;=TableMPI[[#This Row],[Low]], TableMPI[[#This Row],[total_time]]&lt;=TableMPI[[#This Row],[High]]),1,0)</f>
        <v>#N/A</v>
      </c>
    </row>
    <row r="2324" spans="1:19" x14ac:dyDescent="0.25">
      <c r="A2324" t="s">
        <v>15</v>
      </c>
      <c r="B2324">
        <v>20000</v>
      </c>
      <c r="C2324">
        <v>100</v>
      </c>
      <c r="D2324">
        <v>100000</v>
      </c>
      <c r="E2324">
        <v>17</v>
      </c>
      <c r="F2324">
        <v>1</v>
      </c>
      <c r="G2324">
        <v>80.087609999999998</v>
      </c>
      <c r="H2324">
        <v>1.026742</v>
      </c>
      <c r="I2324">
        <v>8.0706659999999992</v>
      </c>
      <c r="J2324">
        <v>0.504417</v>
      </c>
      <c r="K2324" t="str">
        <f t="shared" si="70"/>
        <v>7</v>
      </c>
      <c r="L2324" t="s">
        <v>91</v>
      </c>
      <c r="M2324" t="s">
        <v>92</v>
      </c>
      <c r="N232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17</v>
      </c>
      <c r="O2324" t="e">
        <f>VLOOKUP(TableMPI[[#This Row],[Label]],TableAvg[],2,FALSE)</f>
        <v>#N/A</v>
      </c>
      <c r="P2324" t="e">
        <f>VLOOKUP(TableMPI[[#This Row],[Label]],TableAvg[],3,FALSE)</f>
        <v>#N/A</v>
      </c>
      <c r="Q2324" t="e">
        <f>TableMPI[[#This Row],[Avg]]-$U$2*TableMPI[[#This Row],[StdDev]]</f>
        <v>#N/A</v>
      </c>
      <c r="R2324" t="e">
        <f>TableMPI[[#This Row],[Avg]]+$U$2*TableMPI[[#This Row],[StdDev]]</f>
        <v>#N/A</v>
      </c>
      <c r="S2324" t="e">
        <f>IF(AND(TableMPI[[#This Row],[total_time]]&gt;=TableMPI[[#This Row],[Low]], TableMPI[[#This Row],[total_time]]&lt;=TableMPI[[#This Row],[High]]),1,0)</f>
        <v>#N/A</v>
      </c>
    </row>
    <row r="2325" spans="1:19" x14ac:dyDescent="0.25">
      <c r="A2325" t="s">
        <v>15</v>
      </c>
      <c r="B2325">
        <v>20000</v>
      </c>
      <c r="C2325">
        <v>100</v>
      </c>
      <c r="D2325">
        <v>100000</v>
      </c>
      <c r="E2325">
        <v>18</v>
      </c>
      <c r="F2325">
        <v>1</v>
      </c>
      <c r="G2325">
        <v>75.884799999999998</v>
      </c>
      <c r="H2325">
        <v>1.0972010000000001</v>
      </c>
      <c r="I2325">
        <v>9.8043870000000002</v>
      </c>
      <c r="J2325">
        <v>0.57672900000000005</v>
      </c>
      <c r="K2325" t="str">
        <f t="shared" si="70"/>
        <v>7</v>
      </c>
      <c r="L2325" t="s">
        <v>91</v>
      </c>
      <c r="M2325" t="s">
        <v>92</v>
      </c>
      <c r="N232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18</v>
      </c>
      <c r="O2325" t="e">
        <f>VLOOKUP(TableMPI[[#This Row],[Label]],TableAvg[],2,FALSE)</f>
        <v>#N/A</v>
      </c>
      <c r="P2325" t="e">
        <f>VLOOKUP(TableMPI[[#This Row],[Label]],TableAvg[],3,FALSE)</f>
        <v>#N/A</v>
      </c>
      <c r="Q2325" t="e">
        <f>TableMPI[[#This Row],[Avg]]-$U$2*TableMPI[[#This Row],[StdDev]]</f>
        <v>#N/A</v>
      </c>
      <c r="R2325" t="e">
        <f>TableMPI[[#This Row],[Avg]]+$U$2*TableMPI[[#This Row],[StdDev]]</f>
        <v>#N/A</v>
      </c>
      <c r="S2325" t="e">
        <f>IF(AND(TableMPI[[#This Row],[total_time]]&gt;=TableMPI[[#This Row],[Low]], TableMPI[[#This Row],[total_time]]&lt;=TableMPI[[#This Row],[High]]),1,0)</f>
        <v>#N/A</v>
      </c>
    </row>
    <row r="2326" spans="1:19" x14ac:dyDescent="0.25">
      <c r="A2326" t="s">
        <v>15</v>
      </c>
      <c r="B2326">
        <v>20000</v>
      </c>
      <c r="C2326">
        <v>100</v>
      </c>
      <c r="D2326">
        <v>100000</v>
      </c>
      <c r="E2326">
        <v>19</v>
      </c>
      <c r="F2326">
        <v>1</v>
      </c>
      <c r="G2326">
        <v>71.950699999999998</v>
      </c>
      <c r="H2326">
        <v>1.0313509999999999</v>
      </c>
      <c r="I2326">
        <v>9.1318479999999997</v>
      </c>
      <c r="J2326">
        <v>0.50732500000000003</v>
      </c>
      <c r="K2326" t="str">
        <f t="shared" si="70"/>
        <v>7</v>
      </c>
      <c r="L2326" t="s">
        <v>91</v>
      </c>
      <c r="M2326" t="s">
        <v>92</v>
      </c>
      <c r="N232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19</v>
      </c>
      <c r="O2326" t="e">
        <f>VLOOKUP(TableMPI[[#This Row],[Label]],TableAvg[],2,FALSE)</f>
        <v>#N/A</v>
      </c>
      <c r="P2326" t="e">
        <f>VLOOKUP(TableMPI[[#This Row],[Label]],TableAvg[],3,FALSE)</f>
        <v>#N/A</v>
      </c>
      <c r="Q2326" t="e">
        <f>TableMPI[[#This Row],[Avg]]-$U$2*TableMPI[[#This Row],[StdDev]]</f>
        <v>#N/A</v>
      </c>
      <c r="R2326" t="e">
        <f>TableMPI[[#This Row],[Avg]]+$U$2*TableMPI[[#This Row],[StdDev]]</f>
        <v>#N/A</v>
      </c>
      <c r="S2326" t="e">
        <f>IF(AND(TableMPI[[#This Row],[total_time]]&gt;=TableMPI[[#This Row],[Low]], TableMPI[[#This Row],[total_time]]&lt;=TableMPI[[#This Row],[High]]),1,0)</f>
        <v>#N/A</v>
      </c>
    </row>
    <row r="2327" spans="1:19" x14ac:dyDescent="0.25">
      <c r="A2327" t="s">
        <v>15</v>
      </c>
      <c r="B2327">
        <v>20000</v>
      </c>
      <c r="C2327">
        <v>100</v>
      </c>
      <c r="D2327">
        <v>100000</v>
      </c>
      <c r="E2327">
        <v>20</v>
      </c>
      <c r="F2327">
        <v>1</v>
      </c>
      <c r="G2327">
        <v>68.333952999999994</v>
      </c>
      <c r="H2327">
        <v>0.98358900000000005</v>
      </c>
      <c r="I2327">
        <v>8.6422089999999994</v>
      </c>
      <c r="J2327">
        <v>0.45485300000000001</v>
      </c>
      <c r="K2327" t="str">
        <f t="shared" si="70"/>
        <v>7</v>
      </c>
      <c r="L2327" t="s">
        <v>91</v>
      </c>
      <c r="M2327" t="s">
        <v>92</v>
      </c>
      <c r="N232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20</v>
      </c>
      <c r="O2327" t="e">
        <f>VLOOKUP(TableMPI[[#This Row],[Label]],TableAvg[],2,FALSE)</f>
        <v>#N/A</v>
      </c>
      <c r="P2327" t="e">
        <f>VLOOKUP(TableMPI[[#This Row],[Label]],TableAvg[],3,FALSE)</f>
        <v>#N/A</v>
      </c>
      <c r="Q2327" t="e">
        <f>TableMPI[[#This Row],[Avg]]-$U$2*TableMPI[[#This Row],[StdDev]]</f>
        <v>#N/A</v>
      </c>
      <c r="R2327" t="e">
        <f>TableMPI[[#This Row],[Avg]]+$U$2*TableMPI[[#This Row],[StdDev]]</f>
        <v>#N/A</v>
      </c>
      <c r="S2327" t="e">
        <f>IF(AND(TableMPI[[#This Row],[total_time]]&gt;=TableMPI[[#This Row],[Low]], TableMPI[[#This Row],[total_time]]&lt;=TableMPI[[#This Row],[High]]),1,0)</f>
        <v>#N/A</v>
      </c>
    </row>
    <row r="2328" spans="1:19" x14ac:dyDescent="0.25">
      <c r="A2328" t="s">
        <v>15</v>
      </c>
      <c r="B2328">
        <v>20000</v>
      </c>
      <c r="C2328">
        <v>100</v>
      </c>
      <c r="D2328">
        <v>100000</v>
      </c>
      <c r="E2328">
        <v>21</v>
      </c>
      <c r="F2328">
        <v>1</v>
      </c>
      <c r="G2328">
        <v>65.364369999999994</v>
      </c>
      <c r="H2328">
        <v>1.0714319999999999</v>
      </c>
      <c r="I2328">
        <v>11.131715</v>
      </c>
      <c r="J2328">
        <v>0.55658600000000003</v>
      </c>
      <c r="K2328" t="str">
        <f t="shared" si="70"/>
        <v>7</v>
      </c>
      <c r="L2328" t="s">
        <v>91</v>
      </c>
      <c r="M2328" t="s">
        <v>92</v>
      </c>
      <c r="N232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21</v>
      </c>
      <c r="O2328" t="e">
        <f>VLOOKUP(TableMPI[[#This Row],[Label]],TableAvg[],2,FALSE)</f>
        <v>#N/A</v>
      </c>
      <c r="P2328" t="e">
        <f>VLOOKUP(TableMPI[[#This Row],[Label]],TableAvg[],3,FALSE)</f>
        <v>#N/A</v>
      </c>
      <c r="Q2328" t="e">
        <f>TableMPI[[#This Row],[Avg]]-$U$2*TableMPI[[#This Row],[StdDev]]</f>
        <v>#N/A</v>
      </c>
      <c r="R2328" t="e">
        <f>TableMPI[[#This Row],[Avg]]+$U$2*TableMPI[[#This Row],[StdDev]]</f>
        <v>#N/A</v>
      </c>
      <c r="S2328" t="e">
        <f>IF(AND(TableMPI[[#This Row],[total_time]]&gt;=TableMPI[[#This Row],[Low]], TableMPI[[#This Row],[total_time]]&lt;=TableMPI[[#This Row],[High]]),1,0)</f>
        <v>#N/A</v>
      </c>
    </row>
    <row r="2329" spans="1:19" x14ac:dyDescent="0.25">
      <c r="A2329" t="s">
        <v>15</v>
      </c>
      <c r="B2329">
        <v>20000</v>
      </c>
      <c r="C2329">
        <v>100</v>
      </c>
      <c r="D2329">
        <v>100000</v>
      </c>
      <c r="E2329">
        <v>22</v>
      </c>
      <c r="F2329">
        <v>1</v>
      </c>
      <c r="G2329">
        <v>62.397886</v>
      </c>
      <c r="H2329">
        <v>0.98901600000000001</v>
      </c>
      <c r="I2329">
        <v>9.7877989999999997</v>
      </c>
      <c r="J2329">
        <v>0.466086</v>
      </c>
      <c r="K2329" t="str">
        <f t="shared" si="70"/>
        <v>7</v>
      </c>
      <c r="L2329" t="s">
        <v>91</v>
      </c>
      <c r="M2329" t="s">
        <v>92</v>
      </c>
      <c r="N232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22</v>
      </c>
      <c r="O2329" t="e">
        <f>VLOOKUP(TableMPI[[#This Row],[Label]],TableAvg[],2,FALSE)</f>
        <v>#N/A</v>
      </c>
      <c r="P2329" t="e">
        <f>VLOOKUP(TableMPI[[#This Row],[Label]],TableAvg[],3,FALSE)</f>
        <v>#N/A</v>
      </c>
      <c r="Q2329" t="e">
        <f>TableMPI[[#This Row],[Avg]]-$U$2*TableMPI[[#This Row],[StdDev]]</f>
        <v>#N/A</v>
      </c>
      <c r="R2329" t="e">
        <f>TableMPI[[#This Row],[Avg]]+$U$2*TableMPI[[#This Row],[StdDev]]</f>
        <v>#N/A</v>
      </c>
      <c r="S2329" t="e">
        <f>IF(AND(TableMPI[[#This Row],[total_time]]&gt;=TableMPI[[#This Row],[Low]], TableMPI[[#This Row],[total_time]]&lt;=TableMPI[[#This Row],[High]]),1,0)</f>
        <v>#N/A</v>
      </c>
    </row>
    <row r="2330" spans="1:19" x14ac:dyDescent="0.25">
      <c r="A2330" t="s">
        <v>15</v>
      </c>
      <c r="B2330">
        <v>20000</v>
      </c>
      <c r="C2330">
        <v>100</v>
      </c>
      <c r="D2330">
        <v>100000</v>
      </c>
      <c r="E2330">
        <v>23</v>
      </c>
      <c r="F2330">
        <v>1</v>
      </c>
      <c r="G2330">
        <v>59.966979000000002</v>
      </c>
      <c r="H2330">
        <v>0.99605999999999995</v>
      </c>
      <c r="I2330">
        <v>10.523717</v>
      </c>
      <c r="J2330">
        <v>0.47835100000000003</v>
      </c>
      <c r="K2330" t="str">
        <f t="shared" si="70"/>
        <v>7</v>
      </c>
      <c r="L2330" t="s">
        <v>91</v>
      </c>
      <c r="M2330" t="s">
        <v>92</v>
      </c>
      <c r="N233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23</v>
      </c>
      <c r="O2330" t="e">
        <f>VLOOKUP(TableMPI[[#This Row],[Label]],TableAvg[],2,FALSE)</f>
        <v>#N/A</v>
      </c>
      <c r="P2330" t="e">
        <f>VLOOKUP(TableMPI[[#This Row],[Label]],TableAvg[],3,FALSE)</f>
        <v>#N/A</v>
      </c>
      <c r="Q2330" t="e">
        <f>TableMPI[[#This Row],[Avg]]-$U$2*TableMPI[[#This Row],[StdDev]]</f>
        <v>#N/A</v>
      </c>
      <c r="R2330" t="e">
        <f>TableMPI[[#This Row],[Avg]]+$U$2*TableMPI[[#This Row],[StdDev]]</f>
        <v>#N/A</v>
      </c>
      <c r="S2330" t="e">
        <f>IF(AND(TableMPI[[#This Row],[total_time]]&gt;=TableMPI[[#This Row],[Low]], TableMPI[[#This Row],[total_time]]&lt;=TableMPI[[#This Row],[High]]),1,0)</f>
        <v>#N/A</v>
      </c>
    </row>
    <row r="2331" spans="1:19" x14ac:dyDescent="0.25">
      <c r="A2331" t="s">
        <v>15</v>
      </c>
      <c r="B2331">
        <v>20000</v>
      </c>
      <c r="C2331">
        <v>100</v>
      </c>
      <c r="D2331">
        <v>100000</v>
      </c>
      <c r="E2331">
        <v>24</v>
      </c>
      <c r="F2331">
        <v>1</v>
      </c>
      <c r="G2331">
        <v>57.352870000000003</v>
      </c>
      <c r="H2331">
        <v>1.0775570000000001</v>
      </c>
      <c r="I2331">
        <v>12.676073000000001</v>
      </c>
      <c r="J2331">
        <v>0.55113400000000001</v>
      </c>
      <c r="K2331" t="str">
        <f t="shared" si="70"/>
        <v>7</v>
      </c>
      <c r="L2331" t="s">
        <v>91</v>
      </c>
      <c r="M2331" t="s">
        <v>92</v>
      </c>
      <c r="N233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24</v>
      </c>
      <c r="O2331" t="e">
        <f>VLOOKUP(TableMPI[[#This Row],[Label]],TableAvg[],2,FALSE)</f>
        <v>#N/A</v>
      </c>
      <c r="P2331" t="e">
        <f>VLOOKUP(TableMPI[[#This Row],[Label]],TableAvg[],3,FALSE)</f>
        <v>#N/A</v>
      </c>
      <c r="Q2331" t="e">
        <f>TableMPI[[#This Row],[Avg]]-$U$2*TableMPI[[#This Row],[StdDev]]</f>
        <v>#N/A</v>
      </c>
      <c r="R2331" t="e">
        <f>TableMPI[[#This Row],[Avg]]+$U$2*TableMPI[[#This Row],[StdDev]]</f>
        <v>#N/A</v>
      </c>
      <c r="S2331" t="e">
        <f>IF(AND(TableMPI[[#This Row],[total_time]]&gt;=TableMPI[[#This Row],[Low]], TableMPI[[#This Row],[total_time]]&lt;=TableMPI[[#This Row],[High]]),1,0)</f>
        <v>#N/A</v>
      </c>
    </row>
    <row r="2332" spans="1:19" x14ac:dyDescent="0.25">
      <c r="A2332" t="s">
        <v>15</v>
      </c>
      <c r="B2332">
        <v>20000</v>
      </c>
      <c r="C2332">
        <v>100</v>
      </c>
      <c r="D2332">
        <v>100000</v>
      </c>
      <c r="E2332">
        <v>25</v>
      </c>
      <c r="F2332">
        <v>1</v>
      </c>
      <c r="G2332">
        <v>57.596156999999998</v>
      </c>
      <c r="H2332">
        <v>2.8143889999999998</v>
      </c>
      <c r="I2332">
        <v>14.922833000000001</v>
      </c>
      <c r="J2332">
        <v>0.62178500000000003</v>
      </c>
      <c r="K2332" t="str">
        <f t="shared" si="70"/>
        <v>7</v>
      </c>
      <c r="L2332" t="s">
        <v>91</v>
      </c>
      <c r="M2332" t="s">
        <v>92</v>
      </c>
      <c r="N233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25</v>
      </c>
      <c r="O2332" t="e">
        <f>VLOOKUP(TableMPI[[#This Row],[Label]],TableAvg[],2,FALSE)</f>
        <v>#N/A</v>
      </c>
      <c r="P2332" t="e">
        <f>VLOOKUP(TableMPI[[#This Row],[Label]],TableAvg[],3,FALSE)</f>
        <v>#N/A</v>
      </c>
      <c r="Q2332" t="e">
        <f>TableMPI[[#This Row],[Avg]]-$U$2*TableMPI[[#This Row],[StdDev]]</f>
        <v>#N/A</v>
      </c>
      <c r="R2332" t="e">
        <f>TableMPI[[#This Row],[Avg]]+$U$2*TableMPI[[#This Row],[StdDev]]</f>
        <v>#N/A</v>
      </c>
      <c r="S2332" t="e">
        <f>IF(AND(TableMPI[[#This Row],[total_time]]&gt;=TableMPI[[#This Row],[Low]], TableMPI[[#This Row],[total_time]]&lt;=TableMPI[[#This Row],[High]]),1,0)</f>
        <v>#N/A</v>
      </c>
    </row>
    <row r="2333" spans="1:19" x14ac:dyDescent="0.25">
      <c r="A2333" t="s">
        <v>15</v>
      </c>
      <c r="B2333">
        <v>20000</v>
      </c>
      <c r="C2333">
        <v>100</v>
      </c>
      <c r="D2333">
        <v>100000</v>
      </c>
      <c r="E2333">
        <v>26</v>
      </c>
      <c r="F2333">
        <v>1</v>
      </c>
      <c r="G2333">
        <v>55.458703</v>
      </c>
      <c r="H2333">
        <v>2.9114429999999998</v>
      </c>
      <c r="I2333">
        <v>14.603049</v>
      </c>
      <c r="J2333">
        <v>0.58412200000000003</v>
      </c>
      <c r="K2333" t="str">
        <f t="shared" si="70"/>
        <v>7</v>
      </c>
      <c r="L2333" t="s">
        <v>91</v>
      </c>
      <c r="M2333" t="s">
        <v>92</v>
      </c>
      <c r="N233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26</v>
      </c>
      <c r="O2333" t="e">
        <f>VLOOKUP(TableMPI[[#This Row],[Label]],TableAvg[],2,FALSE)</f>
        <v>#N/A</v>
      </c>
      <c r="P2333" t="e">
        <f>VLOOKUP(TableMPI[[#This Row],[Label]],TableAvg[],3,FALSE)</f>
        <v>#N/A</v>
      </c>
      <c r="Q2333" t="e">
        <f>TableMPI[[#This Row],[Avg]]-$U$2*TableMPI[[#This Row],[StdDev]]</f>
        <v>#N/A</v>
      </c>
      <c r="R2333" t="e">
        <f>TableMPI[[#This Row],[Avg]]+$U$2*TableMPI[[#This Row],[StdDev]]</f>
        <v>#N/A</v>
      </c>
      <c r="S2333" t="e">
        <f>IF(AND(TableMPI[[#This Row],[total_time]]&gt;=TableMPI[[#This Row],[Low]], TableMPI[[#This Row],[total_time]]&lt;=TableMPI[[#This Row],[High]]),1,0)</f>
        <v>#N/A</v>
      </c>
    </row>
    <row r="2334" spans="1:19" x14ac:dyDescent="0.25">
      <c r="A2334" t="s">
        <v>15</v>
      </c>
      <c r="B2334">
        <v>20000</v>
      </c>
      <c r="C2334">
        <v>100</v>
      </c>
      <c r="D2334">
        <v>100000</v>
      </c>
      <c r="E2334">
        <v>27</v>
      </c>
      <c r="F2334">
        <v>1</v>
      </c>
      <c r="G2334">
        <v>54.029418</v>
      </c>
      <c r="H2334">
        <v>3.5290699999999999</v>
      </c>
      <c r="I2334">
        <v>15.369643999999999</v>
      </c>
      <c r="J2334">
        <v>0.59114</v>
      </c>
      <c r="K2334" t="str">
        <f t="shared" si="70"/>
        <v>7</v>
      </c>
      <c r="L2334" t="s">
        <v>91</v>
      </c>
      <c r="M2334" t="s">
        <v>92</v>
      </c>
      <c r="N233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27</v>
      </c>
      <c r="O2334" t="e">
        <f>VLOOKUP(TableMPI[[#This Row],[Label]],TableAvg[],2,FALSE)</f>
        <v>#N/A</v>
      </c>
      <c r="P2334" t="e">
        <f>VLOOKUP(TableMPI[[#This Row],[Label]],TableAvg[],3,FALSE)</f>
        <v>#N/A</v>
      </c>
      <c r="Q2334" t="e">
        <f>TableMPI[[#This Row],[Avg]]-$U$2*TableMPI[[#This Row],[StdDev]]</f>
        <v>#N/A</v>
      </c>
      <c r="R2334" t="e">
        <f>TableMPI[[#This Row],[Avg]]+$U$2*TableMPI[[#This Row],[StdDev]]</f>
        <v>#N/A</v>
      </c>
      <c r="S2334" t="e">
        <f>IF(AND(TableMPI[[#This Row],[total_time]]&gt;=TableMPI[[#This Row],[Low]], TableMPI[[#This Row],[total_time]]&lt;=TableMPI[[#This Row],[High]]),1,0)</f>
        <v>#N/A</v>
      </c>
    </row>
    <row r="2335" spans="1:19" x14ac:dyDescent="0.25">
      <c r="A2335" t="s">
        <v>15</v>
      </c>
      <c r="B2335">
        <v>20000</v>
      </c>
      <c r="C2335">
        <v>100</v>
      </c>
      <c r="D2335">
        <v>100000</v>
      </c>
      <c r="E2335">
        <v>28</v>
      </c>
      <c r="F2335">
        <v>1</v>
      </c>
      <c r="G2335">
        <v>55.034978000000002</v>
      </c>
      <c r="H2335">
        <v>6.2451679999999996</v>
      </c>
      <c r="I2335">
        <v>12.663373999999999</v>
      </c>
      <c r="J2335">
        <v>0.46901399999999999</v>
      </c>
      <c r="K2335" t="str">
        <f t="shared" si="70"/>
        <v>7</v>
      </c>
      <c r="L2335" t="s">
        <v>91</v>
      </c>
      <c r="M2335" t="s">
        <v>92</v>
      </c>
      <c r="N233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28</v>
      </c>
      <c r="O2335" t="e">
        <f>VLOOKUP(TableMPI[[#This Row],[Label]],TableAvg[],2,FALSE)</f>
        <v>#N/A</v>
      </c>
      <c r="P2335" t="e">
        <f>VLOOKUP(TableMPI[[#This Row],[Label]],TableAvg[],3,FALSE)</f>
        <v>#N/A</v>
      </c>
      <c r="Q2335" t="e">
        <f>TableMPI[[#This Row],[Avg]]-$U$2*TableMPI[[#This Row],[StdDev]]</f>
        <v>#N/A</v>
      </c>
      <c r="R2335" t="e">
        <f>TableMPI[[#This Row],[Avg]]+$U$2*TableMPI[[#This Row],[StdDev]]</f>
        <v>#N/A</v>
      </c>
      <c r="S2335" t="e">
        <f>IF(AND(TableMPI[[#This Row],[total_time]]&gt;=TableMPI[[#This Row],[Low]], TableMPI[[#This Row],[total_time]]&lt;=TableMPI[[#This Row],[High]]),1,0)</f>
        <v>#N/A</v>
      </c>
    </row>
    <row r="2336" spans="1:19" x14ac:dyDescent="0.25">
      <c r="A2336" t="s">
        <v>15</v>
      </c>
      <c r="B2336">
        <v>20000</v>
      </c>
      <c r="C2336">
        <v>100</v>
      </c>
      <c r="D2336">
        <v>100000</v>
      </c>
      <c r="E2336">
        <v>29</v>
      </c>
      <c r="F2336">
        <v>1</v>
      </c>
      <c r="G2336">
        <v>52.544178000000002</v>
      </c>
      <c r="H2336">
        <v>5.3742190000000001</v>
      </c>
      <c r="I2336">
        <v>12.744178</v>
      </c>
      <c r="J2336">
        <v>0.45514900000000003</v>
      </c>
      <c r="K2336" t="str">
        <f t="shared" si="70"/>
        <v>7</v>
      </c>
      <c r="L2336" t="s">
        <v>91</v>
      </c>
      <c r="M2336" t="s">
        <v>92</v>
      </c>
      <c r="N233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29</v>
      </c>
      <c r="O2336" t="e">
        <f>VLOOKUP(TableMPI[[#This Row],[Label]],TableAvg[],2,FALSE)</f>
        <v>#N/A</v>
      </c>
      <c r="P2336" t="e">
        <f>VLOOKUP(TableMPI[[#This Row],[Label]],TableAvg[],3,FALSE)</f>
        <v>#N/A</v>
      </c>
      <c r="Q2336" t="e">
        <f>TableMPI[[#This Row],[Avg]]-$U$2*TableMPI[[#This Row],[StdDev]]</f>
        <v>#N/A</v>
      </c>
      <c r="R2336" t="e">
        <f>TableMPI[[#This Row],[Avg]]+$U$2*TableMPI[[#This Row],[StdDev]]</f>
        <v>#N/A</v>
      </c>
      <c r="S2336" t="e">
        <f>IF(AND(TableMPI[[#This Row],[total_time]]&gt;=TableMPI[[#This Row],[Low]], TableMPI[[#This Row],[total_time]]&lt;=TableMPI[[#This Row],[High]]),1,0)</f>
        <v>#N/A</v>
      </c>
    </row>
    <row r="2337" spans="1:19" x14ac:dyDescent="0.25">
      <c r="A2337" t="s">
        <v>15</v>
      </c>
      <c r="B2337">
        <v>20000</v>
      </c>
      <c r="C2337">
        <v>100</v>
      </c>
      <c r="D2337">
        <v>100000</v>
      </c>
      <c r="E2337">
        <v>30</v>
      </c>
      <c r="F2337">
        <v>1</v>
      </c>
      <c r="G2337">
        <v>51.922417000000003</v>
      </c>
      <c r="H2337">
        <v>6.7399050000000003</v>
      </c>
      <c r="I2337">
        <v>15.885198000000001</v>
      </c>
      <c r="J2337">
        <v>0.54776499999999995</v>
      </c>
      <c r="K2337" t="str">
        <f t="shared" si="70"/>
        <v>7</v>
      </c>
      <c r="L2337" t="s">
        <v>91</v>
      </c>
      <c r="M2337" t="s">
        <v>92</v>
      </c>
      <c r="N233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30</v>
      </c>
      <c r="O2337" t="e">
        <f>VLOOKUP(TableMPI[[#This Row],[Label]],TableAvg[],2,FALSE)</f>
        <v>#N/A</v>
      </c>
      <c r="P2337" t="e">
        <f>VLOOKUP(TableMPI[[#This Row],[Label]],TableAvg[],3,FALSE)</f>
        <v>#N/A</v>
      </c>
      <c r="Q2337" t="e">
        <f>TableMPI[[#This Row],[Avg]]-$U$2*TableMPI[[#This Row],[StdDev]]</f>
        <v>#N/A</v>
      </c>
      <c r="R2337" t="e">
        <f>TableMPI[[#This Row],[Avg]]+$U$2*TableMPI[[#This Row],[StdDev]]</f>
        <v>#N/A</v>
      </c>
      <c r="S2337" t="e">
        <f>IF(AND(TableMPI[[#This Row],[total_time]]&gt;=TableMPI[[#This Row],[Low]], TableMPI[[#This Row],[total_time]]&lt;=TableMPI[[#This Row],[High]]),1,0)</f>
        <v>#N/A</v>
      </c>
    </row>
    <row r="2338" spans="1:19" x14ac:dyDescent="0.25">
      <c r="A2338" t="s">
        <v>15</v>
      </c>
      <c r="B2338">
        <v>20000</v>
      </c>
      <c r="C2338">
        <v>100</v>
      </c>
      <c r="D2338">
        <v>100000</v>
      </c>
      <c r="E2338">
        <v>31</v>
      </c>
      <c r="F2338">
        <v>1</v>
      </c>
      <c r="G2338">
        <v>50.512335</v>
      </c>
      <c r="H2338">
        <v>6.161816</v>
      </c>
      <c r="I2338">
        <v>13.992646000000001</v>
      </c>
      <c r="J2338">
        <v>0.466422</v>
      </c>
      <c r="K2338" t="str">
        <f t="shared" si="70"/>
        <v>7</v>
      </c>
      <c r="L2338" t="s">
        <v>91</v>
      </c>
      <c r="M2338" t="s">
        <v>92</v>
      </c>
      <c r="N233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31</v>
      </c>
      <c r="O2338" t="e">
        <f>VLOOKUP(TableMPI[[#This Row],[Label]],TableAvg[],2,FALSE)</f>
        <v>#N/A</v>
      </c>
      <c r="P2338" t="e">
        <f>VLOOKUP(TableMPI[[#This Row],[Label]],TableAvg[],3,FALSE)</f>
        <v>#N/A</v>
      </c>
      <c r="Q2338" t="e">
        <f>TableMPI[[#This Row],[Avg]]-$U$2*TableMPI[[#This Row],[StdDev]]</f>
        <v>#N/A</v>
      </c>
      <c r="R2338" t="e">
        <f>TableMPI[[#This Row],[Avg]]+$U$2*TableMPI[[#This Row],[StdDev]]</f>
        <v>#N/A</v>
      </c>
      <c r="S2338" t="e">
        <f>IF(AND(TableMPI[[#This Row],[total_time]]&gt;=TableMPI[[#This Row],[Low]], TableMPI[[#This Row],[total_time]]&lt;=TableMPI[[#This Row],[High]]),1,0)</f>
        <v>#N/A</v>
      </c>
    </row>
    <row r="2339" spans="1:19" x14ac:dyDescent="0.25">
      <c r="A2339" t="s">
        <v>15</v>
      </c>
      <c r="B2339">
        <v>20000</v>
      </c>
      <c r="C2339">
        <v>100</v>
      </c>
      <c r="D2339">
        <v>100000</v>
      </c>
      <c r="E2339">
        <v>32</v>
      </c>
      <c r="F2339">
        <v>1</v>
      </c>
      <c r="G2339">
        <v>50.427379999999999</v>
      </c>
      <c r="H2339">
        <v>7.4342750000000004</v>
      </c>
      <c r="I2339">
        <v>13.484826</v>
      </c>
      <c r="J2339">
        <v>0.43499399999999999</v>
      </c>
      <c r="K2339" t="str">
        <f t="shared" si="70"/>
        <v>7</v>
      </c>
      <c r="L2339" t="s">
        <v>91</v>
      </c>
      <c r="M2339" t="s">
        <v>92</v>
      </c>
      <c r="N233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32</v>
      </c>
      <c r="O2339" t="e">
        <f>VLOOKUP(TableMPI[[#This Row],[Label]],TableAvg[],2,FALSE)</f>
        <v>#N/A</v>
      </c>
      <c r="P2339" t="e">
        <f>VLOOKUP(TableMPI[[#This Row],[Label]],TableAvg[],3,FALSE)</f>
        <v>#N/A</v>
      </c>
      <c r="Q2339" t="e">
        <f>TableMPI[[#This Row],[Avg]]-$U$2*TableMPI[[#This Row],[StdDev]]</f>
        <v>#N/A</v>
      </c>
      <c r="R2339" t="e">
        <f>TableMPI[[#This Row],[Avg]]+$U$2*TableMPI[[#This Row],[StdDev]]</f>
        <v>#N/A</v>
      </c>
      <c r="S2339" t="e">
        <f>IF(AND(TableMPI[[#This Row],[total_time]]&gt;=TableMPI[[#This Row],[Low]], TableMPI[[#This Row],[total_time]]&lt;=TableMPI[[#This Row],[High]]),1,0)</f>
        <v>#N/A</v>
      </c>
    </row>
    <row r="2340" spans="1:19" x14ac:dyDescent="0.25">
      <c r="A2340" t="s">
        <v>15</v>
      </c>
      <c r="B2340">
        <v>20000</v>
      </c>
      <c r="C2340">
        <v>100</v>
      </c>
      <c r="D2340">
        <v>100000</v>
      </c>
      <c r="E2340">
        <v>33</v>
      </c>
      <c r="F2340">
        <v>1</v>
      </c>
      <c r="G2340">
        <v>48.650139000000003</v>
      </c>
      <c r="H2340">
        <v>7.485252</v>
      </c>
      <c r="I2340">
        <v>23.544794</v>
      </c>
      <c r="J2340">
        <v>0.73577499999999996</v>
      </c>
      <c r="K2340" t="str">
        <f t="shared" si="70"/>
        <v>7</v>
      </c>
      <c r="L2340" t="s">
        <v>91</v>
      </c>
      <c r="M2340" t="s">
        <v>92</v>
      </c>
      <c r="N234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33</v>
      </c>
      <c r="O2340" t="e">
        <f>VLOOKUP(TableMPI[[#This Row],[Label]],TableAvg[],2,FALSE)</f>
        <v>#N/A</v>
      </c>
      <c r="P2340" t="e">
        <f>VLOOKUP(TableMPI[[#This Row],[Label]],TableAvg[],3,FALSE)</f>
        <v>#N/A</v>
      </c>
      <c r="Q2340" t="e">
        <f>TableMPI[[#This Row],[Avg]]-$U$2*TableMPI[[#This Row],[StdDev]]</f>
        <v>#N/A</v>
      </c>
      <c r="R2340" t="e">
        <f>TableMPI[[#This Row],[Avg]]+$U$2*TableMPI[[#This Row],[StdDev]]</f>
        <v>#N/A</v>
      </c>
      <c r="S2340" t="e">
        <f>IF(AND(TableMPI[[#This Row],[total_time]]&gt;=TableMPI[[#This Row],[Low]], TableMPI[[#This Row],[total_time]]&lt;=TableMPI[[#This Row],[High]]),1,0)</f>
        <v>#N/A</v>
      </c>
    </row>
    <row r="2341" spans="1:19" x14ac:dyDescent="0.25">
      <c r="A2341" t="s">
        <v>15</v>
      </c>
      <c r="B2341">
        <v>20000</v>
      </c>
      <c r="C2341">
        <v>100</v>
      </c>
      <c r="D2341">
        <v>100000</v>
      </c>
      <c r="E2341">
        <v>34</v>
      </c>
      <c r="F2341">
        <v>1</v>
      </c>
      <c r="G2341">
        <v>49.213405999999999</v>
      </c>
      <c r="H2341">
        <v>8.5902930000000008</v>
      </c>
      <c r="I2341">
        <v>16.323059000000001</v>
      </c>
      <c r="J2341">
        <v>0.49463800000000002</v>
      </c>
      <c r="K2341" t="str">
        <f t="shared" si="70"/>
        <v>7</v>
      </c>
      <c r="L2341" t="s">
        <v>91</v>
      </c>
      <c r="M2341" t="s">
        <v>92</v>
      </c>
      <c r="N234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34</v>
      </c>
      <c r="O2341" t="e">
        <f>VLOOKUP(TableMPI[[#This Row],[Label]],TableAvg[],2,FALSE)</f>
        <v>#N/A</v>
      </c>
      <c r="P2341" t="e">
        <f>VLOOKUP(TableMPI[[#This Row],[Label]],TableAvg[],3,FALSE)</f>
        <v>#N/A</v>
      </c>
      <c r="Q2341" t="e">
        <f>TableMPI[[#This Row],[Avg]]-$U$2*TableMPI[[#This Row],[StdDev]]</f>
        <v>#N/A</v>
      </c>
      <c r="R2341" t="e">
        <f>TableMPI[[#This Row],[Avg]]+$U$2*TableMPI[[#This Row],[StdDev]]</f>
        <v>#N/A</v>
      </c>
      <c r="S2341" t="e">
        <f>IF(AND(TableMPI[[#This Row],[total_time]]&gt;=TableMPI[[#This Row],[Low]], TableMPI[[#This Row],[total_time]]&lt;=TableMPI[[#This Row],[High]]),1,0)</f>
        <v>#N/A</v>
      </c>
    </row>
    <row r="2342" spans="1:19" x14ac:dyDescent="0.25">
      <c r="A2342" t="s">
        <v>15</v>
      </c>
      <c r="B2342">
        <v>20000</v>
      </c>
      <c r="C2342">
        <v>100</v>
      </c>
      <c r="D2342">
        <v>100000</v>
      </c>
      <c r="E2342">
        <v>35</v>
      </c>
      <c r="F2342">
        <v>1</v>
      </c>
      <c r="G2342">
        <v>47.063111999999997</v>
      </c>
      <c r="H2342">
        <v>7.8941350000000003</v>
      </c>
      <c r="I2342">
        <v>16.538853</v>
      </c>
      <c r="J2342">
        <v>0.48643700000000001</v>
      </c>
      <c r="K2342" t="str">
        <f t="shared" si="70"/>
        <v>7</v>
      </c>
      <c r="L2342" t="s">
        <v>91</v>
      </c>
      <c r="M2342" t="s">
        <v>92</v>
      </c>
      <c r="N234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35</v>
      </c>
      <c r="O2342" t="e">
        <f>VLOOKUP(TableMPI[[#This Row],[Label]],TableAvg[],2,FALSE)</f>
        <v>#N/A</v>
      </c>
      <c r="P2342" t="e">
        <f>VLOOKUP(TableMPI[[#This Row],[Label]],TableAvg[],3,FALSE)</f>
        <v>#N/A</v>
      </c>
      <c r="Q2342" t="e">
        <f>TableMPI[[#This Row],[Avg]]-$U$2*TableMPI[[#This Row],[StdDev]]</f>
        <v>#N/A</v>
      </c>
      <c r="R2342" t="e">
        <f>TableMPI[[#This Row],[Avg]]+$U$2*TableMPI[[#This Row],[StdDev]]</f>
        <v>#N/A</v>
      </c>
      <c r="S2342" t="e">
        <f>IF(AND(TableMPI[[#This Row],[total_time]]&gt;=TableMPI[[#This Row],[Low]], TableMPI[[#This Row],[total_time]]&lt;=TableMPI[[#This Row],[High]]),1,0)</f>
        <v>#N/A</v>
      </c>
    </row>
    <row r="2343" spans="1:19" x14ac:dyDescent="0.25">
      <c r="A2343" t="s">
        <v>15</v>
      </c>
      <c r="B2343">
        <v>20000</v>
      </c>
      <c r="C2343">
        <v>100</v>
      </c>
      <c r="D2343">
        <v>100000</v>
      </c>
      <c r="E2343">
        <v>36</v>
      </c>
      <c r="F2343">
        <v>1</v>
      </c>
      <c r="G2343">
        <v>46.266381000000003</v>
      </c>
      <c r="H2343">
        <v>7.8128760000000002</v>
      </c>
      <c r="I2343">
        <v>17.981824</v>
      </c>
      <c r="J2343">
        <v>0.51376599999999994</v>
      </c>
      <c r="K2343" t="str">
        <f t="shared" si="70"/>
        <v>7</v>
      </c>
      <c r="L2343" t="s">
        <v>91</v>
      </c>
      <c r="M2343" t="s">
        <v>92</v>
      </c>
      <c r="N234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36</v>
      </c>
      <c r="O2343" t="e">
        <f>VLOOKUP(TableMPI[[#This Row],[Label]],TableAvg[],2,FALSE)</f>
        <v>#N/A</v>
      </c>
      <c r="P2343" t="e">
        <f>VLOOKUP(TableMPI[[#This Row],[Label]],TableAvg[],3,FALSE)</f>
        <v>#N/A</v>
      </c>
      <c r="Q2343" t="e">
        <f>TableMPI[[#This Row],[Avg]]-$U$2*TableMPI[[#This Row],[StdDev]]</f>
        <v>#N/A</v>
      </c>
      <c r="R2343" t="e">
        <f>TableMPI[[#This Row],[Avg]]+$U$2*TableMPI[[#This Row],[StdDev]]</f>
        <v>#N/A</v>
      </c>
      <c r="S2343" t="e">
        <f>IF(AND(TableMPI[[#This Row],[total_time]]&gt;=TableMPI[[#This Row],[Low]], TableMPI[[#This Row],[total_time]]&lt;=TableMPI[[#This Row],[High]]),1,0)</f>
        <v>#N/A</v>
      </c>
    </row>
    <row r="2344" spans="1:19" x14ac:dyDescent="0.25">
      <c r="A2344" t="s">
        <v>15</v>
      </c>
      <c r="B2344">
        <v>20000</v>
      </c>
      <c r="C2344">
        <v>100</v>
      </c>
      <c r="D2344">
        <v>100000</v>
      </c>
      <c r="E2344">
        <v>37</v>
      </c>
      <c r="F2344">
        <v>1</v>
      </c>
      <c r="G2344">
        <v>47.1496</v>
      </c>
      <c r="H2344">
        <v>9.9737840000000002</v>
      </c>
      <c r="I2344">
        <v>18.590426000000001</v>
      </c>
      <c r="J2344">
        <v>0.516401</v>
      </c>
      <c r="K2344" t="str">
        <f t="shared" si="70"/>
        <v>7</v>
      </c>
      <c r="L2344" t="s">
        <v>91</v>
      </c>
      <c r="M2344" t="s">
        <v>92</v>
      </c>
      <c r="N234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37</v>
      </c>
      <c r="O2344" t="e">
        <f>VLOOKUP(TableMPI[[#This Row],[Label]],TableAvg[],2,FALSE)</f>
        <v>#N/A</v>
      </c>
      <c r="P2344" t="e">
        <f>VLOOKUP(TableMPI[[#This Row],[Label]],TableAvg[],3,FALSE)</f>
        <v>#N/A</v>
      </c>
      <c r="Q2344" t="e">
        <f>TableMPI[[#This Row],[Avg]]-$U$2*TableMPI[[#This Row],[StdDev]]</f>
        <v>#N/A</v>
      </c>
      <c r="R2344" t="e">
        <f>TableMPI[[#This Row],[Avg]]+$U$2*TableMPI[[#This Row],[StdDev]]</f>
        <v>#N/A</v>
      </c>
      <c r="S2344" t="e">
        <f>IF(AND(TableMPI[[#This Row],[total_time]]&gt;=TableMPI[[#This Row],[Low]], TableMPI[[#This Row],[total_time]]&lt;=TableMPI[[#This Row],[High]]),1,0)</f>
        <v>#N/A</v>
      </c>
    </row>
    <row r="2345" spans="1:19" x14ac:dyDescent="0.25">
      <c r="A2345" t="s">
        <v>15</v>
      </c>
      <c r="B2345">
        <v>20000</v>
      </c>
      <c r="C2345">
        <v>100</v>
      </c>
      <c r="D2345">
        <v>100000</v>
      </c>
      <c r="E2345">
        <v>38</v>
      </c>
      <c r="F2345">
        <v>1</v>
      </c>
      <c r="G2345">
        <v>45.324832999999998</v>
      </c>
      <c r="H2345">
        <v>8.9798930000000006</v>
      </c>
      <c r="I2345">
        <v>18.844767999999998</v>
      </c>
      <c r="J2345">
        <v>0.50931800000000005</v>
      </c>
      <c r="K2345" t="str">
        <f t="shared" si="70"/>
        <v>7</v>
      </c>
      <c r="L2345" t="s">
        <v>91</v>
      </c>
      <c r="M2345" t="s">
        <v>92</v>
      </c>
      <c r="N234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38</v>
      </c>
      <c r="O2345" t="e">
        <f>VLOOKUP(TableMPI[[#This Row],[Label]],TableAvg[],2,FALSE)</f>
        <v>#N/A</v>
      </c>
      <c r="P2345" t="e">
        <f>VLOOKUP(TableMPI[[#This Row],[Label]],TableAvg[],3,FALSE)</f>
        <v>#N/A</v>
      </c>
      <c r="Q2345" t="e">
        <f>TableMPI[[#This Row],[Avg]]-$U$2*TableMPI[[#This Row],[StdDev]]</f>
        <v>#N/A</v>
      </c>
      <c r="R2345" t="e">
        <f>TableMPI[[#This Row],[Avg]]+$U$2*TableMPI[[#This Row],[StdDev]]</f>
        <v>#N/A</v>
      </c>
      <c r="S2345" t="e">
        <f>IF(AND(TableMPI[[#This Row],[total_time]]&gt;=TableMPI[[#This Row],[Low]], TableMPI[[#This Row],[total_time]]&lt;=TableMPI[[#This Row],[High]]),1,0)</f>
        <v>#N/A</v>
      </c>
    </row>
    <row r="2346" spans="1:19" x14ac:dyDescent="0.25">
      <c r="A2346" t="s">
        <v>15</v>
      </c>
      <c r="B2346">
        <v>20000</v>
      </c>
      <c r="C2346">
        <v>100</v>
      </c>
      <c r="D2346">
        <v>100000</v>
      </c>
      <c r="E2346">
        <v>39</v>
      </c>
      <c r="F2346">
        <v>1</v>
      </c>
      <c r="G2346">
        <v>44.490817999999997</v>
      </c>
      <c r="H2346">
        <v>8.8717380000000006</v>
      </c>
      <c r="I2346">
        <v>17.349601</v>
      </c>
      <c r="J2346">
        <v>0.45656799999999997</v>
      </c>
      <c r="K2346" t="str">
        <f t="shared" si="70"/>
        <v>7</v>
      </c>
      <c r="L2346" t="s">
        <v>91</v>
      </c>
      <c r="M2346" t="s">
        <v>92</v>
      </c>
      <c r="N234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39</v>
      </c>
      <c r="O2346" t="e">
        <f>VLOOKUP(TableMPI[[#This Row],[Label]],TableAvg[],2,FALSE)</f>
        <v>#N/A</v>
      </c>
      <c r="P2346" t="e">
        <f>VLOOKUP(TableMPI[[#This Row],[Label]],TableAvg[],3,FALSE)</f>
        <v>#N/A</v>
      </c>
      <c r="Q2346" t="e">
        <f>TableMPI[[#This Row],[Avg]]-$U$2*TableMPI[[#This Row],[StdDev]]</f>
        <v>#N/A</v>
      </c>
      <c r="R2346" t="e">
        <f>TableMPI[[#This Row],[Avg]]+$U$2*TableMPI[[#This Row],[StdDev]]</f>
        <v>#N/A</v>
      </c>
      <c r="S2346" t="e">
        <f>IF(AND(TableMPI[[#This Row],[total_time]]&gt;=TableMPI[[#This Row],[Low]], TableMPI[[#This Row],[total_time]]&lt;=TableMPI[[#This Row],[High]]),1,0)</f>
        <v>#N/A</v>
      </c>
    </row>
    <row r="2347" spans="1:19" x14ac:dyDescent="0.25">
      <c r="A2347" t="s">
        <v>15</v>
      </c>
      <c r="B2347">
        <v>20000</v>
      </c>
      <c r="C2347">
        <v>100</v>
      </c>
      <c r="D2347">
        <v>100000</v>
      </c>
      <c r="E2347">
        <v>40</v>
      </c>
      <c r="F2347">
        <v>1</v>
      </c>
      <c r="G2347">
        <v>45.005727</v>
      </c>
      <c r="H2347">
        <v>10.199320999999999</v>
      </c>
      <c r="I2347">
        <v>20.452506</v>
      </c>
      <c r="J2347">
        <v>0.52442299999999997</v>
      </c>
      <c r="K2347" t="str">
        <f t="shared" si="70"/>
        <v>7</v>
      </c>
      <c r="L2347" t="s">
        <v>91</v>
      </c>
      <c r="M2347" t="s">
        <v>92</v>
      </c>
      <c r="N234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40</v>
      </c>
      <c r="O2347" t="e">
        <f>VLOOKUP(TableMPI[[#This Row],[Label]],TableAvg[],2,FALSE)</f>
        <v>#N/A</v>
      </c>
      <c r="P2347" t="e">
        <f>VLOOKUP(TableMPI[[#This Row],[Label]],TableAvg[],3,FALSE)</f>
        <v>#N/A</v>
      </c>
      <c r="Q2347" t="e">
        <f>TableMPI[[#This Row],[Avg]]-$U$2*TableMPI[[#This Row],[StdDev]]</f>
        <v>#N/A</v>
      </c>
      <c r="R2347" t="e">
        <f>TableMPI[[#This Row],[Avg]]+$U$2*TableMPI[[#This Row],[StdDev]]</f>
        <v>#N/A</v>
      </c>
      <c r="S2347" t="e">
        <f>IF(AND(TableMPI[[#This Row],[total_time]]&gt;=TableMPI[[#This Row],[Low]], TableMPI[[#This Row],[total_time]]&lt;=TableMPI[[#This Row],[High]]),1,0)</f>
        <v>#N/A</v>
      </c>
    </row>
    <row r="2348" spans="1:19" x14ac:dyDescent="0.25">
      <c r="A2348" t="s">
        <v>15</v>
      </c>
      <c r="B2348">
        <v>20000</v>
      </c>
      <c r="C2348">
        <v>100</v>
      </c>
      <c r="D2348">
        <v>100000</v>
      </c>
      <c r="E2348">
        <v>41</v>
      </c>
      <c r="F2348">
        <v>1</v>
      </c>
      <c r="G2348">
        <v>43.418376000000002</v>
      </c>
      <c r="H2348">
        <v>9.8631100000000007</v>
      </c>
      <c r="I2348">
        <v>21.681771999999999</v>
      </c>
      <c r="J2348">
        <v>0.54204399999999997</v>
      </c>
      <c r="K2348" t="str">
        <f t="shared" si="70"/>
        <v>7</v>
      </c>
      <c r="L2348" t="s">
        <v>91</v>
      </c>
      <c r="M2348" t="s">
        <v>92</v>
      </c>
      <c r="N234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41</v>
      </c>
      <c r="O2348" t="e">
        <f>VLOOKUP(TableMPI[[#This Row],[Label]],TableAvg[],2,FALSE)</f>
        <v>#N/A</v>
      </c>
      <c r="P2348" t="e">
        <f>VLOOKUP(TableMPI[[#This Row],[Label]],TableAvg[],3,FALSE)</f>
        <v>#N/A</v>
      </c>
      <c r="Q2348" t="e">
        <f>TableMPI[[#This Row],[Avg]]-$U$2*TableMPI[[#This Row],[StdDev]]</f>
        <v>#N/A</v>
      </c>
      <c r="R2348" t="e">
        <f>TableMPI[[#This Row],[Avg]]+$U$2*TableMPI[[#This Row],[StdDev]]</f>
        <v>#N/A</v>
      </c>
      <c r="S2348" t="e">
        <f>IF(AND(TableMPI[[#This Row],[total_time]]&gt;=TableMPI[[#This Row],[Low]], TableMPI[[#This Row],[total_time]]&lt;=TableMPI[[#This Row],[High]]),1,0)</f>
        <v>#N/A</v>
      </c>
    </row>
    <row r="2349" spans="1:19" x14ac:dyDescent="0.25">
      <c r="A2349" t="s">
        <v>15</v>
      </c>
      <c r="B2349">
        <v>20000</v>
      </c>
      <c r="C2349">
        <v>100</v>
      </c>
      <c r="D2349">
        <v>100000</v>
      </c>
      <c r="E2349">
        <v>42</v>
      </c>
      <c r="F2349">
        <v>1</v>
      </c>
      <c r="G2349">
        <v>47.089883</v>
      </c>
      <c r="H2349">
        <v>14.285698</v>
      </c>
      <c r="I2349">
        <v>23.022033</v>
      </c>
      <c r="J2349">
        <v>0.56151300000000004</v>
      </c>
      <c r="K2349" t="str">
        <f t="shared" si="70"/>
        <v>7</v>
      </c>
      <c r="L2349" t="s">
        <v>91</v>
      </c>
      <c r="M2349" t="s">
        <v>92</v>
      </c>
      <c r="N234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42</v>
      </c>
      <c r="O2349" t="e">
        <f>VLOOKUP(TableMPI[[#This Row],[Label]],TableAvg[],2,FALSE)</f>
        <v>#N/A</v>
      </c>
      <c r="P2349" t="e">
        <f>VLOOKUP(TableMPI[[#This Row],[Label]],TableAvg[],3,FALSE)</f>
        <v>#N/A</v>
      </c>
      <c r="Q2349" t="e">
        <f>TableMPI[[#This Row],[Avg]]-$U$2*TableMPI[[#This Row],[StdDev]]</f>
        <v>#N/A</v>
      </c>
      <c r="R2349" t="e">
        <f>TableMPI[[#This Row],[Avg]]+$U$2*TableMPI[[#This Row],[StdDev]]</f>
        <v>#N/A</v>
      </c>
      <c r="S2349" t="e">
        <f>IF(AND(TableMPI[[#This Row],[total_time]]&gt;=TableMPI[[#This Row],[Low]], TableMPI[[#This Row],[total_time]]&lt;=TableMPI[[#This Row],[High]]),1,0)</f>
        <v>#N/A</v>
      </c>
    </row>
    <row r="2350" spans="1:19" x14ac:dyDescent="0.25">
      <c r="A2350" t="s">
        <v>15</v>
      </c>
      <c r="B2350">
        <v>20000</v>
      </c>
      <c r="C2350">
        <v>100</v>
      </c>
      <c r="D2350">
        <v>100000</v>
      </c>
      <c r="E2350">
        <v>43</v>
      </c>
      <c r="F2350">
        <v>1</v>
      </c>
      <c r="G2350">
        <v>42.351652999999999</v>
      </c>
      <c r="H2350">
        <v>9.879785</v>
      </c>
      <c r="I2350">
        <v>20.658394000000001</v>
      </c>
      <c r="J2350">
        <v>0.491867</v>
      </c>
      <c r="K2350" t="str">
        <f t="shared" si="70"/>
        <v>7</v>
      </c>
      <c r="L2350" t="s">
        <v>91</v>
      </c>
      <c r="M2350" t="s">
        <v>92</v>
      </c>
      <c r="N235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43</v>
      </c>
      <c r="O2350" t="e">
        <f>VLOOKUP(TableMPI[[#This Row],[Label]],TableAvg[],2,FALSE)</f>
        <v>#N/A</v>
      </c>
      <c r="P2350" t="e">
        <f>VLOOKUP(TableMPI[[#This Row],[Label]],TableAvg[],3,FALSE)</f>
        <v>#N/A</v>
      </c>
      <c r="Q2350" t="e">
        <f>TableMPI[[#This Row],[Avg]]-$U$2*TableMPI[[#This Row],[StdDev]]</f>
        <v>#N/A</v>
      </c>
      <c r="R2350" t="e">
        <f>TableMPI[[#This Row],[Avg]]+$U$2*TableMPI[[#This Row],[StdDev]]</f>
        <v>#N/A</v>
      </c>
      <c r="S2350" t="e">
        <f>IF(AND(TableMPI[[#This Row],[total_time]]&gt;=TableMPI[[#This Row],[Low]], TableMPI[[#This Row],[total_time]]&lt;=TableMPI[[#This Row],[High]]),1,0)</f>
        <v>#N/A</v>
      </c>
    </row>
    <row r="2351" spans="1:19" x14ac:dyDescent="0.25">
      <c r="A2351" t="s">
        <v>15</v>
      </c>
      <c r="B2351">
        <v>20000</v>
      </c>
      <c r="C2351">
        <v>100</v>
      </c>
      <c r="D2351">
        <v>100000</v>
      </c>
      <c r="E2351">
        <v>44</v>
      </c>
      <c r="F2351">
        <v>1</v>
      </c>
      <c r="G2351">
        <v>42.445852000000002</v>
      </c>
      <c r="H2351">
        <v>10.841393999999999</v>
      </c>
      <c r="I2351">
        <v>22.99344</v>
      </c>
      <c r="J2351">
        <v>0.53473099999999996</v>
      </c>
      <c r="K2351" t="str">
        <f t="shared" si="70"/>
        <v>7</v>
      </c>
      <c r="L2351" t="s">
        <v>91</v>
      </c>
      <c r="M2351" t="s">
        <v>92</v>
      </c>
      <c r="N235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44</v>
      </c>
      <c r="O2351" t="e">
        <f>VLOOKUP(TableMPI[[#This Row],[Label]],TableAvg[],2,FALSE)</f>
        <v>#N/A</v>
      </c>
      <c r="P2351" t="e">
        <f>VLOOKUP(TableMPI[[#This Row],[Label]],TableAvg[],3,FALSE)</f>
        <v>#N/A</v>
      </c>
      <c r="Q2351" t="e">
        <f>TableMPI[[#This Row],[Avg]]-$U$2*TableMPI[[#This Row],[StdDev]]</f>
        <v>#N/A</v>
      </c>
      <c r="R2351" t="e">
        <f>TableMPI[[#This Row],[Avg]]+$U$2*TableMPI[[#This Row],[StdDev]]</f>
        <v>#N/A</v>
      </c>
      <c r="S2351" t="e">
        <f>IF(AND(TableMPI[[#This Row],[total_time]]&gt;=TableMPI[[#This Row],[Low]], TableMPI[[#This Row],[total_time]]&lt;=TableMPI[[#This Row],[High]]),1,0)</f>
        <v>#N/A</v>
      </c>
    </row>
    <row r="2352" spans="1:19" x14ac:dyDescent="0.25">
      <c r="A2352" t="s">
        <v>15</v>
      </c>
      <c r="B2352">
        <v>20000</v>
      </c>
      <c r="C2352">
        <v>100</v>
      </c>
      <c r="D2352">
        <v>100000</v>
      </c>
      <c r="E2352">
        <v>45</v>
      </c>
      <c r="F2352">
        <v>1</v>
      </c>
      <c r="G2352">
        <v>62.982441999999999</v>
      </c>
      <c r="H2352">
        <v>31.957322000000001</v>
      </c>
      <c r="I2352">
        <v>33.281421000000002</v>
      </c>
      <c r="J2352">
        <v>0.75639599999999996</v>
      </c>
      <c r="K2352" t="str">
        <f t="shared" si="70"/>
        <v>7</v>
      </c>
      <c r="L2352" t="s">
        <v>91</v>
      </c>
      <c r="M2352" t="s">
        <v>92</v>
      </c>
      <c r="N235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45</v>
      </c>
      <c r="O2352" t="e">
        <f>VLOOKUP(TableMPI[[#This Row],[Label]],TableAvg[],2,FALSE)</f>
        <v>#N/A</v>
      </c>
      <c r="P2352" t="e">
        <f>VLOOKUP(TableMPI[[#This Row],[Label]],TableAvg[],3,FALSE)</f>
        <v>#N/A</v>
      </c>
      <c r="Q2352" t="e">
        <f>TableMPI[[#This Row],[Avg]]-$U$2*TableMPI[[#This Row],[StdDev]]</f>
        <v>#N/A</v>
      </c>
      <c r="R2352" t="e">
        <f>TableMPI[[#This Row],[Avg]]+$U$2*TableMPI[[#This Row],[StdDev]]</f>
        <v>#N/A</v>
      </c>
      <c r="S2352" t="e">
        <f>IF(AND(TableMPI[[#This Row],[total_time]]&gt;=TableMPI[[#This Row],[Low]], TableMPI[[#This Row],[total_time]]&lt;=TableMPI[[#This Row],[High]]),1,0)</f>
        <v>#N/A</v>
      </c>
    </row>
    <row r="2353" spans="1:19" x14ac:dyDescent="0.25">
      <c r="A2353" t="s">
        <v>15</v>
      </c>
      <c r="B2353">
        <v>20000</v>
      </c>
      <c r="C2353">
        <v>100</v>
      </c>
      <c r="D2353">
        <v>100000</v>
      </c>
      <c r="E2353">
        <v>46</v>
      </c>
      <c r="F2353">
        <v>1</v>
      </c>
      <c r="G2353">
        <v>62.514381999999998</v>
      </c>
      <c r="H2353">
        <v>32.406063000000003</v>
      </c>
      <c r="I2353">
        <v>27.040977999999999</v>
      </c>
      <c r="J2353">
        <v>0.60091099999999997</v>
      </c>
      <c r="K2353" t="str">
        <f t="shared" ref="K2353:K2384" si="71">MID(M2353,22,1)</f>
        <v>7</v>
      </c>
      <c r="L2353" t="s">
        <v>91</v>
      </c>
      <c r="M2353" t="s">
        <v>92</v>
      </c>
      <c r="N235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46</v>
      </c>
      <c r="O2353" t="e">
        <f>VLOOKUP(TableMPI[[#This Row],[Label]],TableAvg[],2,FALSE)</f>
        <v>#N/A</v>
      </c>
      <c r="P2353" t="e">
        <f>VLOOKUP(TableMPI[[#This Row],[Label]],TableAvg[],3,FALSE)</f>
        <v>#N/A</v>
      </c>
      <c r="Q2353" t="e">
        <f>TableMPI[[#This Row],[Avg]]-$U$2*TableMPI[[#This Row],[StdDev]]</f>
        <v>#N/A</v>
      </c>
      <c r="R2353" t="e">
        <f>TableMPI[[#This Row],[Avg]]+$U$2*TableMPI[[#This Row],[StdDev]]</f>
        <v>#N/A</v>
      </c>
      <c r="S2353" t="e">
        <f>IF(AND(TableMPI[[#This Row],[total_time]]&gt;=TableMPI[[#This Row],[Low]], TableMPI[[#This Row],[total_time]]&lt;=TableMPI[[#This Row],[High]]),1,0)</f>
        <v>#N/A</v>
      </c>
    </row>
    <row r="2354" spans="1:19" x14ac:dyDescent="0.25">
      <c r="A2354" t="s">
        <v>15</v>
      </c>
      <c r="B2354">
        <v>20000</v>
      </c>
      <c r="C2354">
        <v>100</v>
      </c>
      <c r="D2354">
        <v>100000</v>
      </c>
      <c r="E2354">
        <v>47</v>
      </c>
      <c r="F2354">
        <v>1</v>
      </c>
      <c r="G2354">
        <v>59.287398000000003</v>
      </c>
      <c r="H2354">
        <v>29.773523999999998</v>
      </c>
      <c r="I2354">
        <v>21.083058000000001</v>
      </c>
      <c r="J2354">
        <v>0.45832699999999998</v>
      </c>
      <c r="K2354" t="str">
        <f t="shared" si="71"/>
        <v>7</v>
      </c>
      <c r="L2354" t="s">
        <v>91</v>
      </c>
      <c r="M2354" t="s">
        <v>92</v>
      </c>
      <c r="N235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47</v>
      </c>
      <c r="O2354" t="e">
        <f>VLOOKUP(TableMPI[[#This Row],[Label]],TableAvg[],2,FALSE)</f>
        <v>#N/A</v>
      </c>
      <c r="P2354" t="e">
        <f>VLOOKUP(TableMPI[[#This Row],[Label]],TableAvg[],3,FALSE)</f>
        <v>#N/A</v>
      </c>
      <c r="Q2354" t="e">
        <f>TableMPI[[#This Row],[Avg]]-$U$2*TableMPI[[#This Row],[StdDev]]</f>
        <v>#N/A</v>
      </c>
      <c r="R2354" t="e">
        <f>TableMPI[[#This Row],[Avg]]+$U$2*TableMPI[[#This Row],[StdDev]]</f>
        <v>#N/A</v>
      </c>
      <c r="S2354" t="e">
        <f>IF(AND(TableMPI[[#This Row],[total_time]]&gt;=TableMPI[[#This Row],[Low]], TableMPI[[#This Row],[total_time]]&lt;=TableMPI[[#This Row],[High]]),1,0)</f>
        <v>#N/A</v>
      </c>
    </row>
    <row r="2355" spans="1:19" x14ac:dyDescent="0.25">
      <c r="A2355" t="s">
        <v>15</v>
      </c>
      <c r="B2355">
        <v>20000</v>
      </c>
      <c r="C2355">
        <v>100</v>
      </c>
      <c r="D2355">
        <v>100000</v>
      </c>
      <c r="E2355">
        <v>48</v>
      </c>
      <c r="F2355">
        <v>1</v>
      </c>
      <c r="G2355">
        <v>60.795392999999997</v>
      </c>
      <c r="H2355">
        <v>31.798304000000002</v>
      </c>
      <c r="I2355">
        <v>18.744848000000001</v>
      </c>
      <c r="J2355">
        <v>0.39882699999999999</v>
      </c>
      <c r="K2355" t="str">
        <f t="shared" si="71"/>
        <v>7</v>
      </c>
      <c r="L2355" t="s">
        <v>91</v>
      </c>
      <c r="M2355" t="s">
        <v>92</v>
      </c>
      <c r="N235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48</v>
      </c>
      <c r="O2355" t="e">
        <f>VLOOKUP(TableMPI[[#This Row],[Label]],TableAvg[],2,FALSE)</f>
        <v>#N/A</v>
      </c>
      <c r="P2355" t="e">
        <f>VLOOKUP(TableMPI[[#This Row],[Label]],TableAvg[],3,FALSE)</f>
        <v>#N/A</v>
      </c>
      <c r="Q2355" t="e">
        <f>TableMPI[[#This Row],[Avg]]-$U$2*TableMPI[[#This Row],[StdDev]]</f>
        <v>#N/A</v>
      </c>
      <c r="R2355" t="e">
        <f>TableMPI[[#This Row],[Avg]]+$U$2*TableMPI[[#This Row],[StdDev]]</f>
        <v>#N/A</v>
      </c>
      <c r="S2355" t="e">
        <f>IF(AND(TableMPI[[#This Row],[total_time]]&gt;=TableMPI[[#This Row],[Low]], TableMPI[[#This Row],[total_time]]&lt;=TableMPI[[#This Row],[High]]),1,0)</f>
        <v>#N/A</v>
      </c>
    </row>
    <row r="2356" spans="1:19" x14ac:dyDescent="0.25">
      <c r="A2356" t="s">
        <v>15</v>
      </c>
      <c r="B2356">
        <v>20000</v>
      </c>
      <c r="C2356">
        <v>100</v>
      </c>
      <c r="D2356">
        <v>100000</v>
      </c>
      <c r="E2356">
        <v>49</v>
      </c>
      <c r="F2356">
        <v>1</v>
      </c>
      <c r="G2356">
        <v>40.149900000000002</v>
      </c>
      <c r="H2356">
        <v>11.683403</v>
      </c>
      <c r="I2356">
        <v>19.804874000000002</v>
      </c>
      <c r="J2356">
        <v>0.41260200000000002</v>
      </c>
      <c r="K2356" t="str">
        <f t="shared" si="71"/>
        <v>7</v>
      </c>
      <c r="L2356" t="s">
        <v>91</v>
      </c>
      <c r="M2356" t="s">
        <v>92</v>
      </c>
      <c r="N235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49</v>
      </c>
      <c r="O2356" t="e">
        <f>VLOOKUP(TableMPI[[#This Row],[Label]],TableAvg[],2,FALSE)</f>
        <v>#N/A</v>
      </c>
      <c r="P2356" t="e">
        <f>VLOOKUP(TableMPI[[#This Row],[Label]],TableAvg[],3,FALSE)</f>
        <v>#N/A</v>
      </c>
      <c r="Q2356" t="e">
        <f>TableMPI[[#This Row],[Avg]]-$U$2*TableMPI[[#This Row],[StdDev]]</f>
        <v>#N/A</v>
      </c>
      <c r="R2356" t="e">
        <f>TableMPI[[#This Row],[Avg]]+$U$2*TableMPI[[#This Row],[StdDev]]</f>
        <v>#N/A</v>
      </c>
      <c r="S2356" t="e">
        <f>IF(AND(TableMPI[[#This Row],[total_time]]&gt;=TableMPI[[#This Row],[Low]], TableMPI[[#This Row],[total_time]]&lt;=TableMPI[[#This Row],[High]]),1,0)</f>
        <v>#N/A</v>
      </c>
    </row>
    <row r="2357" spans="1:19" x14ac:dyDescent="0.25">
      <c r="A2357" t="s">
        <v>15</v>
      </c>
      <c r="B2357">
        <v>20000</v>
      </c>
      <c r="C2357">
        <v>100</v>
      </c>
      <c r="D2357">
        <v>100000</v>
      </c>
      <c r="E2357">
        <v>50</v>
      </c>
      <c r="F2357">
        <v>1</v>
      </c>
      <c r="G2357">
        <v>40.840350999999998</v>
      </c>
      <c r="H2357">
        <v>12.995312999999999</v>
      </c>
      <c r="I2357">
        <v>18.517448999999999</v>
      </c>
      <c r="J2357">
        <v>0.37790699999999999</v>
      </c>
      <c r="K2357" t="str">
        <f t="shared" si="71"/>
        <v>7</v>
      </c>
      <c r="L2357" t="s">
        <v>91</v>
      </c>
      <c r="M2357" t="s">
        <v>92</v>
      </c>
      <c r="N235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50</v>
      </c>
      <c r="O2357" t="e">
        <f>VLOOKUP(TableMPI[[#This Row],[Label]],TableAvg[],2,FALSE)</f>
        <v>#N/A</v>
      </c>
      <c r="P2357" t="e">
        <f>VLOOKUP(TableMPI[[#This Row],[Label]],TableAvg[],3,FALSE)</f>
        <v>#N/A</v>
      </c>
      <c r="Q2357" t="e">
        <f>TableMPI[[#This Row],[Avg]]-$U$2*TableMPI[[#This Row],[StdDev]]</f>
        <v>#N/A</v>
      </c>
      <c r="R2357" t="e">
        <f>TableMPI[[#This Row],[Avg]]+$U$2*TableMPI[[#This Row],[StdDev]]</f>
        <v>#N/A</v>
      </c>
      <c r="S2357" t="e">
        <f>IF(AND(TableMPI[[#This Row],[total_time]]&gt;=TableMPI[[#This Row],[Low]], TableMPI[[#This Row],[total_time]]&lt;=TableMPI[[#This Row],[High]]),1,0)</f>
        <v>#N/A</v>
      </c>
    </row>
    <row r="2358" spans="1:19" x14ac:dyDescent="0.25">
      <c r="A2358" t="s">
        <v>15</v>
      </c>
      <c r="B2358">
        <v>20000</v>
      </c>
      <c r="C2358">
        <v>100</v>
      </c>
      <c r="D2358">
        <v>100000</v>
      </c>
      <c r="E2358">
        <v>51</v>
      </c>
      <c r="F2358">
        <v>1</v>
      </c>
      <c r="G2358">
        <v>41.146676999999997</v>
      </c>
      <c r="H2358">
        <v>13.646039999999999</v>
      </c>
      <c r="I2358">
        <v>22.744095000000002</v>
      </c>
      <c r="J2358">
        <v>0.45488200000000001</v>
      </c>
      <c r="K2358" t="str">
        <f t="shared" si="71"/>
        <v>7</v>
      </c>
      <c r="L2358" t="s">
        <v>91</v>
      </c>
      <c r="M2358" t="s">
        <v>92</v>
      </c>
      <c r="N235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51</v>
      </c>
      <c r="O2358" t="e">
        <f>VLOOKUP(TableMPI[[#This Row],[Label]],TableAvg[],2,FALSE)</f>
        <v>#N/A</v>
      </c>
      <c r="P2358" t="e">
        <f>VLOOKUP(TableMPI[[#This Row],[Label]],TableAvg[],3,FALSE)</f>
        <v>#N/A</v>
      </c>
      <c r="Q2358" t="e">
        <f>TableMPI[[#This Row],[Avg]]-$U$2*TableMPI[[#This Row],[StdDev]]</f>
        <v>#N/A</v>
      </c>
      <c r="R2358" t="e">
        <f>TableMPI[[#This Row],[Avg]]+$U$2*TableMPI[[#This Row],[StdDev]]</f>
        <v>#N/A</v>
      </c>
      <c r="S2358" t="e">
        <f>IF(AND(TableMPI[[#This Row],[total_time]]&gt;=TableMPI[[#This Row],[Low]], TableMPI[[#This Row],[total_time]]&lt;=TableMPI[[#This Row],[High]]),1,0)</f>
        <v>#N/A</v>
      </c>
    </row>
    <row r="2359" spans="1:19" x14ac:dyDescent="0.25">
      <c r="A2359" t="s">
        <v>15</v>
      </c>
      <c r="B2359">
        <v>20000</v>
      </c>
      <c r="C2359">
        <v>100</v>
      </c>
      <c r="D2359">
        <v>100000</v>
      </c>
      <c r="E2359">
        <v>52</v>
      </c>
      <c r="F2359">
        <v>1</v>
      </c>
      <c r="G2359">
        <v>37.655422000000002</v>
      </c>
      <c r="H2359">
        <v>10.735918</v>
      </c>
      <c r="I2359">
        <v>21.110185000000001</v>
      </c>
      <c r="J2359">
        <v>0.41392499999999999</v>
      </c>
      <c r="K2359" t="str">
        <f t="shared" si="71"/>
        <v>7</v>
      </c>
      <c r="L2359" t="s">
        <v>91</v>
      </c>
      <c r="M2359" t="s">
        <v>92</v>
      </c>
      <c r="N235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52</v>
      </c>
      <c r="O2359" t="e">
        <f>VLOOKUP(TableMPI[[#This Row],[Label]],TableAvg[],2,FALSE)</f>
        <v>#N/A</v>
      </c>
      <c r="P2359" t="e">
        <f>VLOOKUP(TableMPI[[#This Row],[Label]],TableAvg[],3,FALSE)</f>
        <v>#N/A</v>
      </c>
      <c r="Q2359" t="e">
        <f>TableMPI[[#This Row],[Avg]]-$U$2*TableMPI[[#This Row],[StdDev]]</f>
        <v>#N/A</v>
      </c>
      <c r="R2359" t="e">
        <f>TableMPI[[#This Row],[Avg]]+$U$2*TableMPI[[#This Row],[StdDev]]</f>
        <v>#N/A</v>
      </c>
      <c r="S2359" t="e">
        <f>IF(AND(TableMPI[[#This Row],[total_time]]&gt;=TableMPI[[#This Row],[Low]], TableMPI[[#This Row],[total_time]]&lt;=TableMPI[[#This Row],[High]]),1,0)</f>
        <v>#N/A</v>
      </c>
    </row>
    <row r="2360" spans="1:19" x14ac:dyDescent="0.25">
      <c r="A2360" t="s">
        <v>15</v>
      </c>
      <c r="B2360">
        <v>20000</v>
      </c>
      <c r="C2360">
        <v>100</v>
      </c>
      <c r="D2360">
        <v>100000</v>
      </c>
      <c r="E2360">
        <v>53</v>
      </c>
      <c r="F2360">
        <v>1</v>
      </c>
      <c r="G2360">
        <v>38.147609000000003</v>
      </c>
      <c r="H2360">
        <v>11.785123</v>
      </c>
      <c r="I2360">
        <v>19.153782</v>
      </c>
      <c r="J2360">
        <v>0.368342</v>
      </c>
      <c r="K2360" t="str">
        <f t="shared" si="71"/>
        <v>7</v>
      </c>
      <c r="L2360" t="s">
        <v>91</v>
      </c>
      <c r="M2360" t="s">
        <v>92</v>
      </c>
      <c r="N236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53</v>
      </c>
      <c r="O2360" t="e">
        <f>VLOOKUP(TableMPI[[#This Row],[Label]],TableAvg[],2,FALSE)</f>
        <v>#N/A</v>
      </c>
      <c r="P2360" t="e">
        <f>VLOOKUP(TableMPI[[#This Row],[Label]],TableAvg[],3,FALSE)</f>
        <v>#N/A</v>
      </c>
      <c r="Q2360" t="e">
        <f>TableMPI[[#This Row],[Avg]]-$U$2*TableMPI[[#This Row],[StdDev]]</f>
        <v>#N/A</v>
      </c>
      <c r="R2360" t="e">
        <f>TableMPI[[#This Row],[Avg]]+$U$2*TableMPI[[#This Row],[StdDev]]</f>
        <v>#N/A</v>
      </c>
      <c r="S2360" t="e">
        <f>IF(AND(TableMPI[[#This Row],[total_time]]&gt;=TableMPI[[#This Row],[Low]], TableMPI[[#This Row],[total_time]]&lt;=TableMPI[[#This Row],[High]]),1,0)</f>
        <v>#N/A</v>
      </c>
    </row>
    <row r="2361" spans="1:19" x14ac:dyDescent="0.25">
      <c r="A2361" t="s">
        <v>15</v>
      </c>
      <c r="B2361">
        <v>20000</v>
      </c>
      <c r="C2361">
        <v>100</v>
      </c>
      <c r="D2361">
        <v>100000</v>
      </c>
      <c r="E2361">
        <v>54</v>
      </c>
      <c r="F2361">
        <v>1</v>
      </c>
      <c r="G2361">
        <v>41.158439999999999</v>
      </c>
      <c r="H2361">
        <v>15.293780999999999</v>
      </c>
      <c r="I2361">
        <v>20.784946000000001</v>
      </c>
      <c r="J2361">
        <v>0.39216899999999999</v>
      </c>
      <c r="K2361" t="str">
        <f t="shared" si="71"/>
        <v>7</v>
      </c>
      <c r="L2361" t="s">
        <v>91</v>
      </c>
      <c r="M2361" t="s">
        <v>92</v>
      </c>
      <c r="N236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54</v>
      </c>
      <c r="O2361" t="e">
        <f>VLOOKUP(TableMPI[[#This Row],[Label]],TableAvg[],2,FALSE)</f>
        <v>#N/A</v>
      </c>
      <c r="P2361" t="e">
        <f>VLOOKUP(TableMPI[[#This Row],[Label]],TableAvg[],3,FALSE)</f>
        <v>#N/A</v>
      </c>
      <c r="Q2361" t="e">
        <f>TableMPI[[#This Row],[Avg]]-$U$2*TableMPI[[#This Row],[StdDev]]</f>
        <v>#N/A</v>
      </c>
      <c r="R2361" t="e">
        <f>TableMPI[[#This Row],[Avg]]+$U$2*TableMPI[[#This Row],[StdDev]]</f>
        <v>#N/A</v>
      </c>
      <c r="S2361" t="e">
        <f>IF(AND(TableMPI[[#This Row],[total_time]]&gt;=TableMPI[[#This Row],[Low]], TableMPI[[#This Row],[total_time]]&lt;=TableMPI[[#This Row],[High]]),1,0)</f>
        <v>#N/A</v>
      </c>
    </row>
    <row r="2362" spans="1:19" x14ac:dyDescent="0.25">
      <c r="A2362" t="s">
        <v>15</v>
      </c>
      <c r="B2362">
        <v>20000</v>
      </c>
      <c r="C2362">
        <v>100</v>
      </c>
      <c r="D2362">
        <v>100000</v>
      </c>
      <c r="E2362">
        <v>55</v>
      </c>
      <c r="F2362">
        <v>1</v>
      </c>
      <c r="G2362">
        <v>36.661990000000003</v>
      </c>
      <c r="H2362">
        <v>11.206105000000001</v>
      </c>
      <c r="I2362">
        <v>19.695574000000001</v>
      </c>
      <c r="J2362">
        <v>0.36473299999999997</v>
      </c>
      <c r="K2362" t="str">
        <f t="shared" si="71"/>
        <v>7</v>
      </c>
      <c r="L2362" t="s">
        <v>91</v>
      </c>
      <c r="M2362" t="s">
        <v>92</v>
      </c>
      <c r="N236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55</v>
      </c>
      <c r="O2362" t="e">
        <f>VLOOKUP(TableMPI[[#This Row],[Label]],TableAvg[],2,FALSE)</f>
        <v>#N/A</v>
      </c>
      <c r="P2362" t="e">
        <f>VLOOKUP(TableMPI[[#This Row],[Label]],TableAvg[],3,FALSE)</f>
        <v>#N/A</v>
      </c>
      <c r="Q2362" t="e">
        <f>TableMPI[[#This Row],[Avg]]-$U$2*TableMPI[[#This Row],[StdDev]]</f>
        <v>#N/A</v>
      </c>
      <c r="R2362" t="e">
        <f>TableMPI[[#This Row],[Avg]]+$U$2*TableMPI[[#This Row],[StdDev]]</f>
        <v>#N/A</v>
      </c>
      <c r="S2362" t="e">
        <f>IF(AND(TableMPI[[#This Row],[total_time]]&gt;=TableMPI[[#This Row],[Low]], TableMPI[[#This Row],[total_time]]&lt;=TableMPI[[#This Row],[High]]),1,0)</f>
        <v>#N/A</v>
      </c>
    </row>
    <row r="2363" spans="1:19" x14ac:dyDescent="0.25">
      <c r="A2363" t="s">
        <v>15</v>
      </c>
      <c r="B2363">
        <v>20000</v>
      </c>
      <c r="C2363">
        <v>100</v>
      </c>
      <c r="D2363">
        <v>100000</v>
      </c>
      <c r="E2363">
        <v>56</v>
      </c>
      <c r="F2363">
        <v>1</v>
      </c>
      <c r="G2363">
        <v>38.032228000000003</v>
      </c>
      <c r="H2363">
        <v>12.795794000000001</v>
      </c>
      <c r="I2363">
        <v>21.078627000000001</v>
      </c>
      <c r="J2363">
        <v>0.38324799999999998</v>
      </c>
      <c r="K2363" t="str">
        <f t="shared" si="71"/>
        <v>7</v>
      </c>
      <c r="L2363" t="s">
        <v>91</v>
      </c>
      <c r="M2363" t="s">
        <v>92</v>
      </c>
      <c r="N236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56</v>
      </c>
      <c r="O2363" t="e">
        <f>VLOOKUP(TableMPI[[#This Row],[Label]],TableAvg[],2,FALSE)</f>
        <v>#N/A</v>
      </c>
      <c r="P2363" t="e">
        <f>VLOOKUP(TableMPI[[#This Row],[Label]],TableAvg[],3,FALSE)</f>
        <v>#N/A</v>
      </c>
      <c r="Q2363" t="e">
        <f>TableMPI[[#This Row],[Avg]]-$U$2*TableMPI[[#This Row],[StdDev]]</f>
        <v>#N/A</v>
      </c>
      <c r="R2363" t="e">
        <f>TableMPI[[#This Row],[Avg]]+$U$2*TableMPI[[#This Row],[StdDev]]</f>
        <v>#N/A</v>
      </c>
      <c r="S2363" t="e">
        <f>IF(AND(TableMPI[[#This Row],[total_time]]&gt;=TableMPI[[#This Row],[Low]], TableMPI[[#This Row],[total_time]]&lt;=TableMPI[[#This Row],[High]]),1,0)</f>
        <v>#N/A</v>
      </c>
    </row>
    <row r="2364" spans="1:19" x14ac:dyDescent="0.25">
      <c r="A2364" t="s">
        <v>15</v>
      </c>
      <c r="B2364">
        <v>20000</v>
      </c>
      <c r="C2364">
        <v>100</v>
      </c>
      <c r="D2364">
        <v>100000</v>
      </c>
      <c r="E2364">
        <v>57</v>
      </c>
      <c r="F2364">
        <v>1</v>
      </c>
      <c r="G2364">
        <v>38.343218</v>
      </c>
      <c r="H2364">
        <v>13.514697999999999</v>
      </c>
      <c r="I2364">
        <v>24.767761</v>
      </c>
      <c r="J2364">
        <v>0.44228099999999998</v>
      </c>
      <c r="K2364" t="str">
        <f t="shared" si="71"/>
        <v>7</v>
      </c>
      <c r="L2364" t="s">
        <v>91</v>
      </c>
      <c r="M2364" t="s">
        <v>92</v>
      </c>
      <c r="N236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57</v>
      </c>
      <c r="O2364" t="e">
        <f>VLOOKUP(TableMPI[[#This Row],[Label]],TableAvg[],2,FALSE)</f>
        <v>#N/A</v>
      </c>
      <c r="P2364" t="e">
        <f>VLOOKUP(TableMPI[[#This Row],[Label]],TableAvg[],3,FALSE)</f>
        <v>#N/A</v>
      </c>
      <c r="Q2364" t="e">
        <f>TableMPI[[#This Row],[Avg]]-$U$2*TableMPI[[#This Row],[StdDev]]</f>
        <v>#N/A</v>
      </c>
      <c r="R2364" t="e">
        <f>TableMPI[[#This Row],[Avg]]+$U$2*TableMPI[[#This Row],[StdDev]]</f>
        <v>#N/A</v>
      </c>
      <c r="S2364" t="e">
        <f>IF(AND(TableMPI[[#This Row],[total_time]]&gt;=TableMPI[[#This Row],[Low]], TableMPI[[#This Row],[total_time]]&lt;=TableMPI[[#This Row],[High]]),1,0)</f>
        <v>#N/A</v>
      </c>
    </row>
    <row r="2365" spans="1:19" x14ac:dyDescent="0.25">
      <c r="A2365" t="s">
        <v>15</v>
      </c>
      <c r="B2365">
        <v>20000</v>
      </c>
      <c r="C2365">
        <v>100</v>
      </c>
      <c r="D2365">
        <v>100000</v>
      </c>
      <c r="E2365">
        <v>58</v>
      </c>
      <c r="F2365">
        <v>1</v>
      </c>
      <c r="G2365">
        <v>36.226106000000001</v>
      </c>
      <c r="H2365">
        <v>11.760488</v>
      </c>
      <c r="I2365">
        <v>21.663205000000001</v>
      </c>
      <c r="J2365">
        <v>0.380056</v>
      </c>
      <c r="K2365" t="str">
        <f t="shared" si="71"/>
        <v>7</v>
      </c>
      <c r="L2365" t="s">
        <v>91</v>
      </c>
      <c r="M2365" t="s">
        <v>92</v>
      </c>
      <c r="N236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58</v>
      </c>
      <c r="O2365" t="e">
        <f>VLOOKUP(TableMPI[[#This Row],[Label]],TableAvg[],2,FALSE)</f>
        <v>#N/A</v>
      </c>
      <c r="P2365" t="e">
        <f>VLOOKUP(TableMPI[[#This Row],[Label]],TableAvg[],3,FALSE)</f>
        <v>#N/A</v>
      </c>
      <c r="Q2365" t="e">
        <f>TableMPI[[#This Row],[Avg]]-$U$2*TableMPI[[#This Row],[StdDev]]</f>
        <v>#N/A</v>
      </c>
      <c r="R2365" t="e">
        <f>TableMPI[[#This Row],[Avg]]+$U$2*TableMPI[[#This Row],[StdDev]]</f>
        <v>#N/A</v>
      </c>
      <c r="S2365" t="e">
        <f>IF(AND(TableMPI[[#This Row],[total_time]]&gt;=TableMPI[[#This Row],[Low]], TableMPI[[#This Row],[total_time]]&lt;=TableMPI[[#This Row],[High]]),1,0)</f>
        <v>#N/A</v>
      </c>
    </row>
    <row r="2366" spans="1:19" x14ac:dyDescent="0.25">
      <c r="A2366" t="s">
        <v>15</v>
      </c>
      <c r="B2366">
        <v>20000</v>
      </c>
      <c r="C2366">
        <v>100</v>
      </c>
      <c r="D2366">
        <v>100000</v>
      </c>
      <c r="E2366">
        <v>59</v>
      </c>
      <c r="F2366">
        <v>1</v>
      </c>
      <c r="G2366">
        <v>35.799197999999997</v>
      </c>
      <c r="H2366">
        <v>11.90808</v>
      </c>
      <c r="I2366">
        <v>25.049797999999999</v>
      </c>
      <c r="J2366">
        <v>0.43189300000000003</v>
      </c>
      <c r="K2366" t="str">
        <f t="shared" si="71"/>
        <v>7</v>
      </c>
      <c r="L2366" t="s">
        <v>91</v>
      </c>
      <c r="M2366" t="s">
        <v>92</v>
      </c>
      <c r="N236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59</v>
      </c>
      <c r="O2366" t="e">
        <f>VLOOKUP(TableMPI[[#This Row],[Label]],TableAvg[],2,FALSE)</f>
        <v>#N/A</v>
      </c>
      <c r="P2366" t="e">
        <f>VLOOKUP(TableMPI[[#This Row],[Label]],TableAvg[],3,FALSE)</f>
        <v>#N/A</v>
      </c>
      <c r="Q2366" t="e">
        <f>TableMPI[[#This Row],[Avg]]-$U$2*TableMPI[[#This Row],[StdDev]]</f>
        <v>#N/A</v>
      </c>
      <c r="R2366" t="e">
        <f>TableMPI[[#This Row],[Avg]]+$U$2*TableMPI[[#This Row],[StdDev]]</f>
        <v>#N/A</v>
      </c>
      <c r="S2366" t="e">
        <f>IF(AND(TableMPI[[#This Row],[total_time]]&gt;=TableMPI[[#This Row],[Low]], TableMPI[[#This Row],[total_time]]&lt;=TableMPI[[#This Row],[High]]),1,0)</f>
        <v>#N/A</v>
      </c>
    </row>
    <row r="2367" spans="1:19" x14ac:dyDescent="0.25">
      <c r="A2367" t="s">
        <v>15</v>
      </c>
      <c r="B2367">
        <v>20000</v>
      </c>
      <c r="C2367">
        <v>100</v>
      </c>
      <c r="D2367">
        <v>100000</v>
      </c>
      <c r="E2367">
        <v>60</v>
      </c>
      <c r="F2367">
        <v>1</v>
      </c>
      <c r="G2367">
        <v>34.991491000000003</v>
      </c>
      <c r="H2367">
        <v>11.789528000000001</v>
      </c>
      <c r="I2367">
        <v>21.511209999999998</v>
      </c>
      <c r="J2367">
        <v>0.364597</v>
      </c>
      <c r="K2367" t="str">
        <f t="shared" si="71"/>
        <v>7</v>
      </c>
      <c r="L2367" t="s">
        <v>91</v>
      </c>
      <c r="M2367" t="s">
        <v>92</v>
      </c>
      <c r="N236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60</v>
      </c>
      <c r="O2367" t="e">
        <f>VLOOKUP(TableMPI[[#This Row],[Label]],TableAvg[],2,FALSE)</f>
        <v>#N/A</v>
      </c>
      <c r="P2367" t="e">
        <f>VLOOKUP(TableMPI[[#This Row],[Label]],TableAvg[],3,FALSE)</f>
        <v>#N/A</v>
      </c>
      <c r="Q2367" t="e">
        <f>TableMPI[[#This Row],[Avg]]-$U$2*TableMPI[[#This Row],[StdDev]]</f>
        <v>#N/A</v>
      </c>
      <c r="R2367" t="e">
        <f>TableMPI[[#This Row],[Avg]]+$U$2*TableMPI[[#This Row],[StdDev]]</f>
        <v>#N/A</v>
      </c>
      <c r="S2367" t="e">
        <f>IF(AND(TableMPI[[#This Row],[total_time]]&gt;=TableMPI[[#This Row],[Low]], TableMPI[[#This Row],[total_time]]&lt;=TableMPI[[#This Row],[High]]),1,0)</f>
        <v>#N/A</v>
      </c>
    </row>
    <row r="2368" spans="1:19" x14ac:dyDescent="0.25">
      <c r="A2368" t="s">
        <v>15</v>
      </c>
      <c r="B2368">
        <v>20000</v>
      </c>
      <c r="C2368">
        <v>100</v>
      </c>
      <c r="D2368">
        <v>100000</v>
      </c>
      <c r="E2368">
        <v>61</v>
      </c>
      <c r="F2368">
        <v>1</v>
      </c>
      <c r="G2368">
        <v>38.388669999999998</v>
      </c>
      <c r="H2368">
        <v>15.55796</v>
      </c>
      <c r="I2368">
        <v>21.518059000000001</v>
      </c>
      <c r="J2368">
        <v>0.35863400000000001</v>
      </c>
      <c r="K2368" t="str">
        <f t="shared" si="71"/>
        <v>7</v>
      </c>
      <c r="L2368" t="s">
        <v>91</v>
      </c>
      <c r="M2368" t="s">
        <v>92</v>
      </c>
      <c r="N236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61</v>
      </c>
      <c r="O2368" t="e">
        <f>VLOOKUP(TableMPI[[#This Row],[Label]],TableAvg[],2,FALSE)</f>
        <v>#N/A</v>
      </c>
      <c r="P2368" t="e">
        <f>VLOOKUP(TableMPI[[#This Row],[Label]],TableAvg[],3,FALSE)</f>
        <v>#N/A</v>
      </c>
      <c r="Q2368" t="e">
        <f>TableMPI[[#This Row],[Avg]]-$U$2*TableMPI[[#This Row],[StdDev]]</f>
        <v>#N/A</v>
      </c>
      <c r="R2368" t="e">
        <f>TableMPI[[#This Row],[Avg]]+$U$2*TableMPI[[#This Row],[StdDev]]</f>
        <v>#N/A</v>
      </c>
      <c r="S2368" t="e">
        <f>IF(AND(TableMPI[[#This Row],[total_time]]&gt;=TableMPI[[#This Row],[Low]], TableMPI[[#This Row],[total_time]]&lt;=TableMPI[[#This Row],[High]]),1,0)</f>
        <v>#N/A</v>
      </c>
    </row>
    <row r="2369" spans="1:19" x14ac:dyDescent="0.25">
      <c r="A2369" t="s">
        <v>15</v>
      </c>
      <c r="B2369">
        <v>20000</v>
      </c>
      <c r="C2369">
        <v>100</v>
      </c>
      <c r="D2369">
        <v>100000</v>
      </c>
      <c r="E2369">
        <v>62</v>
      </c>
      <c r="F2369">
        <v>1</v>
      </c>
      <c r="G2369">
        <v>34.759697000000003</v>
      </c>
      <c r="H2369">
        <v>12.444626</v>
      </c>
      <c r="I2369">
        <v>50.736570999999998</v>
      </c>
      <c r="J2369">
        <v>0.83174700000000001</v>
      </c>
      <c r="K2369" t="str">
        <f t="shared" si="71"/>
        <v>7</v>
      </c>
      <c r="L2369" t="s">
        <v>91</v>
      </c>
      <c r="M2369" t="s">
        <v>92</v>
      </c>
      <c r="N236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62</v>
      </c>
      <c r="O2369" t="e">
        <f>VLOOKUP(TableMPI[[#This Row],[Label]],TableAvg[],2,FALSE)</f>
        <v>#N/A</v>
      </c>
      <c r="P2369" t="e">
        <f>VLOOKUP(TableMPI[[#This Row],[Label]],TableAvg[],3,FALSE)</f>
        <v>#N/A</v>
      </c>
      <c r="Q2369" t="e">
        <f>TableMPI[[#This Row],[Avg]]-$U$2*TableMPI[[#This Row],[StdDev]]</f>
        <v>#N/A</v>
      </c>
      <c r="R2369" t="e">
        <f>TableMPI[[#This Row],[Avg]]+$U$2*TableMPI[[#This Row],[StdDev]]</f>
        <v>#N/A</v>
      </c>
      <c r="S2369" t="e">
        <f>IF(AND(TableMPI[[#This Row],[total_time]]&gt;=TableMPI[[#This Row],[Low]], TableMPI[[#This Row],[total_time]]&lt;=TableMPI[[#This Row],[High]]),1,0)</f>
        <v>#N/A</v>
      </c>
    </row>
    <row r="2370" spans="1:19" x14ac:dyDescent="0.25">
      <c r="A2370" t="s">
        <v>15</v>
      </c>
      <c r="B2370">
        <v>20000</v>
      </c>
      <c r="C2370">
        <v>100</v>
      </c>
      <c r="D2370">
        <v>100000</v>
      </c>
      <c r="E2370">
        <v>63</v>
      </c>
      <c r="F2370">
        <v>1</v>
      </c>
      <c r="G2370">
        <v>33.889577000000003</v>
      </c>
      <c r="H2370">
        <v>11.812794</v>
      </c>
      <c r="I2370">
        <v>23.571753000000001</v>
      </c>
      <c r="J2370">
        <v>0.38018999999999997</v>
      </c>
      <c r="K2370" t="str">
        <f t="shared" si="71"/>
        <v>7</v>
      </c>
      <c r="L2370" t="s">
        <v>91</v>
      </c>
      <c r="M2370" t="s">
        <v>92</v>
      </c>
      <c r="N237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63</v>
      </c>
      <c r="O2370" t="e">
        <f>VLOOKUP(TableMPI[[#This Row],[Label]],TableAvg[],2,FALSE)</f>
        <v>#N/A</v>
      </c>
      <c r="P2370" t="e">
        <f>VLOOKUP(TableMPI[[#This Row],[Label]],TableAvg[],3,FALSE)</f>
        <v>#N/A</v>
      </c>
      <c r="Q2370" t="e">
        <f>TableMPI[[#This Row],[Avg]]-$U$2*TableMPI[[#This Row],[StdDev]]</f>
        <v>#N/A</v>
      </c>
      <c r="R2370" t="e">
        <f>TableMPI[[#This Row],[Avg]]+$U$2*TableMPI[[#This Row],[StdDev]]</f>
        <v>#N/A</v>
      </c>
      <c r="S2370" t="e">
        <f>IF(AND(TableMPI[[#This Row],[total_time]]&gt;=TableMPI[[#This Row],[Low]], TableMPI[[#This Row],[total_time]]&lt;=TableMPI[[#This Row],[High]]),1,0)</f>
        <v>#N/A</v>
      </c>
    </row>
    <row r="2371" spans="1:19" x14ac:dyDescent="0.25">
      <c r="A2371" t="s">
        <v>15</v>
      </c>
      <c r="B2371">
        <v>20000</v>
      </c>
      <c r="C2371">
        <v>100</v>
      </c>
      <c r="D2371">
        <v>100000</v>
      </c>
      <c r="E2371">
        <v>64</v>
      </c>
      <c r="F2371">
        <v>1</v>
      </c>
      <c r="G2371">
        <v>38.047201000000001</v>
      </c>
      <c r="H2371">
        <v>16.338985000000001</v>
      </c>
      <c r="I2371">
        <v>23.921783000000001</v>
      </c>
      <c r="J2371">
        <v>0.37971100000000002</v>
      </c>
      <c r="K2371" t="str">
        <f t="shared" si="71"/>
        <v>7</v>
      </c>
      <c r="L2371" t="s">
        <v>91</v>
      </c>
      <c r="M2371" t="s">
        <v>92</v>
      </c>
      <c r="N237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64</v>
      </c>
      <c r="O2371" t="e">
        <f>VLOOKUP(TableMPI[[#This Row],[Label]],TableAvg[],2,FALSE)</f>
        <v>#N/A</v>
      </c>
      <c r="P2371" t="e">
        <f>VLOOKUP(TableMPI[[#This Row],[Label]],TableAvg[],3,FALSE)</f>
        <v>#N/A</v>
      </c>
      <c r="Q2371" t="e">
        <f>TableMPI[[#This Row],[Avg]]-$U$2*TableMPI[[#This Row],[StdDev]]</f>
        <v>#N/A</v>
      </c>
      <c r="R2371" t="e">
        <f>TableMPI[[#This Row],[Avg]]+$U$2*TableMPI[[#This Row],[StdDev]]</f>
        <v>#N/A</v>
      </c>
      <c r="S2371" t="e">
        <f>IF(AND(TableMPI[[#This Row],[total_time]]&gt;=TableMPI[[#This Row],[Low]], TableMPI[[#This Row],[total_time]]&lt;=TableMPI[[#This Row],[High]]),1,0)</f>
        <v>#N/A</v>
      </c>
    </row>
    <row r="2372" spans="1:19" x14ac:dyDescent="0.25">
      <c r="A2372" t="s">
        <v>15</v>
      </c>
      <c r="B2372">
        <v>20000</v>
      </c>
      <c r="C2372">
        <v>100</v>
      </c>
      <c r="D2372">
        <v>100000</v>
      </c>
      <c r="E2372">
        <v>65</v>
      </c>
      <c r="F2372">
        <v>1</v>
      </c>
      <c r="G2372">
        <v>37.606929000000001</v>
      </c>
      <c r="H2372">
        <v>16.199919999999999</v>
      </c>
      <c r="I2372">
        <v>24.509761000000001</v>
      </c>
      <c r="J2372">
        <v>0.382965</v>
      </c>
      <c r="K2372" t="str">
        <f t="shared" si="71"/>
        <v>7</v>
      </c>
      <c r="L2372" t="s">
        <v>91</v>
      </c>
      <c r="M2372" t="s">
        <v>92</v>
      </c>
      <c r="N237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65</v>
      </c>
      <c r="O2372" t="e">
        <f>VLOOKUP(TableMPI[[#This Row],[Label]],TableAvg[],2,FALSE)</f>
        <v>#N/A</v>
      </c>
      <c r="P2372" t="e">
        <f>VLOOKUP(TableMPI[[#This Row],[Label]],TableAvg[],3,FALSE)</f>
        <v>#N/A</v>
      </c>
      <c r="Q2372" t="e">
        <f>TableMPI[[#This Row],[Avg]]-$U$2*TableMPI[[#This Row],[StdDev]]</f>
        <v>#N/A</v>
      </c>
      <c r="R2372" t="e">
        <f>TableMPI[[#This Row],[Avg]]+$U$2*TableMPI[[#This Row],[StdDev]]</f>
        <v>#N/A</v>
      </c>
      <c r="S2372" t="e">
        <f>IF(AND(TableMPI[[#This Row],[total_time]]&gt;=TableMPI[[#This Row],[Low]], TableMPI[[#This Row],[total_time]]&lt;=TableMPI[[#This Row],[High]]),1,0)</f>
        <v>#N/A</v>
      </c>
    </row>
    <row r="2373" spans="1:19" x14ac:dyDescent="0.25">
      <c r="A2373" t="s">
        <v>15</v>
      </c>
      <c r="B2373">
        <v>20000</v>
      </c>
      <c r="C2373">
        <v>100</v>
      </c>
      <c r="D2373">
        <v>100000</v>
      </c>
      <c r="E2373">
        <v>66</v>
      </c>
      <c r="F2373">
        <v>1</v>
      </c>
      <c r="G2373">
        <v>33.334516000000001</v>
      </c>
      <c r="H2373">
        <v>12.291506999999999</v>
      </c>
      <c r="I2373">
        <v>25.697196999999999</v>
      </c>
      <c r="J2373">
        <v>0.395341</v>
      </c>
      <c r="K2373" t="str">
        <f t="shared" si="71"/>
        <v>7</v>
      </c>
      <c r="L2373" t="s">
        <v>91</v>
      </c>
      <c r="M2373" t="s">
        <v>92</v>
      </c>
      <c r="N237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66</v>
      </c>
      <c r="O2373" t="e">
        <f>VLOOKUP(TableMPI[[#This Row],[Label]],TableAvg[],2,FALSE)</f>
        <v>#N/A</v>
      </c>
      <c r="P2373" t="e">
        <f>VLOOKUP(TableMPI[[#This Row],[Label]],TableAvg[],3,FALSE)</f>
        <v>#N/A</v>
      </c>
      <c r="Q2373" t="e">
        <f>TableMPI[[#This Row],[Avg]]-$U$2*TableMPI[[#This Row],[StdDev]]</f>
        <v>#N/A</v>
      </c>
      <c r="R2373" t="e">
        <f>TableMPI[[#This Row],[Avg]]+$U$2*TableMPI[[#This Row],[StdDev]]</f>
        <v>#N/A</v>
      </c>
      <c r="S2373" t="e">
        <f>IF(AND(TableMPI[[#This Row],[total_time]]&gt;=TableMPI[[#This Row],[Low]], TableMPI[[#This Row],[total_time]]&lt;=TableMPI[[#This Row],[High]]),1,0)</f>
        <v>#N/A</v>
      </c>
    </row>
    <row r="2374" spans="1:19" x14ac:dyDescent="0.25">
      <c r="A2374" t="s">
        <v>15</v>
      </c>
      <c r="B2374">
        <v>20000</v>
      </c>
      <c r="C2374">
        <v>100</v>
      </c>
      <c r="D2374">
        <v>100000</v>
      </c>
      <c r="E2374">
        <v>67</v>
      </c>
      <c r="F2374">
        <v>1</v>
      </c>
      <c r="G2374">
        <v>39.607343999999998</v>
      </c>
      <c r="H2374">
        <v>18.823917999999999</v>
      </c>
      <c r="I2374">
        <v>24.444618999999999</v>
      </c>
      <c r="J2374">
        <v>0.37037300000000001</v>
      </c>
      <c r="K2374" t="str">
        <f t="shared" si="71"/>
        <v>7</v>
      </c>
      <c r="L2374" t="s">
        <v>91</v>
      </c>
      <c r="M2374" t="s">
        <v>92</v>
      </c>
      <c r="N237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67</v>
      </c>
      <c r="O2374" t="e">
        <f>VLOOKUP(TableMPI[[#This Row],[Label]],TableAvg[],2,FALSE)</f>
        <v>#N/A</v>
      </c>
      <c r="P2374" t="e">
        <f>VLOOKUP(TableMPI[[#This Row],[Label]],TableAvg[],3,FALSE)</f>
        <v>#N/A</v>
      </c>
      <c r="Q2374" t="e">
        <f>TableMPI[[#This Row],[Avg]]-$U$2*TableMPI[[#This Row],[StdDev]]</f>
        <v>#N/A</v>
      </c>
      <c r="R2374" t="e">
        <f>TableMPI[[#This Row],[Avg]]+$U$2*TableMPI[[#This Row],[StdDev]]</f>
        <v>#N/A</v>
      </c>
      <c r="S2374" t="e">
        <f>IF(AND(TableMPI[[#This Row],[total_time]]&gt;=TableMPI[[#This Row],[Low]], TableMPI[[#This Row],[total_time]]&lt;=TableMPI[[#This Row],[High]]),1,0)</f>
        <v>#N/A</v>
      </c>
    </row>
    <row r="2375" spans="1:19" x14ac:dyDescent="0.25">
      <c r="A2375" t="s">
        <v>15</v>
      </c>
      <c r="B2375">
        <v>20000</v>
      </c>
      <c r="C2375">
        <v>100</v>
      </c>
      <c r="D2375">
        <v>100000</v>
      </c>
      <c r="E2375">
        <v>68</v>
      </c>
      <c r="F2375">
        <v>1</v>
      </c>
      <c r="G2375">
        <v>39.221955999999999</v>
      </c>
      <c r="H2375">
        <v>18.450085999999999</v>
      </c>
      <c r="I2375">
        <v>26.801468</v>
      </c>
      <c r="J2375">
        <v>0.40002199999999999</v>
      </c>
      <c r="K2375" t="str">
        <f t="shared" si="71"/>
        <v>7</v>
      </c>
      <c r="L2375" t="s">
        <v>91</v>
      </c>
      <c r="M2375" t="s">
        <v>92</v>
      </c>
      <c r="N237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68</v>
      </c>
      <c r="O2375" t="e">
        <f>VLOOKUP(TableMPI[[#This Row],[Label]],TableAvg[],2,FALSE)</f>
        <v>#N/A</v>
      </c>
      <c r="P2375" t="e">
        <f>VLOOKUP(TableMPI[[#This Row],[Label]],TableAvg[],3,FALSE)</f>
        <v>#N/A</v>
      </c>
      <c r="Q2375" t="e">
        <f>TableMPI[[#This Row],[Avg]]-$U$2*TableMPI[[#This Row],[StdDev]]</f>
        <v>#N/A</v>
      </c>
      <c r="R2375" t="e">
        <f>TableMPI[[#This Row],[Avg]]+$U$2*TableMPI[[#This Row],[StdDev]]</f>
        <v>#N/A</v>
      </c>
      <c r="S2375" t="e">
        <f>IF(AND(TableMPI[[#This Row],[total_time]]&gt;=TableMPI[[#This Row],[Low]], TableMPI[[#This Row],[total_time]]&lt;=TableMPI[[#This Row],[High]]),1,0)</f>
        <v>#N/A</v>
      </c>
    </row>
    <row r="2376" spans="1:19" x14ac:dyDescent="0.25">
      <c r="A2376" t="s">
        <v>15</v>
      </c>
      <c r="B2376">
        <v>20000</v>
      </c>
      <c r="C2376">
        <v>100</v>
      </c>
      <c r="D2376">
        <v>100000</v>
      </c>
      <c r="E2376">
        <v>69</v>
      </c>
      <c r="F2376">
        <v>1</v>
      </c>
      <c r="G2376">
        <v>32.702235000000002</v>
      </c>
      <c r="H2376">
        <v>12.314366</v>
      </c>
      <c r="I2376">
        <v>25.503988</v>
      </c>
      <c r="J2376">
        <v>0.37505899999999998</v>
      </c>
      <c r="K2376" t="str">
        <f t="shared" si="71"/>
        <v>7</v>
      </c>
      <c r="L2376" t="s">
        <v>91</v>
      </c>
      <c r="M2376" t="s">
        <v>92</v>
      </c>
      <c r="N237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69</v>
      </c>
      <c r="O2376" t="e">
        <f>VLOOKUP(TableMPI[[#This Row],[Label]],TableAvg[],2,FALSE)</f>
        <v>#N/A</v>
      </c>
      <c r="P2376" t="e">
        <f>VLOOKUP(TableMPI[[#This Row],[Label]],TableAvg[],3,FALSE)</f>
        <v>#N/A</v>
      </c>
      <c r="Q2376" t="e">
        <f>TableMPI[[#This Row],[Avg]]-$U$2*TableMPI[[#This Row],[StdDev]]</f>
        <v>#N/A</v>
      </c>
      <c r="R2376" t="e">
        <f>TableMPI[[#This Row],[Avg]]+$U$2*TableMPI[[#This Row],[StdDev]]</f>
        <v>#N/A</v>
      </c>
      <c r="S2376" t="e">
        <f>IF(AND(TableMPI[[#This Row],[total_time]]&gt;=TableMPI[[#This Row],[Low]], TableMPI[[#This Row],[total_time]]&lt;=TableMPI[[#This Row],[High]]),1,0)</f>
        <v>#N/A</v>
      </c>
    </row>
    <row r="2377" spans="1:19" x14ac:dyDescent="0.25">
      <c r="A2377" t="s">
        <v>15</v>
      </c>
      <c r="B2377">
        <v>20000</v>
      </c>
      <c r="C2377">
        <v>100</v>
      </c>
      <c r="D2377">
        <v>100000</v>
      </c>
      <c r="E2377">
        <v>70</v>
      </c>
      <c r="F2377">
        <v>1</v>
      </c>
      <c r="G2377">
        <v>39.458007000000002</v>
      </c>
      <c r="H2377">
        <v>19.323737000000001</v>
      </c>
      <c r="I2377">
        <v>19.641117999999999</v>
      </c>
      <c r="J2377">
        <v>0.28465400000000002</v>
      </c>
      <c r="K2377" t="str">
        <f t="shared" si="71"/>
        <v>7</v>
      </c>
      <c r="L2377" t="s">
        <v>91</v>
      </c>
      <c r="M2377" t="s">
        <v>92</v>
      </c>
      <c r="N237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70</v>
      </c>
      <c r="O2377" t="e">
        <f>VLOOKUP(TableMPI[[#This Row],[Label]],TableAvg[],2,FALSE)</f>
        <v>#N/A</v>
      </c>
      <c r="P2377" t="e">
        <f>VLOOKUP(TableMPI[[#This Row],[Label]],TableAvg[],3,FALSE)</f>
        <v>#N/A</v>
      </c>
      <c r="Q2377" t="e">
        <f>TableMPI[[#This Row],[Avg]]-$U$2*TableMPI[[#This Row],[StdDev]]</f>
        <v>#N/A</v>
      </c>
      <c r="R2377" t="e">
        <f>TableMPI[[#This Row],[Avg]]+$U$2*TableMPI[[#This Row],[StdDev]]</f>
        <v>#N/A</v>
      </c>
      <c r="S2377" t="e">
        <f>IF(AND(TableMPI[[#This Row],[total_time]]&gt;=TableMPI[[#This Row],[Low]], TableMPI[[#This Row],[total_time]]&lt;=TableMPI[[#This Row],[High]]),1,0)</f>
        <v>#N/A</v>
      </c>
    </row>
    <row r="2378" spans="1:19" x14ac:dyDescent="0.25">
      <c r="A2378" t="s">
        <v>15</v>
      </c>
      <c r="B2378">
        <v>20000</v>
      </c>
      <c r="C2378">
        <v>100</v>
      </c>
      <c r="D2378">
        <v>100000</v>
      </c>
      <c r="E2378">
        <v>71</v>
      </c>
      <c r="F2378">
        <v>1</v>
      </c>
      <c r="G2378">
        <v>38.899047000000003</v>
      </c>
      <c r="H2378">
        <v>18.974463</v>
      </c>
      <c r="I2378">
        <v>34.381554999999999</v>
      </c>
      <c r="J2378">
        <v>0.49116500000000002</v>
      </c>
      <c r="K2378" t="str">
        <f t="shared" si="71"/>
        <v>7</v>
      </c>
      <c r="L2378" t="s">
        <v>91</v>
      </c>
      <c r="M2378" t="s">
        <v>92</v>
      </c>
      <c r="N237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71</v>
      </c>
      <c r="O2378" t="e">
        <f>VLOOKUP(TableMPI[[#This Row],[Label]],TableAvg[],2,FALSE)</f>
        <v>#N/A</v>
      </c>
      <c r="P2378" t="e">
        <f>VLOOKUP(TableMPI[[#This Row],[Label]],TableAvg[],3,FALSE)</f>
        <v>#N/A</v>
      </c>
      <c r="Q2378" t="e">
        <f>TableMPI[[#This Row],[Avg]]-$U$2*TableMPI[[#This Row],[StdDev]]</f>
        <v>#N/A</v>
      </c>
      <c r="R2378" t="e">
        <f>TableMPI[[#This Row],[Avg]]+$U$2*TableMPI[[#This Row],[StdDev]]</f>
        <v>#N/A</v>
      </c>
      <c r="S2378" t="e">
        <f>IF(AND(TableMPI[[#This Row],[total_time]]&gt;=TableMPI[[#This Row],[Low]], TableMPI[[#This Row],[total_time]]&lt;=TableMPI[[#This Row],[High]]),1,0)</f>
        <v>#N/A</v>
      </c>
    </row>
    <row r="2379" spans="1:19" x14ac:dyDescent="0.25">
      <c r="A2379" t="s">
        <v>15</v>
      </c>
      <c r="B2379">
        <v>20000</v>
      </c>
      <c r="C2379">
        <v>100</v>
      </c>
      <c r="D2379">
        <v>100000</v>
      </c>
      <c r="E2379">
        <v>72</v>
      </c>
      <c r="F2379">
        <v>1</v>
      </c>
      <c r="G2379">
        <v>31.691471</v>
      </c>
      <c r="H2379">
        <v>12.129189999999999</v>
      </c>
      <c r="I2379">
        <v>31.072816</v>
      </c>
      <c r="J2379">
        <v>0.43764500000000001</v>
      </c>
      <c r="K2379" t="str">
        <f t="shared" si="71"/>
        <v>7</v>
      </c>
      <c r="L2379" t="s">
        <v>91</v>
      </c>
      <c r="M2379" t="s">
        <v>92</v>
      </c>
      <c r="N237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72</v>
      </c>
      <c r="O2379" t="e">
        <f>VLOOKUP(TableMPI[[#This Row],[Label]],TableAvg[],2,FALSE)</f>
        <v>#N/A</v>
      </c>
      <c r="P2379" t="e">
        <f>VLOOKUP(TableMPI[[#This Row],[Label]],TableAvg[],3,FALSE)</f>
        <v>#N/A</v>
      </c>
      <c r="Q2379" t="e">
        <f>TableMPI[[#This Row],[Avg]]-$U$2*TableMPI[[#This Row],[StdDev]]</f>
        <v>#N/A</v>
      </c>
      <c r="R2379" t="e">
        <f>TableMPI[[#This Row],[Avg]]+$U$2*TableMPI[[#This Row],[StdDev]]</f>
        <v>#N/A</v>
      </c>
      <c r="S2379" t="e">
        <f>IF(AND(TableMPI[[#This Row],[total_time]]&gt;=TableMPI[[#This Row],[Low]], TableMPI[[#This Row],[total_time]]&lt;=TableMPI[[#This Row],[High]]),1,0)</f>
        <v>#N/A</v>
      </c>
    </row>
    <row r="2380" spans="1:19" x14ac:dyDescent="0.25">
      <c r="A2380" t="s">
        <v>15</v>
      </c>
      <c r="B2380">
        <v>20000</v>
      </c>
      <c r="C2380">
        <v>100</v>
      </c>
      <c r="D2380">
        <v>100000</v>
      </c>
      <c r="E2380">
        <v>13</v>
      </c>
      <c r="F2380">
        <v>1</v>
      </c>
      <c r="G2380">
        <v>103.62244099999999</v>
      </c>
      <c r="H2380">
        <v>0.79277699999999995</v>
      </c>
      <c r="I2380">
        <v>3.8602569999999998</v>
      </c>
      <c r="J2380">
        <v>0.32168799999999997</v>
      </c>
      <c r="K2380" t="str">
        <f t="shared" si="71"/>
        <v>7</v>
      </c>
      <c r="L2380" t="s">
        <v>91</v>
      </c>
      <c r="M2380" t="s">
        <v>92</v>
      </c>
      <c r="N238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13</v>
      </c>
      <c r="O2380" t="e">
        <f>VLOOKUP(TableMPI[[#This Row],[Label]],TableAvg[],2,FALSE)</f>
        <v>#N/A</v>
      </c>
      <c r="P2380" t="e">
        <f>VLOOKUP(TableMPI[[#This Row],[Label]],TableAvg[],3,FALSE)</f>
        <v>#N/A</v>
      </c>
      <c r="Q2380" t="e">
        <f>TableMPI[[#This Row],[Avg]]-$U$2*TableMPI[[#This Row],[StdDev]]</f>
        <v>#N/A</v>
      </c>
      <c r="R2380" t="e">
        <f>TableMPI[[#This Row],[Avg]]+$U$2*TableMPI[[#This Row],[StdDev]]</f>
        <v>#N/A</v>
      </c>
      <c r="S2380" t="e">
        <f>IF(AND(TableMPI[[#This Row],[total_time]]&gt;=TableMPI[[#This Row],[Low]], TableMPI[[#This Row],[total_time]]&lt;=TableMPI[[#This Row],[High]]),1,0)</f>
        <v>#N/A</v>
      </c>
    </row>
    <row r="2381" spans="1:19" x14ac:dyDescent="0.25">
      <c r="A2381" t="s">
        <v>15</v>
      </c>
      <c r="B2381">
        <v>20000</v>
      </c>
      <c r="C2381">
        <v>100</v>
      </c>
      <c r="D2381">
        <v>100000</v>
      </c>
      <c r="E2381">
        <v>14</v>
      </c>
      <c r="F2381">
        <v>1</v>
      </c>
      <c r="G2381">
        <v>96.619810000000001</v>
      </c>
      <c r="H2381">
        <v>1.026743</v>
      </c>
      <c r="I2381">
        <v>6.6800499999999996</v>
      </c>
      <c r="J2381">
        <v>0.51385000000000003</v>
      </c>
      <c r="K2381" t="str">
        <f t="shared" si="71"/>
        <v>7</v>
      </c>
      <c r="L2381" t="s">
        <v>91</v>
      </c>
      <c r="M2381" t="s">
        <v>92</v>
      </c>
      <c r="N238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14</v>
      </c>
      <c r="O2381" t="e">
        <f>VLOOKUP(TableMPI[[#This Row],[Label]],TableAvg[],2,FALSE)</f>
        <v>#N/A</v>
      </c>
      <c r="P2381" t="e">
        <f>VLOOKUP(TableMPI[[#This Row],[Label]],TableAvg[],3,FALSE)</f>
        <v>#N/A</v>
      </c>
      <c r="Q2381" t="e">
        <f>TableMPI[[#This Row],[Avg]]-$U$2*TableMPI[[#This Row],[StdDev]]</f>
        <v>#N/A</v>
      </c>
      <c r="R2381" t="e">
        <f>TableMPI[[#This Row],[Avg]]+$U$2*TableMPI[[#This Row],[StdDev]]</f>
        <v>#N/A</v>
      </c>
      <c r="S2381" t="e">
        <f>IF(AND(TableMPI[[#This Row],[total_time]]&gt;=TableMPI[[#This Row],[Low]], TableMPI[[#This Row],[total_time]]&lt;=TableMPI[[#This Row],[High]]),1,0)</f>
        <v>#N/A</v>
      </c>
    </row>
    <row r="2382" spans="1:19" x14ac:dyDescent="0.25">
      <c r="A2382" t="s">
        <v>15</v>
      </c>
      <c r="B2382">
        <v>20000</v>
      </c>
      <c r="C2382">
        <v>100</v>
      </c>
      <c r="D2382">
        <v>100000</v>
      </c>
      <c r="E2382">
        <v>15</v>
      </c>
      <c r="F2382">
        <v>1</v>
      </c>
      <c r="G2382">
        <v>90.458709999999996</v>
      </c>
      <c r="H2382">
        <v>0.99526099999999995</v>
      </c>
      <c r="I2382">
        <v>6.5432980000000001</v>
      </c>
      <c r="J2382">
        <v>0.46737800000000002</v>
      </c>
      <c r="K2382" t="str">
        <f t="shared" si="71"/>
        <v>7</v>
      </c>
      <c r="L2382" t="s">
        <v>91</v>
      </c>
      <c r="M2382" t="s">
        <v>92</v>
      </c>
      <c r="N238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15</v>
      </c>
      <c r="O2382" t="e">
        <f>VLOOKUP(TableMPI[[#This Row],[Label]],TableAvg[],2,FALSE)</f>
        <v>#N/A</v>
      </c>
      <c r="P2382" t="e">
        <f>VLOOKUP(TableMPI[[#This Row],[Label]],TableAvg[],3,FALSE)</f>
        <v>#N/A</v>
      </c>
      <c r="Q2382" t="e">
        <f>TableMPI[[#This Row],[Avg]]-$U$2*TableMPI[[#This Row],[StdDev]]</f>
        <v>#N/A</v>
      </c>
      <c r="R2382" t="e">
        <f>TableMPI[[#This Row],[Avg]]+$U$2*TableMPI[[#This Row],[StdDev]]</f>
        <v>#N/A</v>
      </c>
      <c r="S2382" t="e">
        <f>IF(AND(TableMPI[[#This Row],[total_time]]&gt;=TableMPI[[#This Row],[Low]], TableMPI[[#This Row],[total_time]]&lt;=TableMPI[[#This Row],[High]]),1,0)</f>
        <v>#N/A</v>
      </c>
    </row>
    <row r="2383" spans="1:19" x14ac:dyDescent="0.25">
      <c r="A2383" t="s">
        <v>15</v>
      </c>
      <c r="B2383">
        <v>20000</v>
      </c>
      <c r="C2383">
        <v>100</v>
      </c>
      <c r="D2383">
        <v>100000</v>
      </c>
      <c r="E2383">
        <v>16</v>
      </c>
      <c r="F2383">
        <v>1</v>
      </c>
      <c r="G2383">
        <v>84.962734999999995</v>
      </c>
      <c r="H2383">
        <v>0.96338199999999996</v>
      </c>
      <c r="I2383">
        <v>6.6972379999999996</v>
      </c>
      <c r="J2383">
        <v>0.44648300000000002</v>
      </c>
      <c r="K2383" t="str">
        <f t="shared" si="71"/>
        <v>7</v>
      </c>
      <c r="L2383" t="s">
        <v>91</v>
      </c>
      <c r="M2383" t="s">
        <v>92</v>
      </c>
      <c r="N238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16</v>
      </c>
      <c r="O2383" t="e">
        <f>VLOOKUP(TableMPI[[#This Row],[Label]],TableAvg[],2,FALSE)</f>
        <v>#N/A</v>
      </c>
      <c r="P2383" t="e">
        <f>VLOOKUP(TableMPI[[#This Row],[Label]],TableAvg[],3,FALSE)</f>
        <v>#N/A</v>
      </c>
      <c r="Q2383" t="e">
        <f>TableMPI[[#This Row],[Avg]]-$U$2*TableMPI[[#This Row],[StdDev]]</f>
        <v>#N/A</v>
      </c>
      <c r="R2383" t="e">
        <f>TableMPI[[#This Row],[Avg]]+$U$2*TableMPI[[#This Row],[StdDev]]</f>
        <v>#N/A</v>
      </c>
      <c r="S2383" t="e">
        <f>IF(AND(TableMPI[[#This Row],[total_time]]&gt;=TableMPI[[#This Row],[Low]], TableMPI[[#This Row],[total_time]]&lt;=TableMPI[[#This Row],[High]]),1,0)</f>
        <v>#N/A</v>
      </c>
    </row>
    <row r="2384" spans="1:19" x14ac:dyDescent="0.25">
      <c r="A2384" t="s">
        <v>15</v>
      </c>
      <c r="B2384">
        <v>20000</v>
      </c>
      <c r="C2384">
        <v>100</v>
      </c>
      <c r="D2384">
        <v>100000</v>
      </c>
      <c r="E2384">
        <v>17</v>
      </c>
      <c r="F2384">
        <v>1</v>
      </c>
      <c r="G2384">
        <v>80.027356999999995</v>
      </c>
      <c r="H2384">
        <v>0.95120199999999999</v>
      </c>
      <c r="I2384">
        <v>7.0011099999999997</v>
      </c>
      <c r="J2384">
        <v>0.43756899999999999</v>
      </c>
      <c r="K2384" t="str">
        <f t="shared" si="71"/>
        <v>7</v>
      </c>
      <c r="L2384" t="s">
        <v>91</v>
      </c>
      <c r="M2384" t="s">
        <v>92</v>
      </c>
      <c r="N238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17</v>
      </c>
      <c r="O2384" t="e">
        <f>VLOOKUP(TableMPI[[#This Row],[Label]],TableAvg[],2,FALSE)</f>
        <v>#N/A</v>
      </c>
      <c r="P2384" t="e">
        <f>VLOOKUP(TableMPI[[#This Row],[Label]],TableAvg[],3,FALSE)</f>
        <v>#N/A</v>
      </c>
      <c r="Q2384" t="e">
        <f>TableMPI[[#This Row],[Avg]]-$U$2*TableMPI[[#This Row],[StdDev]]</f>
        <v>#N/A</v>
      </c>
      <c r="R2384" t="e">
        <f>TableMPI[[#This Row],[Avg]]+$U$2*TableMPI[[#This Row],[StdDev]]</f>
        <v>#N/A</v>
      </c>
      <c r="S2384" t="e">
        <f>IF(AND(TableMPI[[#This Row],[total_time]]&gt;=TableMPI[[#This Row],[Low]], TableMPI[[#This Row],[total_time]]&lt;=TableMPI[[#This Row],[High]]),1,0)</f>
        <v>#N/A</v>
      </c>
    </row>
    <row r="2385" spans="1:19" x14ac:dyDescent="0.25">
      <c r="A2385" t="s">
        <v>15</v>
      </c>
      <c r="B2385">
        <v>20000</v>
      </c>
      <c r="C2385">
        <v>100</v>
      </c>
      <c r="D2385">
        <v>100000</v>
      </c>
      <c r="E2385">
        <v>18</v>
      </c>
      <c r="F2385">
        <v>1</v>
      </c>
      <c r="G2385">
        <v>75.872427000000002</v>
      </c>
      <c r="H2385">
        <v>0.986873</v>
      </c>
      <c r="I2385">
        <v>7.8963640000000002</v>
      </c>
      <c r="J2385">
        <v>0.46449200000000002</v>
      </c>
      <c r="K2385" t="str">
        <f t="shared" ref="K2385:K2416" si="72">MID(M2385,22,1)</f>
        <v>7</v>
      </c>
      <c r="L2385" t="s">
        <v>91</v>
      </c>
      <c r="M2385" t="s">
        <v>92</v>
      </c>
      <c r="N238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18</v>
      </c>
      <c r="O2385" t="e">
        <f>VLOOKUP(TableMPI[[#This Row],[Label]],TableAvg[],2,FALSE)</f>
        <v>#N/A</v>
      </c>
      <c r="P2385" t="e">
        <f>VLOOKUP(TableMPI[[#This Row],[Label]],TableAvg[],3,FALSE)</f>
        <v>#N/A</v>
      </c>
      <c r="Q2385" t="e">
        <f>TableMPI[[#This Row],[Avg]]-$U$2*TableMPI[[#This Row],[StdDev]]</f>
        <v>#N/A</v>
      </c>
      <c r="R2385" t="e">
        <f>TableMPI[[#This Row],[Avg]]+$U$2*TableMPI[[#This Row],[StdDev]]</f>
        <v>#N/A</v>
      </c>
      <c r="S2385" t="e">
        <f>IF(AND(TableMPI[[#This Row],[total_time]]&gt;=TableMPI[[#This Row],[Low]], TableMPI[[#This Row],[total_time]]&lt;=TableMPI[[#This Row],[High]]),1,0)</f>
        <v>#N/A</v>
      </c>
    </row>
    <row r="2386" spans="1:19" x14ac:dyDescent="0.25">
      <c r="A2386" t="s">
        <v>15</v>
      </c>
      <c r="B2386">
        <v>20000</v>
      </c>
      <c r="C2386">
        <v>100</v>
      </c>
      <c r="D2386">
        <v>100000</v>
      </c>
      <c r="E2386">
        <v>19</v>
      </c>
      <c r="F2386">
        <v>1</v>
      </c>
      <c r="G2386">
        <v>72.052238000000003</v>
      </c>
      <c r="H2386">
        <v>1.0950340000000001</v>
      </c>
      <c r="I2386">
        <v>9.4057040000000001</v>
      </c>
      <c r="J2386">
        <v>0.52253899999999998</v>
      </c>
      <c r="K2386" t="str">
        <f t="shared" si="72"/>
        <v>7</v>
      </c>
      <c r="L2386" t="s">
        <v>91</v>
      </c>
      <c r="M2386" t="s">
        <v>92</v>
      </c>
      <c r="N238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19</v>
      </c>
      <c r="O2386" t="e">
        <f>VLOOKUP(TableMPI[[#This Row],[Label]],TableAvg[],2,FALSE)</f>
        <v>#N/A</v>
      </c>
      <c r="P2386" t="e">
        <f>VLOOKUP(TableMPI[[#This Row],[Label]],TableAvg[],3,FALSE)</f>
        <v>#N/A</v>
      </c>
      <c r="Q2386" t="e">
        <f>TableMPI[[#This Row],[Avg]]-$U$2*TableMPI[[#This Row],[StdDev]]</f>
        <v>#N/A</v>
      </c>
      <c r="R2386" t="e">
        <f>TableMPI[[#This Row],[Avg]]+$U$2*TableMPI[[#This Row],[StdDev]]</f>
        <v>#N/A</v>
      </c>
      <c r="S2386" t="e">
        <f>IF(AND(TableMPI[[#This Row],[total_time]]&gt;=TableMPI[[#This Row],[Low]], TableMPI[[#This Row],[total_time]]&lt;=TableMPI[[#This Row],[High]]),1,0)</f>
        <v>#N/A</v>
      </c>
    </row>
    <row r="2387" spans="1:19" x14ac:dyDescent="0.25">
      <c r="A2387" t="s">
        <v>15</v>
      </c>
      <c r="B2387">
        <v>20000</v>
      </c>
      <c r="C2387">
        <v>100</v>
      </c>
      <c r="D2387">
        <v>100000</v>
      </c>
      <c r="E2387">
        <v>20</v>
      </c>
      <c r="F2387">
        <v>1</v>
      </c>
      <c r="G2387">
        <v>68.239598000000001</v>
      </c>
      <c r="H2387">
        <v>1.0366610000000001</v>
      </c>
      <c r="I2387">
        <v>9.7410809999999994</v>
      </c>
      <c r="J2387">
        <v>0.51268800000000003</v>
      </c>
      <c r="K2387" t="str">
        <f t="shared" si="72"/>
        <v>7</v>
      </c>
      <c r="L2387" t="s">
        <v>91</v>
      </c>
      <c r="M2387" t="s">
        <v>92</v>
      </c>
      <c r="N238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20</v>
      </c>
      <c r="O2387" t="e">
        <f>VLOOKUP(TableMPI[[#This Row],[Label]],TableAvg[],2,FALSE)</f>
        <v>#N/A</v>
      </c>
      <c r="P2387" t="e">
        <f>VLOOKUP(TableMPI[[#This Row],[Label]],TableAvg[],3,FALSE)</f>
        <v>#N/A</v>
      </c>
      <c r="Q2387" t="e">
        <f>TableMPI[[#This Row],[Avg]]-$U$2*TableMPI[[#This Row],[StdDev]]</f>
        <v>#N/A</v>
      </c>
      <c r="R2387" t="e">
        <f>TableMPI[[#This Row],[Avg]]+$U$2*TableMPI[[#This Row],[StdDev]]</f>
        <v>#N/A</v>
      </c>
      <c r="S2387" t="e">
        <f>IF(AND(TableMPI[[#This Row],[total_time]]&gt;=TableMPI[[#This Row],[Low]], TableMPI[[#This Row],[total_time]]&lt;=TableMPI[[#This Row],[High]]),1,0)</f>
        <v>#N/A</v>
      </c>
    </row>
    <row r="2388" spans="1:19" x14ac:dyDescent="0.25">
      <c r="A2388" t="s">
        <v>15</v>
      </c>
      <c r="B2388">
        <v>20000</v>
      </c>
      <c r="C2388">
        <v>100</v>
      </c>
      <c r="D2388">
        <v>100000</v>
      </c>
      <c r="E2388">
        <v>21</v>
      </c>
      <c r="F2388">
        <v>1</v>
      </c>
      <c r="G2388">
        <v>65.414648999999997</v>
      </c>
      <c r="H2388">
        <v>1.0467310000000001</v>
      </c>
      <c r="I2388">
        <v>10.596791</v>
      </c>
      <c r="J2388">
        <v>0.52983999999999998</v>
      </c>
      <c r="K2388" t="str">
        <f t="shared" si="72"/>
        <v>7</v>
      </c>
      <c r="L2388" t="s">
        <v>91</v>
      </c>
      <c r="M2388" t="s">
        <v>92</v>
      </c>
      <c r="N238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21</v>
      </c>
      <c r="O2388" t="e">
        <f>VLOOKUP(TableMPI[[#This Row],[Label]],TableAvg[],2,FALSE)</f>
        <v>#N/A</v>
      </c>
      <c r="P2388" t="e">
        <f>VLOOKUP(TableMPI[[#This Row],[Label]],TableAvg[],3,FALSE)</f>
        <v>#N/A</v>
      </c>
      <c r="Q2388" t="e">
        <f>TableMPI[[#This Row],[Avg]]-$U$2*TableMPI[[#This Row],[StdDev]]</f>
        <v>#N/A</v>
      </c>
      <c r="R2388" t="e">
        <f>TableMPI[[#This Row],[Avg]]+$U$2*TableMPI[[#This Row],[StdDev]]</f>
        <v>#N/A</v>
      </c>
      <c r="S2388" t="e">
        <f>IF(AND(TableMPI[[#This Row],[total_time]]&gt;=TableMPI[[#This Row],[Low]], TableMPI[[#This Row],[total_time]]&lt;=TableMPI[[#This Row],[High]]),1,0)</f>
        <v>#N/A</v>
      </c>
    </row>
    <row r="2389" spans="1:19" x14ac:dyDescent="0.25">
      <c r="A2389" t="s">
        <v>15</v>
      </c>
      <c r="B2389">
        <v>20000</v>
      </c>
      <c r="C2389">
        <v>100</v>
      </c>
      <c r="D2389">
        <v>100000</v>
      </c>
      <c r="E2389">
        <v>22</v>
      </c>
      <c r="F2389">
        <v>1</v>
      </c>
      <c r="G2389">
        <v>62.736440999999999</v>
      </c>
      <c r="H2389">
        <v>1.164347</v>
      </c>
      <c r="I2389">
        <v>13.646990000000001</v>
      </c>
      <c r="J2389">
        <v>0.64985700000000002</v>
      </c>
      <c r="K2389" t="str">
        <f t="shared" si="72"/>
        <v>7</v>
      </c>
      <c r="L2389" t="s">
        <v>91</v>
      </c>
      <c r="M2389" t="s">
        <v>92</v>
      </c>
      <c r="N238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22</v>
      </c>
      <c r="O2389" t="e">
        <f>VLOOKUP(TableMPI[[#This Row],[Label]],TableAvg[],2,FALSE)</f>
        <v>#N/A</v>
      </c>
      <c r="P2389" t="e">
        <f>VLOOKUP(TableMPI[[#This Row],[Label]],TableAvg[],3,FALSE)</f>
        <v>#N/A</v>
      </c>
      <c r="Q2389" t="e">
        <f>TableMPI[[#This Row],[Avg]]-$U$2*TableMPI[[#This Row],[StdDev]]</f>
        <v>#N/A</v>
      </c>
      <c r="R2389" t="e">
        <f>TableMPI[[#This Row],[Avg]]+$U$2*TableMPI[[#This Row],[StdDev]]</f>
        <v>#N/A</v>
      </c>
      <c r="S2389" t="e">
        <f>IF(AND(TableMPI[[#This Row],[total_time]]&gt;=TableMPI[[#This Row],[Low]], TableMPI[[#This Row],[total_time]]&lt;=TableMPI[[#This Row],[High]]),1,0)</f>
        <v>#N/A</v>
      </c>
    </row>
    <row r="2390" spans="1:19" x14ac:dyDescent="0.25">
      <c r="A2390" t="s">
        <v>15</v>
      </c>
      <c r="B2390">
        <v>20000</v>
      </c>
      <c r="C2390">
        <v>100</v>
      </c>
      <c r="D2390">
        <v>100000</v>
      </c>
      <c r="E2390">
        <v>23</v>
      </c>
      <c r="F2390">
        <v>1</v>
      </c>
      <c r="G2390">
        <v>60.181092</v>
      </c>
      <c r="H2390">
        <v>1.0719909999999999</v>
      </c>
      <c r="I2390">
        <v>12.220867999999999</v>
      </c>
      <c r="J2390">
        <v>0.55549400000000004</v>
      </c>
      <c r="K2390" t="str">
        <f t="shared" si="72"/>
        <v>7</v>
      </c>
      <c r="L2390" t="s">
        <v>91</v>
      </c>
      <c r="M2390" t="s">
        <v>92</v>
      </c>
      <c r="N239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23</v>
      </c>
      <c r="O2390" t="e">
        <f>VLOOKUP(TableMPI[[#This Row],[Label]],TableAvg[],2,FALSE)</f>
        <v>#N/A</v>
      </c>
      <c r="P2390" t="e">
        <f>VLOOKUP(TableMPI[[#This Row],[Label]],TableAvg[],3,FALSE)</f>
        <v>#N/A</v>
      </c>
      <c r="Q2390" t="e">
        <f>TableMPI[[#This Row],[Avg]]-$U$2*TableMPI[[#This Row],[StdDev]]</f>
        <v>#N/A</v>
      </c>
      <c r="R2390" t="e">
        <f>TableMPI[[#This Row],[Avg]]+$U$2*TableMPI[[#This Row],[StdDev]]</f>
        <v>#N/A</v>
      </c>
      <c r="S2390" t="e">
        <f>IF(AND(TableMPI[[#This Row],[total_time]]&gt;=TableMPI[[#This Row],[Low]], TableMPI[[#This Row],[total_time]]&lt;=TableMPI[[#This Row],[High]]),1,0)</f>
        <v>#N/A</v>
      </c>
    </row>
    <row r="2391" spans="1:19" x14ac:dyDescent="0.25">
      <c r="A2391" t="s">
        <v>15</v>
      </c>
      <c r="B2391">
        <v>20000</v>
      </c>
      <c r="C2391">
        <v>100</v>
      </c>
      <c r="D2391">
        <v>100000</v>
      </c>
      <c r="E2391">
        <v>24</v>
      </c>
      <c r="F2391">
        <v>1</v>
      </c>
      <c r="G2391">
        <v>57.288341000000003</v>
      </c>
      <c r="H2391">
        <v>1.0127930000000001</v>
      </c>
      <c r="I2391">
        <v>11.305596</v>
      </c>
      <c r="J2391">
        <v>0.49154799999999998</v>
      </c>
      <c r="K2391" t="str">
        <f t="shared" si="72"/>
        <v>7</v>
      </c>
      <c r="L2391" t="s">
        <v>91</v>
      </c>
      <c r="M2391" t="s">
        <v>92</v>
      </c>
      <c r="N239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24</v>
      </c>
      <c r="O2391" t="e">
        <f>VLOOKUP(TableMPI[[#This Row],[Label]],TableAvg[],2,FALSE)</f>
        <v>#N/A</v>
      </c>
      <c r="P2391" t="e">
        <f>VLOOKUP(TableMPI[[#This Row],[Label]],TableAvg[],3,FALSE)</f>
        <v>#N/A</v>
      </c>
      <c r="Q2391" t="e">
        <f>TableMPI[[#This Row],[Avg]]-$U$2*TableMPI[[#This Row],[StdDev]]</f>
        <v>#N/A</v>
      </c>
      <c r="R2391" t="e">
        <f>TableMPI[[#This Row],[Avg]]+$U$2*TableMPI[[#This Row],[StdDev]]</f>
        <v>#N/A</v>
      </c>
      <c r="S2391" t="e">
        <f>IF(AND(TableMPI[[#This Row],[total_time]]&gt;=TableMPI[[#This Row],[Low]], TableMPI[[#This Row],[total_time]]&lt;=TableMPI[[#This Row],[High]]),1,0)</f>
        <v>#N/A</v>
      </c>
    </row>
    <row r="2392" spans="1:19" x14ac:dyDescent="0.25">
      <c r="A2392" t="s">
        <v>15</v>
      </c>
      <c r="B2392">
        <v>20000</v>
      </c>
      <c r="C2392">
        <v>100</v>
      </c>
      <c r="D2392">
        <v>100000</v>
      </c>
      <c r="E2392">
        <v>25</v>
      </c>
      <c r="F2392">
        <v>1</v>
      </c>
      <c r="G2392">
        <v>56.589359000000002</v>
      </c>
      <c r="H2392">
        <v>1.9210100000000001</v>
      </c>
      <c r="I2392">
        <v>12.803312999999999</v>
      </c>
      <c r="J2392">
        <v>0.53347100000000003</v>
      </c>
      <c r="K2392" t="str">
        <f t="shared" si="72"/>
        <v>7</v>
      </c>
      <c r="L2392" t="s">
        <v>91</v>
      </c>
      <c r="M2392" t="s">
        <v>92</v>
      </c>
      <c r="N239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25</v>
      </c>
      <c r="O2392" t="e">
        <f>VLOOKUP(TableMPI[[#This Row],[Label]],TableAvg[],2,FALSE)</f>
        <v>#N/A</v>
      </c>
      <c r="P2392" t="e">
        <f>VLOOKUP(TableMPI[[#This Row],[Label]],TableAvg[],3,FALSE)</f>
        <v>#N/A</v>
      </c>
      <c r="Q2392" t="e">
        <f>TableMPI[[#This Row],[Avg]]-$U$2*TableMPI[[#This Row],[StdDev]]</f>
        <v>#N/A</v>
      </c>
      <c r="R2392" t="e">
        <f>TableMPI[[#This Row],[Avg]]+$U$2*TableMPI[[#This Row],[StdDev]]</f>
        <v>#N/A</v>
      </c>
      <c r="S2392" t="e">
        <f>IF(AND(TableMPI[[#This Row],[total_time]]&gt;=TableMPI[[#This Row],[Low]], TableMPI[[#This Row],[total_time]]&lt;=TableMPI[[#This Row],[High]]),1,0)</f>
        <v>#N/A</v>
      </c>
    </row>
    <row r="2393" spans="1:19" x14ac:dyDescent="0.25">
      <c r="A2393" t="s">
        <v>15</v>
      </c>
      <c r="B2393">
        <v>20000</v>
      </c>
      <c r="C2393">
        <v>100</v>
      </c>
      <c r="D2393">
        <v>100000</v>
      </c>
      <c r="E2393">
        <v>26</v>
      </c>
      <c r="F2393">
        <v>1</v>
      </c>
      <c r="G2393">
        <v>55.637748999999999</v>
      </c>
      <c r="H2393">
        <v>3.4452959999999999</v>
      </c>
      <c r="I2393">
        <v>19.070575000000002</v>
      </c>
      <c r="J2393">
        <v>0.76282300000000003</v>
      </c>
      <c r="K2393" t="str">
        <f t="shared" si="72"/>
        <v>7</v>
      </c>
      <c r="L2393" t="s">
        <v>91</v>
      </c>
      <c r="M2393" t="s">
        <v>92</v>
      </c>
      <c r="N239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26</v>
      </c>
      <c r="O2393" t="e">
        <f>VLOOKUP(TableMPI[[#This Row],[Label]],TableAvg[],2,FALSE)</f>
        <v>#N/A</v>
      </c>
      <c r="P2393" t="e">
        <f>VLOOKUP(TableMPI[[#This Row],[Label]],TableAvg[],3,FALSE)</f>
        <v>#N/A</v>
      </c>
      <c r="Q2393" t="e">
        <f>TableMPI[[#This Row],[Avg]]-$U$2*TableMPI[[#This Row],[StdDev]]</f>
        <v>#N/A</v>
      </c>
      <c r="R2393" t="e">
        <f>TableMPI[[#This Row],[Avg]]+$U$2*TableMPI[[#This Row],[StdDev]]</f>
        <v>#N/A</v>
      </c>
      <c r="S2393" t="e">
        <f>IF(AND(TableMPI[[#This Row],[total_time]]&gt;=TableMPI[[#This Row],[Low]], TableMPI[[#This Row],[total_time]]&lt;=TableMPI[[#This Row],[High]]),1,0)</f>
        <v>#N/A</v>
      </c>
    </row>
    <row r="2394" spans="1:19" x14ac:dyDescent="0.25">
      <c r="A2394" t="s">
        <v>15</v>
      </c>
      <c r="B2394">
        <v>20000</v>
      </c>
      <c r="C2394">
        <v>100</v>
      </c>
      <c r="D2394">
        <v>100000</v>
      </c>
      <c r="E2394">
        <v>27</v>
      </c>
      <c r="F2394">
        <v>1</v>
      </c>
      <c r="G2394">
        <v>56.079816000000001</v>
      </c>
      <c r="H2394">
        <v>5.1295960000000003</v>
      </c>
      <c r="I2394">
        <v>14.147893</v>
      </c>
      <c r="J2394">
        <v>0.54415000000000002</v>
      </c>
      <c r="K2394" t="str">
        <f t="shared" si="72"/>
        <v>7</v>
      </c>
      <c r="L2394" t="s">
        <v>91</v>
      </c>
      <c r="M2394" t="s">
        <v>92</v>
      </c>
      <c r="N239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27</v>
      </c>
      <c r="O2394" t="e">
        <f>VLOOKUP(TableMPI[[#This Row],[Label]],TableAvg[],2,FALSE)</f>
        <v>#N/A</v>
      </c>
      <c r="P2394" t="e">
        <f>VLOOKUP(TableMPI[[#This Row],[Label]],TableAvg[],3,FALSE)</f>
        <v>#N/A</v>
      </c>
      <c r="Q2394" t="e">
        <f>TableMPI[[#This Row],[Avg]]-$U$2*TableMPI[[#This Row],[StdDev]]</f>
        <v>#N/A</v>
      </c>
      <c r="R2394" t="e">
        <f>TableMPI[[#This Row],[Avg]]+$U$2*TableMPI[[#This Row],[StdDev]]</f>
        <v>#N/A</v>
      </c>
      <c r="S2394" t="e">
        <f>IF(AND(TableMPI[[#This Row],[total_time]]&gt;=TableMPI[[#This Row],[Low]], TableMPI[[#This Row],[total_time]]&lt;=TableMPI[[#This Row],[High]]),1,0)</f>
        <v>#N/A</v>
      </c>
    </row>
    <row r="2395" spans="1:19" x14ac:dyDescent="0.25">
      <c r="A2395" t="s">
        <v>15</v>
      </c>
      <c r="B2395">
        <v>20000</v>
      </c>
      <c r="C2395">
        <v>100</v>
      </c>
      <c r="D2395">
        <v>100000</v>
      </c>
      <c r="E2395">
        <v>28</v>
      </c>
      <c r="F2395">
        <v>1</v>
      </c>
      <c r="G2395">
        <v>53.397266999999999</v>
      </c>
      <c r="H2395">
        <v>4.5780209999999997</v>
      </c>
      <c r="I2395">
        <v>20.113579000000001</v>
      </c>
      <c r="J2395">
        <v>0.74494700000000003</v>
      </c>
      <c r="K2395" t="str">
        <f t="shared" si="72"/>
        <v>7</v>
      </c>
      <c r="L2395" t="s">
        <v>91</v>
      </c>
      <c r="M2395" t="s">
        <v>92</v>
      </c>
      <c r="N239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28</v>
      </c>
      <c r="O2395" t="e">
        <f>VLOOKUP(TableMPI[[#This Row],[Label]],TableAvg[],2,FALSE)</f>
        <v>#N/A</v>
      </c>
      <c r="P2395" t="e">
        <f>VLOOKUP(TableMPI[[#This Row],[Label]],TableAvg[],3,FALSE)</f>
        <v>#N/A</v>
      </c>
      <c r="Q2395" t="e">
        <f>TableMPI[[#This Row],[Avg]]-$U$2*TableMPI[[#This Row],[StdDev]]</f>
        <v>#N/A</v>
      </c>
      <c r="R2395" t="e">
        <f>TableMPI[[#This Row],[Avg]]+$U$2*TableMPI[[#This Row],[StdDev]]</f>
        <v>#N/A</v>
      </c>
      <c r="S2395" t="e">
        <f>IF(AND(TableMPI[[#This Row],[total_time]]&gt;=TableMPI[[#This Row],[Low]], TableMPI[[#This Row],[total_time]]&lt;=TableMPI[[#This Row],[High]]),1,0)</f>
        <v>#N/A</v>
      </c>
    </row>
    <row r="2396" spans="1:19" x14ac:dyDescent="0.25">
      <c r="A2396" t="s">
        <v>15</v>
      </c>
      <c r="B2396">
        <v>20000</v>
      </c>
      <c r="C2396">
        <v>100</v>
      </c>
      <c r="D2396">
        <v>100000</v>
      </c>
      <c r="E2396">
        <v>29</v>
      </c>
      <c r="F2396">
        <v>1</v>
      </c>
      <c r="G2396">
        <v>51.674472000000002</v>
      </c>
      <c r="H2396">
        <v>5.0292709999999996</v>
      </c>
      <c r="I2396">
        <v>12.863514</v>
      </c>
      <c r="J2396">
        <v>0.45941100000000001</v>
      </c>
      <c r="K2396" t="str">
        <f t="shared" si="72"/>
        <v>7</v>
      </c>
      <c r="L2396" t="s">
        <v>91</v>
      </c>
      <c r="M2396" t="s">
        <v>92</v>
      </c>
      <c r="N239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29</v>
      </c>
      <c r="O2396" t="e">
        <f>VLOOKUP(TableMPI[[#This Row],[Label]],TableAvg[],2,FALSE)</f>
        <v>#N/A</v>
      </c>
      <c r="P2396" t="e">
        <f>VLOOKUP(TableMPI[[#This Row],[Label]],TableAvg[],3,FALSE)</f>
        <v>#N/A</v>
      </c>
      <c r="Q2396" t="e">
        <f>TableMPI[[#This Row],[Avg]]-$U$2*TableMPI[[#This Row],[StdDev]]</f>
        <v>#N/A</v>
      </c>
      <c r="R2396" t="e">
        <f>TableMPI[[#This Row],[Avg]]+$U$2*TableMPI[[#This Row],[StdDev]]</f>
        <v>#N/A</v>
      </c>
      <c r="S2396" t="e">
        <f>IF(AND(TableMPI[[#This Row],[total_time]]&gt;=TableMPI[[#This Row],[Low]], TableMPI[[#This Row],[total_time]]&lt;=TableMPI[[#This Row],[High]]),1,0)</f>
        <v>#N/A</v>
      </c>
    </row>
    <row r="2397" spans="1:19" x14ac:dyDescent="0.25">
      <c r="A2397" t="s">
        <v>15</v>
      </c>
      <c r="B2397">
        <v>20000</v>
      </c>
      <c r="C2397">
        <v>100</v>
      </c>
      <c r="D2397">
        <v>100000</v>
      </c>
      <c r="E2397">
        <v>30</v>
      </c>
      <c r="F2397">
        <v>1</v>
      </c>
      <c r="G2397">
        <v>51.902442999999998</v>
      </c>
      <c r="H2397">
        <v>6.1162159999999997</v>
      </c>
      <c r="I2397">
        <v>15.873408</v>
      </c>
      <c r="J2397">
        <v>0.54735900000000004</v>
      </c>
      <c r="K2397" t="str">
        <f t="shared" si="72"/>
        <v>7</v>
      </c>
      <c r="L2397" t="s">
        <v>91</v>
      </c>
      <c r="M2397" t="s">
        <v>92</v>
      </c>
      <c r="N239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30</v>
      </c>
      <c r="O2397" t="e">
        <f>VLOOKUP(TableMPI[[#This Row],[Label]],TableAvg[],2,FALSE)</f>
        <v>#N/A</v>
      </c>
      <c r="P2397" t="e">
        <f>VLOOKUP(TableMPI[[#This Row],[Label]],TableAvg[],3,FALSE)</f>
        <v>#N/A</v>
      </c>
      <c r="Q2397" t="e">
        <f>TableMPI[[#This Row],[Avg]]-$U$2*TableMPI[[#This Row],[StdDev]]</f>
        <v>#N/A</v>
      </c>
      <c r="R2397" t="e">
        <f>TableMPI[[#This Row],[Avg]]+$U$2*TableMPI[[#This Row],[StdDev]]</f>
        <v>#N/A</v>
      </c>
      <c r="S2397" t="e">
        <f>IF(AND(TableMPI[[#This Row],[total_time]]&gt;=TableMPI[[#This Row],[Low]], TableMPI[[#This Row],[total_time]]&lt;=TableMPI[[#This Row],[High]]),1,0)</f>
        <v>#N/A</v>
      </c>
    </row>
    <row r="2398" spans="1:19" x14ac:dyDescent="0.25">
      <c r="A2398" t="s">
        <v>15</v>
      </c>
      <c r="B2398">
        <v>20000</v>
      </c>
      <c r="C2398">
        <v>100</v>
      </c>
      <c r="D2398">
        <v>100000</v>
      </c>
      <c r="E2398">
        <v>31</v>
      </c>
      <c r="F2398">
        <v>1</v>
      </c>
      <c r="G2398">
        <v>50.822232999999997</v>
      </c>
      <c r="H2398">
        <v>6.4660489999999999</v>
      </c>
      <c r="I2398">
        <v>14.313402999999999</v>
      </c>
      <c r="J2398">
        <v>0.47711300000000001</v>
      </c>
      <c r="K2398" t="str">
        <f t="shared" si="72"/>
        <v>7</v>
      </c>
      <c r="L2398" t="s">
        <v>91</v>
      </c>
      <c r="M2398" t="s">
        <v>92</v>
      </c>
      <c r="N239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31</v>
      </c>
      <c r="O2398" t="e">
        <f>VLOOKUP(TableMPI[[#This Row],[Label]],TableAvg[],2,FALSE)</f>
        <v>#N/A</v>
      </c>
      <c r="P2398" t="e">
        <f>VLOOKUP(TableMPI[[#This Row],[Label]],TableAvg[],3,FALSE)</f>
        <v>#N/A</v>
      </c>
      <c r="Q2398" t="e">
        <f>TableMPI[[#This Row],[Avg]]-$U$2*TableMPI[[#This Row],[StdDev]]</f>
        <v>#N/A</v>
      </c>
      <c r="R2398" t="e">
        <f>TableMPI[[#This Row],[Avg]]+$U$2*TableMPI[[#This Row],[StdDev]]</f>
        <v>#N/A</v>
      </c>
      <c r="S2398" t="e">
        <f>IF(AND(TableMPI[[#This Row],[total_time]]&gt;=TableMPI[[#This Row],[Low]], TableMPI[[#This Row],[total_time]]&lt;=TableMPI[[#This Row],[High]]),1,0)</f>
        <v>#N/A</v>
      </c>
    </row>
    <row r="2399" spans="1:19" x14ac:dyDescent="0.25">
      <c r="A2399" t="s">
        <v>15</v>
      </c>
      <c r="B2399">
        <v>20000</v>
      </c>
      <c r="C2399">
        <v>100</v>
      </c>
      <c r="D2399">
        <v>100000</v>
      </c>
      <c r="E2399">
        <v>32</v>
      </c>
      <c r="F2399">
        <v>1</v>
      </c>
      <c r="G2399">
        <v>49.284804000000001</v>
      </c>
      <c r="H2399">
        <v>6.7628969999999997</v>
      </c>
      <c r="I2399">
        <v>16.671714999999999</v>
      </c>
      <c r="J2399">
        <v>0.53779699999999997</v>
      </c>
      <c r="K2399" t="str">
        <f t="shared" si="72"/>
        <v>7</v>
      </c>
      <c r="L2399" t="s">
        <v>91</v>
      </c>
      <c r="M2399" t="s">
        <v>92</v>
      </c>
      <c r="N239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32</v>
      </c>
      <c r="O2399" t="e">
        <f>VLOOKUP(TableMPI[[#This Row],[Label]],TableAvg[],2,FALSE)</f>
        <v>#N/A</v>
      </c>
      <c r="P2399" t="e">
        <f>VLOOKUP(TableMPI[[#This Row],[Label]],TableAvg[],3,FALSE)</f>
        <v>#N/A</v>
      </c>
      <c r="Q2399" t="e">
        <f>TableMPI[[#This Row],[Avg]]-$U$2*TableMPI[[#This Row],[StdDev]]</f>
        <v>#N/A</v>
      </c>
      <c r="R2399" t="e">
        <f>TableMPI[[#This Row],[Avg]]+$U$2*TableMPI[[#This Row],[StdDev]]</f>
        <v>#N/A</v>
      </c>
      <c r="S2399" t="e">
        <f>IF(AND(TableMPI[[#This Row],[total_time]]&gt;=TableMPI[[#This Row],[Low]], TableMPI[[#This Row],[total_time]]&lt;=TableMPI[[#This Row],[High]]),1,0)</f>
        <v>#N/A</v>
      </c>
    </row>
    <row r="2400" spans="1:19" x14ac:dyDescent="0.25">
      <c r="A2400" t="s">
        <v>15</v>
      </c>
      <c r="B2400">
        <v>20000</v>
      </c>
      <c r="C2400">
        <v>100</v>
      </c>
      <c r="D2400">
        <v>100000</v>
      </c>
      <c r="E2400">
        <v>33</v>
      </c>
      <c r="F2400">
        <v>1</v>
      </c>
      <c r="G2400">
        <v>48.149082999999997</v>
      </c>
      <c r="H2400">
        <v>6.8348389999999997</v>
      </c>
      <c r="I2400">
        <v>17.123374999999999</v>
      </c>
      <c r="J2400">
        <v>0.53510500000000005</v>
      </c>
      <c r="K2400" t="str">
        <f t="shared" si="72"/>
        <v>7</v>
      </c>
      <c r="L2400" t="s">
        <v>91</v>
      </c>
      <c r="M2400" t="s">
        <v>92</v>
      </c>
      <c r="N240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33</v>
      </c>
      <c r="O2400" t="e">
        <f>VLOOKUP(TableMPI[[#This Row],[Label]],TableAvg[],2,FALSE)</f>
        <v>#N/A</v>
      </c>
      <c r="P2400" t="e">
        <f>VLOOKUP(TableMPI[[#This Row],[Label]],TableAvg[],3,FALSE)</f>
        <v>#N/A</v>
      </c>
      <c r="Q2400" t="e">
        <f>TableMPI[[#This Row],[Avg]]-$U$2*TableMPI[[#This Row],[StdDev]]</f>
        <v>#N/A</v>
      </c>
      <c r="R2400" t="e">
        <f>TableMPI[[#This Row],[Avg]]+$U$2*TableMPI[[#This Row],[StdDev]]</f>
        <v>#N/A</v>
      </c>
      <c r="S2400" t="e">
        <f>IF(AND(TableMPI[[#This Row],[total_time]]&gt;=TableMPI[[#This Row],[Low]], TableMPI[[#This Row],[total_time]]&lt;=TableMPI[[#This Row],[High]]),1,0)</f>
        <v>#N/A</v>
      </c>
    </row>
    <row r="2401" spans="1:19" x14ac:dyDescent="0.25">
      <c r="A2401" t="s">
        <v>15</v>
      </c>
      <c r="B2401">
        <v>20000</v>
      </c>
      <c r="C2401">
        <v>100</v>
      </c>
      <c r="D2401">
        <v>100000</v>
      </c>
      <c r="E2401">
        <v>34</v>
      </c>
      <c r="F2401">
        <v>1</v>
      </c>
      <c r="G2401">
        <v>48.403362000000001</v>
      </c>
      <c r="H2401">
        <v>7.8916269999999997</v>
      </c>
      <c r="I2401">
        <v>17.229077</v>
      </c>
      <c r="J2401">
        <v>0.52209300000000003</v>
      </c>
      <c r="K2401" t="str">
        <f t="shared" si="72"/>
        <v>7</v>
      </c>
      <c r="L2401" t="s">
        <v>91</v>
      </c>
      <c r="M2401" t="s">
        <v>92</v>
      </c>
      <c r="N240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34</v>
      </c>
      <c r="O2401" t="e">
        <f>VLOOKUP(TableMPI[[#This Row],[Label]],TableAvg[],2,FALSE)</f>
        <v>#N/A</v>
      </c>
      <c r="P2401" t="e">
        <f>VLOOKUP(TableMPI[[#This Row],[Label]],TableAvg[],3,FALSE)</f>
        <v>#N/A</v>
      </c>
      <c r="Q2401" t="e">
        <f>TableMPI[[#This Row],[Avg]]-$U$2*TableMPI[[#This Row],[StdDev]]</f>
        <v>#N/A</v>
      </c>
      <c r="R2401" t="e">
        <f>TableMPI[[#This Row],[Avg]]+$U$2*TableMPI[[#This Row],[StdDev]]</f>
        <v>#N/A</v>
      </c>
      <c r="S2401" t="e">
        <f>IF(AND(TableMPI[[#This Row],[total_time]]&gt;=TableMPI[[#This Row],[Low]], TableMPI[[#This Row],[total_time]]&lt;=TableMPI[[#This Row],[High]]),1,0)</f>
        <v>#N/A</v>
      </c>
    </row>
    <row r="2402" spans="1:19" x14ac:dyDescent="0.25">
      <c r="A2402" t="s">
        <v>15</v>
      </c>
      <c r="B2402">
        <v>20000</v>
      </c>
      <c r="C2402">
        <v>100</v>
      </c>
      <c r="D2402">
        <v>100000</v>
      </c>
      <c r="E2402">
        <v>35</v>
      </c>
      <c r="F2402">
        <v>1</v>
      </c>
      <c r="G2402">
        <v>46.720168999999999</v>
      </c>
      <c r="H2402">
        <v>7.5837880000000002</v>
      </c>
      <c r="I2402">
        <v>16.959023999999999</v>
      </c>
      <c r="J2402">
        <v>0.49879499999999999</v>
      </c>
      <c r="K2402" t="str">
        <f t="shared" si="72"/>
        <v>7</v>
      </c>
      <c r="L2402" t="s">
        <v>91</v>
      </c>
      <c r="M2402" t="s">
        <v>92</v>
      </c>
      <c r="N240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35</v>
      </c>
      <c r="O2402" t="e">
        <f>VLOOKUP(TableMPI[[#This Row],[Label]],TableAvg[],2,FALSE)</f>
        <v>#N/A</v>
      </c>
      <c r="P2402" t="e">
        <f>VLOOKUP(TableMPI[[#This Row],[Label]],TableAvg[],3,FALSE)</f>
        <v>#N/A</v>
      </c>
      <c r="Q2402" t="e">
        <f>TableMPI[[#This Row],[Avg]]-$U$2*TableMPI[[#This Row],[StdDev]]</f>
        <v>#N/A</v>
      </c>
      <c r="R2402" t="e">
        <f>TableMPI[[#This Row],[Avg]]+$U$2*TableMPI[[#This Row],[StdDev]]</f>
        <v>#N/A</v>
      </c>
      <c r="S2402" t="e">
        <f>IF(AND(TableMPI[[#This Row],[total_time]]&gt;=TableMPI[[#This Row],[Low]], TableMPI[[#This Row],[total_time]]&lt;=TableMPI[[#This Row],[High]]),1,0)</f>
        <v>#N/A</v>
      </c>
    </row>
    <row r="2403" spans="1:19" x14ac:dyDescent="0.25">
      <c r="A2403" t="s">
        <v>15</v>
      </c>
      <c r="B2403">
        <v>20000</v>
      </c>
      <c r="C2403">
        <v>100</v>
      </c>
      <c r="D2403">
        <v>100000</v>
      </c>
      <c r="E2403">
        <v>36</v>
      </c>
      <c r="F2403">
        <v>1</v>
      </c>
      <c r="G2403">
        <v>45.953592</v>
      </c>
      <c r="H2403">
        <v>7.3529679999999997</v>
      </c>
      <c r="I2403">
        <v>18.562169000000001</v>
      </c>
      <c r="J2403">
        <v>0.53034800000000004</v>
      </c>
      <c r="K2403" t="str">
        <f t="shared" si="72"/>
        <v>7</v>
      </c>
      <c r="L2403" t="s">
        <v>91</v>
      </c>
      <c r="M2403" t="s">
        <v>92</v>
      </c>
      <c r="N240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36</v>
      </c>
      <c r="O2403" t="e">
        <f>VLOOKUP(TableMPI[[#This Row],[Label]],TableAvg[],2,FALSE)</f>
        <v>#N/A</v>
      </c>
      <c r="P2403" t="e">
        <f>VLOOKUP(TableMPI[[#This Row],[Label]],TableAvg[],3,FALSE)</f>
        <v>#N/A</v>
      </c>
      <c r="Q2403" t="e">
        <f>TableMPI[[#This Row],[Avg]]-$U$2*TableMPI[[#This Row],[StdDev]]</f>
        <v>#N/A</v>
      </c>
      <c r="R2403" t="e">
        <f>TableMPI[[#This Row],[Avg]]+$U$2*TableMPI[[#This Row],[StdDev]]</f>
        <v>#N/A</v>
      </c>
      <c r="S2403" t="e">
        <f>IF(AND(TableMPI[[#This Row],[total_time]]&gt;=TableMPI[[#This Row],[Low]], TableMPI[[#This Row],[total_time]]&lt;=TableMPI[[#This Row],[High]]),1,0)</f>
        <v>#N/A</v>
      </c>
    </row>
    <row r="2404" spans="1:19" x14ac:dyDescent="0.25">
      <c r="A2404" t="s">
        <v>15</v>
      </c>
      <c r="B2404">
        <v>20000</v>
      </c>
      <c r="C2404">
        <v>100</v>
      </c>
      <c r="D2404">
        <v>100000</v>
      </c>
      <c r="E2404">
        <v>37</v>
      </c>
      <c r="F2404">
        <v>1</v>
      </c>
      <c r="G2404">
        <v>45.396946999999997</v>
      </c>
      <c r="H2404">
        <v>8.3214469999999992</v>
      </c>
      <c r="I2404">
        <v>17.471140999999999</v>
      </c>
      <c r="J2404">
        <v>0.48530899999999999</v>
      </c>
      <c r="K2404" t="str">
        <f t="shared" si="72"/>
        <v>7</v>
      </c>
      <c r="L2404" t="s">
        <v>91</v>
      </c>
      <c r="M2404" t="s">
        <v>92</v>
      </c>
      <c r="N240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37</v>
      </c>
      <c r="O2404" t="e">
        <f>VLOOKUP(TableMPI[[#This Row],[Label]],TableAvg[],2,FALSE)</f>
        <v>#N/A</v>
      </c>
      <c r="P2404" t="e">
        <f>VLOOKUP(TableMPI[[#This Row],[Label]],TableAvg[],3,FALSE)</f>
        <v>#N/A</v>
      </c>
      <c r="Q2404" t="e">
        <f>TableMPI[[#This Row],[Avg]]-$U$2*TableMPI[[#This Row],[StdDev]]</f>
        <v>#N/A</v>
      </c>
      <c r="R2404" t="e">
        <f>TableMPI[[#This Row],[Avg]]+$U$2*TableMPI[[#This Row],[StdDev]]</f>
        <v>#N/A</v>
      </c>
      <c r="S2404" t="e">
        <f>IF(AND(TableMPI[[#This Row],[total_time]]&gt;=TableMPI[[#This Row],[Low]], TableMPI[[#This Row],[total_time]]&lt;=TableMPI[[#This Row],[High]]),1,0)</f>
        <v>#N/A</v>
      </c>
    </row>
    <row r="2405" spans="1:19" x14ac:dyDescent="0.25">
      <c r="A2405" t="s">
        <v>15</v>
      </c>
      <c r="B2405">
        <v>20000</v>
      </c>
      <c r="C2405">
        <v>100</v>
      </c>
      <c r="D2405">
        <v>100000</v>
      </c>
      <c r="E2405">
        <v>38</v>
      </c>
      <c r="F2405">
        <v>1</v>
      </c>
      <c r="G2405">
        <v>45.421393000000002</v>
      </c>
      <c r="H2405">
        <v>8.9070199999999993</v>
      </c>
      <c r="I2405">
        <v>20.170501999999999</v>
      </c>
      <c r="J2405">
        <v>0.54514899999999999</v>
      </c>
      <c r="K2405" t="str">
        <f t="shared" si="72"/>
        <v>7</v>
      </c>
      <c r="L2405" t="s">
        <v>91</v>
      </c>
      <c r="M2405" t="s">
        <v>92</v>
      </c>
      <c r="N240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38</v>
      </c>
      <c r="O2405" t="e">
        <f>VLOOKUP(TableMPI[[#This Row],[Label]],TableAvg[],2,FALSE)</f>
        <v>#N/A</v>
      </c>
      <c r="P2405" t="e">
        <f>VLOOKUP(TableMPI[[#This Row],[Label]],TableAvg[],3,FALSE)</f>
        <v>#N/A</v>
      </c>
      <c r="Q2405" t="e">
        <f>TableMPI[[#This Row],[Avg]]-$U$2*TableMPI[[#This Row],[StdDev]]</f>
        <v>#N/A</v>
      </c>
      <c r="R2405" t="e">
        <f>TableMPI[[#This Row],[Avg]]+$U$2*TableMPI[[#This Row],[StdDev]]</f>
        <v>#N/A</v>
      </c>
      <c r="S2405" t="e">
        <f>IF(AND(TableMPI[[#This Row],[total_time]]&gt;=TableMPI[[#This Row],[Low]], TableMPI[[#This Row],[total_time]]&lt;=TableMPI[[#This Row],[High]]),1,0)</f>
        <v>#N/A</v>
      </c>
    </row>
    <row r="2406" spans="1:19" x14ac:dyDescent="0.25">
      <c r="A2406" t="s">
        <v>15</v>
      </c>
      <c r="B2406">
        <v>20000</v>
      </c>
      <c r="C2406">
        <v>100</v>
      </c>
      <c r="D2406">
        <v>100000</v>
      </c>
      <c r="E2406">
        <v>39</v>
      </c>
      <c r="F2406">
        <v>1</v>
      </c>
      <c r="G2406">
        <v>44.275457000000003</v>
      </c>
      <c r="H2406">
        <v>9.0939969999999999</v>
      </c>
      <c r="I2406">
        <v>18.759224</v>
      </c>
      <c r="J2406">
        <v>0.49366399999999999</v>
      </c>
      <c r="K2406" t="str">
        <f t="shared" si="72"/>
        <v>7</v>
      </c>
      <c r="L2406" t="s">
        <v>91</v>
      </c>
      <c r="M2406" t="s">
        <v>92</v>
      </c>
      <c r="N240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39</v>
      </c>
      <c r="O2406" t="e">
        <f>VLOOKUP(TableMPI[[#This Row],[Label]],TableAvg[],2,FALSE)</f>
        <v>#N/A</v>
      </c>
      <c r="P2406" t="e">
        <f>VLOOKUP(TableMPI[[#This Row],[Label]],TableAvg[],3,FALSE)</f>
        <v>#N/A</v>
      </c>
      <c r="Q2406" t="e">
        <f>TableMPI[[#This Row],[Avg]]-$U$2*TableMPI[[#This Row],[StdDev]]</f>
        <v>#N/A</v>
      </c>
      <c r="R2406" t="e">
        <f>TableMPI[[#This Row],[Avg]]+$U$2*TableMPI[[#This Row],[StdDev]]</f>
        <v>#N/A</v>
      </c>
      <c r="S2406" t="e">
        <f>IF(AND(TableMPI[[#This Row],[total_time]]&gt;=TableMPI[[#This Row],[Low]], TableMPI[[#This Row],[total_time]]&lt;=TableMPI[[#This Row],[High]]),1,0)</f>
        <v>#N/A</v>
      </c>
    </row>
    <row r="2407" spans="1:19" x14ac:dyDescent="0.25">
      <c r="A2407" t="s">
        <v>15</v>
      </c>
      <c r="B2407">
        <v>20000</v>
      </c>
      <c r="C2407">
        <v>100</v>
      </c>
      <c r="D2407">
        <v>100000</v>
      </c>
      <c r="E2407">
        <v>40</v>
      </c>
      <c r="F2407">
        <v>1</v>
      </c>
      <c r="G2407">
        <v>44.548343000000003</v>
      </c>
      <c r="H2407">
        <v>10.377561999999999</v>
      </c>
      <c r="I2407">
        <v>25.075673999999999</v>
      </c>
      <c r="J2407">
        <v>0.64296600000000004</v>
      </c>
      <c r="K2407" t="str">
        <f t="shared" si="72"/>
        <v>7</v>
      </c>
      <c r="L2407" t="s">
        <v>91</v>
      </c>
      <c r="M2407" t="s">
        <v>92</v>
      </c>
      <c r="N240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40</v>
      </c>
      <c r="O2407" t="e">
        <f>VLOOKUP(TableMPI[[#This Row],[Label]],TableAvg[],2,FALSE)</f>
        <v>#N/A</v>
      </c>
      <c r="P2407" t="e">
        <f>VLOOKUP(TableMPI[[#This Row],[Label]],TableAvg[],3,FALSE)</f>
        <v>#N/A</v>
      </c>
      <c r="Q2407" t="e">
        <f>TableMPI[[#This Row],[Avg]]-$U$2*TableMPI[[#This Row],[StdDev]]</f>
        <v>#N/A</v>
      </c>
      <c r="R2407" t="e">
        <f>TableMPI[[#This Row],[Avg]]+$U$2*TableMPI[[#This Row],[StdDev]]</f>
        <v>#N/A</v>
      </c>
      <c r="S2407" t="e">
        <f>IF(AND(TableMPI[[#This Row],[total_time]]&gt;=TableMPI[[#This Row],[Low]], TableMPI[[#This Row],[total_time]]&lt;=TableMPI[[#This Row],[High]]),1,0)</f>
        <v>#N/A</v>
      </c>
    </row>
    <row r="2408" spans="1:19" x14ac:dyDescent="0.25">
      <c r="A2408" t="s">
        <v>15</v>
      </c>
      <c r="B2408">
        <v>20000</v>
      </c>
      <c r="C2408">
        <v>100</v>
      </c>
      <c r="D2408">
        <v>100000</v>
      </c>
      <c r="E2408">
        <v>41</v>
      </c>
      <c r="F2408">
        <v>1</v>
      </c>
      <c r="G2408">
        <v>44.062654999999999</v>
      </c>
      <c r="H2408">
        <v>10.684407</v>
      </c>
      <c r="I2408">
        <v>20.364498000000001</v>
      </c>
      <c r="J2408">
        <v>0.50911200000000001</v>
      </c>
      <c r="K2408" t="str">
        <f t="shared" si="72"/>
        <v>7</v>
      </c>
      <c r="L2408" t="s">
        <v>91</v>
      </c>
      <c r="M2408" t="s">
        <v>92</v>
      </c>
      <c r="N240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41</v>
      </c>
      <c r="O2408" t="e">
        <f>VLOOKUP(TableMPI[[#This Row],[Label]],TableAvg[],2,FALSE)</f>
        <v>#N/A</v>
      </c>
      <c r="P2408" t="e">
        <f>VLOOKUP(TableMPI[[#This Row],[Label]],TableAvg[],3,FALSE)</f>
        <v>#N/A</v>
      </c>
      <c r="Q2408" t="e">
        <f>TableMPI[[#This Row],[Avg]]-$U$2*TableMPI[[#This Row],[StdDev]]</f>
        <v>#N/A</v>
      </c>
      <c r="R2408" t="e">
        <f>TableMPI[[#This Row],[Avg]]+$U$2*TableMPI[[#This Row],[StdDev]]</f>
        <v>#N/A</v>
      </c>
      <c r="S2408" t="e">
        <f>IF(AND(TableMPI[[#This Row],[total_time]]&gt;=TableMPI[[#This Row],[Low]], TableMPI[[#This Row],[total_time]]&lt;=TableMPI[[#This Row],[High]]),1,0)</f>
        <v>#N/A</v>
      </c>
    </row>
    <row r="2409" spans="1:19" x14ac:dyDescent="0.25">
      <c r="A2409" t="s">
        <v>15</v>
      </c>
      <c r="B2409">
        <v>20000</v>
      </c>
      <c r="C2409">
        <v>100</v>
      </c>
      <c r="D2409">
        <v>100000</v>
      </c>
      <c r="E2409">
        <v>42</v>
      </c>
      <c r="F2409">
        <v>1</v>
      </c>
      <c r="G2409">
        <v>42.786002000000003</v>
      </c>
      <c r="H2409">
        <v>9.7727489999999992</v>
      </c>
      <c r="I2409">
        <v>20.477176</v>
      </c>
      <c r="J2409">
        <v>0.49944300000000003</v>
      </c>
      <c r="K2409" t="str">
        <f t="shared" si="72"/>
        <v>7</v>
      </c>
      <c r="L2409" t="s">
        <v>91</v>
      </c>
      <c r="M2409" t="s">
        <v>92</v>
      </c>
      <c r="N240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42</v>
      </c>
      <c r="O2409" t="e">
        <f>VLOOKUP(TableMPI[[#This Row],[Label]],TableAvg[],2,FALSE)</f>
        <v>#N/A</v>
      </c>
      <c r="P2409" t="e">
        <f>VLOOKUP(TableMPI[[#This Row],[Label]],TableAvg[],3,FALSE)</f>
        <v>#N/A</v>
      </c>
      <c r="Q2409" t="e">
        <f>TableMPI[[#This Row],[Avg]]-$U$2*TableMPI[[#This Row],[StdDev]]</f>
        <v>#N/A</v>
      </c>
      <c r="R2409" t="e">
        <f>TableMPI[[#This Row],[Avg]]+$U$2*TableMPI[[#This Row],[StdDev]]</f>
        <v>#N/A</v>
      </c>
      <c r="S2409" t="e">
        <f>IF(AND(TableMPI[[#This Row],[total_time]]&gt;=TableMPI[[#This Row],[Low]], TableMPI[[#This Row],[total_time]]&lt;=TableMPI[[#This Row],[High]]),1,0)</f>
        <v>#N/A</v>
      </c>
    </row>
    <row r="2410" spans="1:19" x14ac:dyDescent="0.25">
      <c r="A2410" t="s">
        <v>15</v>
      </c>
      <c r="B2410">
        <v>20000</v>
      </c>
      <c r="C2410">
        <v>100</v>
      </c>
      <c r="D2410">
        <v>100000</v>
      </c>
      <c r="E2410">
        <v>43</v>
      </c>
      <c r="F2410">
        <v>1</v>
      </c>
      <c r="G2410">
        <v>44.328403999999999</v>
      </c>
      <c r="H2410">
        <v>12.008319</v>
      </c>
      <c r="I2410">
        <v>33.444187999999997</v>
      </c>
      <c r="J2410">
        <v>0.79629000000000005</v>
      </c>
      <c r="K2410" t="str">
        <f t="shared" si="72"/>
        <v>7</v>
      </c>
      <c r="L2410" t="s">
        <v>91</v>
      </c>
      <c r="M2410" t="s">
        <v>92</v>
      </c>
      <c r="N241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43</v>
      </c>
      <c r="O2410" t="e">
        <f>VLOOKUP(TableMPI[[#This Row],[Label]],TableAvg[],2,FALSE)</f>
        <v>#N/A</v>
      </c>
      <c r="P2410" t="e">
        <f>VLOOKUP(TableMPI[[#This Row],[Label]],TableAvg[],3,FALSE)</f>
        <v>#N/A</v>
      </c>
      <c r="Q2410" t="e">
        <f>TableMPI[[#This Row],[Avg]]-$U$2*TableMPI[[#This Row],[StdDev]]</f>
        <v>#N/A</v>
      </c>
      <c r="R2410" t="e">
        <f>TableMPI[[#This Row],[Avg]]+$U$2*TableMPI[[#This Row],[StdDev]]</f>
        <v>#N/A</v>
      </c>
      <c r="S2410" t="e">
        <f>IF(AND(TableMPI[[#This Row],[total_time]]&gt;=TableMPI[[#This Row],[Low]], TableMPI[[#This Row],[total_time]]&lt;=TableMPI[[#This Row],[High]]),1,0)</f>
        <v>#N/A</v>
      </c>
    </row>
    <row r="2411" spans="1:19" x14ac:dyDescent="0.25">
      <c r="A2411" t="s">
        <v>15</v>
      </c>
      <c r="B2411">
        <v>20000</v>
      </c>
      <c r="C2411">
        <v>100</v>
      </c>
      <c r="D2411">
        <v>100000</v>
      </c>
      <c r="E2411">
        <v>44</v>
      </c>
      <c r="F2411">
        <v>1</v>
      </c>
      <c r="G2411">
        <v>44.073051</v>
      </c>
      <c r="H2411">
        <v>12.470767</v>
      </c>
      <c r="I2411">
        <v>29.494696000000001</v>
      </c>
      <c r="J2411">
        <v>0.68592299999999995</v>
      </c>
      <c r="K2411" t="str">
        <f t="shared" si="72"/>
        <v>7</v>
      </c>
      <c r="L2411" t="s">
        <v>91</v>
      </c>
      <c r="M2411" t="s">
        <v>92</v>
      </c>
      <c r="N241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44</v>
      </c>
      <c r="O2411" t="e">
        <f>VLOOKUP(TableMPI[[#This Row],[Label]],TableAvg[],2,FALSE)</f>
        <v>#N/A</v>
      </c>
      <c r="P2411" t="e">
        <f>VLOOKUP(TableMPI[[#This Row],[Label]],TableAvg[],3,FALSE)</f>
        <v>#N/A</v>
      </c>
      <c r="Q2411" t="e">
        <f>TableMPI[[#This Row],[Avg]]-$U$2*TableMPI[[#This Row],[StdDev]]</f>
        <v>#N/A</v>
      </c>
      <c r="R2411" t="e">
        <f>TableMPI[[#This Row],[Avg]]+$U$2*TableMPI[[#This Row],[StdDev]]</f>
        <v>#N/A</v>
      </c>
      <c r="S2411" t="e">
        <f>IF(AND(TableMPI[[#This Row],[total_time]]&gt;=TableMPI[[#This Row],[Low]], TableMPI[[#This Row],[total_time]]&lt;=TableMPI[[#This Row],[High]]),1,0)</f>
        <v>#N/A</v>
      </c>
    </row>
    <row r="2412" spans="1:19" x14ac:dyDescent="0.25">
      <c r="A2412" t="s">
        <v>15</v>
      </c>
      <c r="B2412">
        <v>20000</v>
      </c>
      <c r="C2412">
        <v>100</v>
      </c>
      <c r="D2412">
        <v>100000</v>
      </c>
      <c r="E2412">
        <v>45</v>
      </c>
      <c r="F2412">
        <v>1</v>
      </c>
      <c r="G2412">
        <v>42.395603999999999</v>
      </c>
      <c r="H2412">
        <v>11.348850000000001</v>
      </c>
      <c r="I2412">
        <v>24.922343999999999</v>
      </c>
      <c r="J2412">
        <v>0.56641699999999995</v>
      </c>
      <c r="K2412" t="str">
        <f t="shared" si="72"/>
        <v>7</v>
      </c>
      <c r="L2412" t="s">
        <v>91</v>
      </c>
      <c r="M2412" t="s">
        <v>92</v>
      </c>
      <c r="N241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45</v>
      </c>
      <c r="O2412" t="e">
        <f>VLOOKUP(TableMPI[[#This Row],[Label]],TableAvg[],2,FALSE)</f>
        <v>#N/A</v>
      </c>
      <c r="P2412" t="e">
        <f>VLOOKUP(TableMPI[[#This Row],[Label]],TableAvg[],3,FALSE)</f>
        <v>#N/A</v>
      </c>
      <c r="Q2412" t="e">
        <f>TableMPI[[#This Row],[Avg]]-$U$2*TableMPI[[#This Row],[StdDev]]</f>
        <v>#N/A</v>
      </c>
      <c r="R2412" t="e">
        <f>TableMPI[[#This Row],[Avg]]+$U$2*TableMPI[[#This Row],[StdDev]]</f>
        <v>#N/A</v>
      </c>
      <c r="S2412" t="e">
        <f>IF(AND(TableMPI[[#This Row],[total_time]]&gt;=TableMPI[[#This Row],[Low]], TableMPI[[#This Row],[total_time]]&lt;=TableMPI[[#This Row],[High]]),1,0)</f>
        <v>#N/A</v>
      </c>
    </row>
    <row r="2413" spans="1:19" x14ac:dyDescent="0.25">
      <c r="A2413" t="s">
        <v>15</v>
      </c>
      <c r="B2413">
        <v>20000</v>
      </c>
      <c r="C2413">
        <v>100</v>
      </c>
      <c r="D2413">
        <v>100000</v>
      </c>
      <c r="E2413">
        <v>46</v>
      </c>
      <c r="F2413">
        <v>1</v>
      </c>
      <c r="G2413">
        <v>41.545426999999997</v>
      </c>
      <c r="H2413">
        <v>11.196984</v>
      </c>
      <c r="I2413">
        <v>25.221858000000001</v>
      </c>
      <c r="J2413">
        <v>0.56048600000000004</v>
      </c>
      <c r="K2413" t="str">
        <f t="shared" si="72"/>
        <v>7</v>
      </c>
      <c r="L2413" t="s">
        <v>91</v>
      </c>
      <c r="M2413" t="s">
        <v>92</v>
      </c>
      <c r="N24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46</v>
      </c>
      <c r="O2413" t="e">
        <f>VLOOKUP(TableMPI[[#This Row],[Label]],TableAvg[],2,FALSE)</f>
        <v>#N/A</v>
      </c>
      <c r="P2413" t="e">
        <f>VLOOKUP(TableMPI[[#This Row],[Label]],TableAvg[],3,FALSE)</f>
        <v>#N/A</v>
      </c>
      <c r="Q2413" t="e">
        <f>TableMPI[[#This Row],[Avg]]-$U$2*TableMPI[[#This Row],[StdDev]]</f>
        <v>#N/A</v>
      </c>
      <c r="R2413" t="e">
        <f>TableMPI[[#This Row],[Avg]]+$U$2*TableMPI[[#This Row],[StdDev]]</f>
        <v>#N/A</v>
      </c>
      <c r="S2413" t="e">
        <f>IF(AND(TableMPI[[#This Row],[total_time]]&gt;=TableMPI[[#This Row],[Low]], TableMPI[[#This Row],[total_time]]&lt;=TableMPI[[#This Row],[High]]),1,0)</f>
        <v>#N/A</v>
      </c>
    </row>
    <row r="2414" spans="1:19" x14ac:dyDescent="0.25">
      <c r="A2414" t="s">
        <v>15</v>
      </c>
      <c r="B2414">
        <v>20000</v>
      </c>
      <c r="C2414">
        <v>100</v>
      </c>
      <c r="D2414">
        <v>100000</v>
      </c>
      <c r="E2414">
        <v>47</v>
      </c>
      <c r="F2414">
        <v>1</v>
      </c>
      <c r="G2414">
        <v>41.675776999999997</v>
      </c>
      <c r="H2414">
        <v>11.915505</v>
      </c>
      <c r="I2414">
        <v>20.629688999999999</v>
      </c>
      <c r="J2414">
        <v>0.44847100000000001</v>
      </c>
      <c r="K2414" t="str">
        <f t="shared" si="72"/>
        <v>7</v>
      </c>
      <c r="L2414" t="s">
        <v>91</v>
      </c>
      <c r="M2414" t="s">
        <v>92</v>
      </c>
      <c r="N241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47</v>
      </c>
      <c r="O2414" t="e">
        <f>VLOOKUP(TableMPI[[#This Row],[Label]],TableAvg[],2,FALSE)</f>
        <v>#N/A</v>
      </c>
      <c r="P2414" t="e">
        <f>VLOOKUP(TableMPI[[#This Row],[Label]],TableAvg[],3,FALSE)</f>
        <v>#N/A</v>
      </c>
      <c r="Q2414" t="e">
        <f>TableMPI[[#This Row],[Avg]]-$U$2*TableMPI[[#This Row],[StdDev]]</f>
        <v>#N/A</v>
      </c>
      <c r="R2414" t="e">
        <f>TableMPI[[#This Row],[Avg]]+$U$2*TableMPI[[#This Row],[StdDev]]</f>
        <v>#N/A</v>
      </c>
      <c r="S2414" t="e">
        <f>IF(AND(TableMPI[[#This Row],[total_time]]&gt;=TableMPI[[#This Row],[Low]], TableMPI[[#This Row],[total_time]]&lt;=TableMPI[[#This Row],[High]]),1,0)</f>
        <v>#N/A</v>
      </c>
    </row>
    <row r="2415" spans="1:19" x14ac:dyDescent="0.25">
      <c r="A2415" t="s">
        <v>15</v>
      </c>
      <c r="B2415">
        <v>20000</v>
      </c>
      <c r="C2415">
        <v>100</v>
      </c>
      <c r="D2415">
        <v>100000</v>
      </c>
      <c r="E2415">
        <v>48</v>
      </c>
      <c r="F2415">
        <v>1</v>
      </c>
      <c r="G2415">
        <v>41.498632000000001</v>
      </c>
      <c r="H2415">
        <v>12.150993</v>
      </c>
      <c r="I2415">
        <v>19.441322</v>
      </c>
      <c r="J2415">
        <v>0.41364499999999998</v>
      </c>
      <c r="K2415" t="str">
        <f t="shared" si="72"/>
        <v>7</v>
      </c>
      <c r="L2415" t="s">
        <v>91</v>
      </c>
      <c r="M2415" t="s">
        <v>92</v>
      </c>
      <c r="N241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48</v>
      </c>
      <c r="O2415" t="e">
        <f>VLOOKUP(TableMPI[[#This Row],[Label]],TableAvg[],2,FALSE)</f>
        <v>#N/A</v>
      </c>
      <c r="P2415" t="e">
        <f>VLOOKUP(TableMPI[[#This Row],[Label]],TableAvg[],3,FALSE)</f>
        <v>#N/A</v>
      </c>
      <c r="Q2415" t="e">
        <f>TableMPI[[#This Row],[Avg]]-$U$2*TableMPI[[#This Row],[StdDev]]</f>
        <v>#N/A</v>
      </c>
      <c r="R2415" t="e">
        <f>TableMPI[[#This Row],[Avg]]+$U$2*TableMPI[[#This Row],[StdDev]]</f>
        <v>#N/A</v>
      </c>
      <c r="S2415" t="e">
        <f>IF(AND(TableMPI[[#This Row],[total_time]]&gt;=TableMPI[[#This Row],[Low]], TableMPI[[#This Row],[total_time]]&lt;=TableMPI[[#This Row],[High]]),1,0)</f>
        <v>#N/A</v>
      </c>
    </row>
    <row r="2416" spans="1:19" x14ac:dyDescent="0.25">
      <c r="A2416" t="s">
        <v>15</v>
      </c>
      <c r="B2416">
        <v>20000</v>
      </c>
      <c r="C2416">
        <v>100</v>
      </c>
      <c r="D2416">
        <v>100000</v>
      </c>
      <c r="E2416">
        <v>49</v>
      </c>
      <c r="F2416">
        <v>1</v>
      </c>
      <c r="G2416">
        <v>39.775201000000003</v>
      </c>
      <c r="H2416">
        <v>11.078837999999999</v>
      </c>
      <c r="I2416">
        <v>22.401481</v>
      </c>
      <c r="J2416">
        <v>0.466698</v>
      </c>
      <c r="K2416" t="str">
        <f t="shared" si="72"/>
        <v>7</v>
      </c>
      <c r="L2416" t="s">
        <v>91</v>
      </c>
      <c r="M2416" t="s">
        <v>92</v>
      </c>
      <c r="N241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49</v>
      </c>
      <c r="O2416" t="e">
        <f>VLOOKUP(TableMPI[[#This Row],[Label]],TableAvg[],2,FALSE)</f>
        <v>#N/A</v>
      </c>
      <c r="P2416" t="e">
        <f>VLOOKUP(TableMPI[[#This Row],[Label]],TableAvg[],3,FALSE)</f>
        <v>#N/A</v>
      </c>
      <c r="Q2416" t="e">
        <f>TableMPI[[#This Row],[Avg]]-$U$2*TableMPI[[#This Row],[StdDev]]</f>
        <v>#N/A</v>
      </c>
      <c r="R2416" t="e">
        <f>TableMPI[[#This Row],[Avg]]+$U$2*TableMPI[[#This Row],[StdDev]]</f>
        <v>#N/A</v>
      </c>
      <c r="S2416" t="e">
        <f>IF(AND(TableMPI[[#This Row],[total_time]]&gt;=TableMPI[[#This Row],[Low]], TableMPI[[#This Row],[total_time]]&lt;=TableMPI[[#This Row],[High]]),1,0)</f>
        <v>#N/A</v>
      </c>
    </row>
    <row r="2417" spans="1:19" x14ac:dyDescent="0.25">
      <c r="A2417" t="s">
        <v>15</v>
      </c>
      <c r="B2417">
        <v>20000</v>
      </c>
      <c r="C2417">
        <v>100</v>
      </c>
      <c r="D2417">
        <v>100000</v>
      </c>
      <c r="E2417">
        <v>50</v>
      </c>
      <c r="F2417">
        <v>1</v>
      </c>
      <c r="G2417">
        <v>40.451973000000002</v>
      </c>
      <c r="H2417">
        <v>12.373621</v>
      </c>
      <c r="I2417">
        <v>20.373052000000001</v>
      </c>
      <c r="J2417">
        <v>0.41577700000000001</v>
      </c>
      <c r="K2417" t="str">
        <f t="shared" ref="K2417:K2451" si="73">MID(M2417,22,1)</f>
        <v>7</v>
      </c>
      <c r="L2417" t="s">
        <v>91</v>
      </c>
      <c r="M2417" t="s">
        <v>92</v>
      </c>
      <c r="N241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50</v>
      </c>
      <c r="O2417" t="e">
        <f>VLOOKUP(TableMPI[[#This Row],[Label]],TableAvg[],2,FALSE)</f>
        <v>#N/A</v>
      </c>
      <c r="P2417" t="e">
        <f>VLOOKUP(TableMPI[[#This Row],[Label]],TableAvg[],3,FALSE)</f>
        <v>#N/A</v>
      </c>
      <c r="Q2417" t="e">
        <f>TableMPI[[#This Row],[Avg]]-$U$2*TableMPI[[#This Row],[StdDev]]</f>
        <v>#N/A</v>
      </c>
      <c r="R2417" t="e">
        <f>TableMPI[[#This Row],[Avg]]+$U$2*TableMPI[[#This Row],[StdDev]]</f>
        <v>#N/A</v>
      </c>
      <c r="S2417" t="e">
        <f>IF(AND(TableMPI[[#This Row],[total_time]]&gt;=TableMPI[[#This Row],[Low]], TableMPI[[#This Row],[total_time]]&lt;=TableMPI[[#This Row],[High]]),1,0)</f>
        <v>#N/A</v>
      </c>
    </row>
    <row r="2418" spans="1:19" x14ac:dyDescent="0.25">
      <c r="A2418" t="s">
        <v>15</v>
      </c>
      <c r="B2418">
        <v>20000</v>
      </c>
      <c r="C2418">
        <v>100</v>
      </c>
      <c r="D2418">
        <v>100000</v>
      </c>
      <c r="E2418">
        <v>51</v>
      </c>
      <c r="F2418">
        <v>1</v>
      </c>
      <c r="G2418">
        <v>38.628946999999997</v>
      </c>
      <c r="H2418">
        <v>11.393345999999999</v>
      </c>
      <c r="I2418">
        <v>19.289634</v>
      </c>
      <c r="J2418">
        <v>0.385793</v>
      </c>
      <c r="K2418" t="str">
        <f t="shared" si="73"/>
        <v>7</v>
      </c>
      <c r="L2418" t="s">
        <v>91</v>
      </c>
      <c r="M2418" t="s">
        <v>92</v>
      </c>
      <c r="N241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51</v>
      </c>
      <c r="O2418" t="e">
        <f>VLOOKUP(TableMPI[[#This Row],[Label]],TableAvg[],2,FALSE)</f>
        <v>#N/A</v>
      </c>
      <c r="P2418" t="e">
        <f>VLOOKUP(TableMPI[[#This Row],[Label]],TableAvg[],3,FALSE)</f>
        <v>#N/A</v>
      </c>
      <c r="Q2418" t="e">
        <f>TableMPI[[#This Row],[Avg]]-$U$2*TableMPI[[#This Row],[StdDev]]</f>
        <v>#N/A</v>
      </c>
      <c r="R2418" t="e">
        <f>TableMPI[[#This Row],[Avg]]+$U$2*TableMPI[[#This Row],[StdDev]]</f>
        <v>#N/A</v>
      </c>
      <c r="S2418" t="e">
        <f>IF(AND(TableMPI[[#This Row],[total_time]]&gt;=TableMPI[[#This Row],[Low]], TableMPI[[#This Row],[total_time]]&lt;=TableMPI[[#This Row],[High]]),1,0)</f>
        <v>#N/A</v>
      </c>
    </row>
    <row r="2419" spans="1:19" x14ac:dyDescent="0.25">
      <c r="A2419" t="s">
        <v>15</v>
      </c>
      <c r="B2419">
        <v>20000</v>
      </c>
      <c r="C2419">
        <v>100</v>
      </c>
      <c r="D2419">
        <v>100000</v>
      </c>
      <c r="E2419">
        <v>52</v>
      </c>
      <c r="F2419">
        <v>1</v>
      </c>
      <c r="G2419">
        <v>38.194572999999998</v>
      </c>
      <c r="H2419">
        <v>11.084555</v>
      </c>
      <c r="I2419">
        <v>20.478926999999999</v>
      </c>
      <c r="J2419">
        <v>0.40154800000000002</v>
      </c>
      <c r="K2419" t="str">
        <f t="shared" si="73"/>
        <v>7</v>
      </c>
      <c r="L2419" t="s">
        <v>91</v>
      </c>
      <c r="M2419" t="s">
        <v>92</v>
      </c>
      <c r="N241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52</v>
      </c>
      <c r="O2419" t="e">
        <f>VLOOKUP(TableMPI[[#This Row],[Label]],TableAvg[],2,FALSE)</f>
        <v>#N/A</v>
      </c>
      <c r="P2419" t="e">
        <f>VLOOKUP(TableMPI[[#This Row],[Label]],TableAvg[],3,FALSE)</f>
        <v>#N/A</v>
      </c>
      <c r="Q2419" t="e">
        <f>TableMPI[[#This Row],[Avg]]-$U$2*TableMPI[[#This Row],[StdDev]]</f>
        <v>#N/A</v>
      </c>
      <c r="R2419" t="e">
        <f>TableMPI[[#This Row],[Avg]]+$U$2*TableMPI[[#This Row],[StdDev]]</f>
        <v>#N/A</v>
      </c>
      <c r="S2419" t="e">
        <f>IF(AND(TableMPI[[#This Row],[total_time]]&gt;=TableMPI[[#This Row],[Low]], TableMPI[[#This Row],[total_time]]&lt;=TableMPI[[#This Row],[High]]),1,0)</f>
        <v>#N/A</v>
      </c>
    </row>
    <row r="2420" spans="1:19" x14ac:dyDescent="0.25">
      <c r="A2420" t="s">
        <v>15</v>
      </c>
      <c r="B2420">
        <v>20000</v>
      </c>
      <c r="C2420">
        <v>100</v>
      </c>
      <c r="D2420">
        <v>100000</v>
      </c>
      <c r="E2420">
        <v>53</v>
      </c>
      <c r="F2420">
        <v>1</v>
      </c>
      <c r="G2420">
        <v>38.014229</v>
      </c>
      <c r="H2420">
        <v>11.445262</v>
      </c>
      <c r="I2420">
        <v>20.838873</v>
      </c>
      <c r="J2420">
        <v>0.40074799999999999</v>
      </c>
      <c r="K2420" t="str">
        <f t="shared" si="73"/>
        <v>7</v>
      </c>
      <c r="L2420" t="s">
        <v>91</v>
      </c>
      <c r="M2420" t="s">
        <v>92</v>
      </c>
      <c r="N242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53</v>
      </c>
      <c r="O2420" t="e">
        <f>VLOOKUP(TableMPI[[#This Row],[Label]],TableAvg[],2,FALSE)</f>
        <v>#N/A</v>
      </c>
      <c r="P2420" t="e">
        <f>VLOOKUP(TableMPI[[#This Row],[Label]],TableAvg[],3,FALSE)</f>
        <v>#N/A</v>
      </c>
      <c r="Q2420" t="e">
        <f>TableMPI[[#This Row],[Avg]]-$U$2*TableMPI[[#This Row],[StdDev]]</f>
        <v>#N/A</v>
      </c>
      <c r="R2420" t="e">
        <f>TableMPI[[#This Row],[Avg]]+$U$2*TableMPI[[#This Row],[StdDev]]</f>
        <v>#N/A</v>
      </c>
      <c r="S2420" t="e">
        <f>IF(AND(TableMPI[[#This Row],[total_time]]&gt;=TableMPI[[#This Row],[Low]], TableMPI[[#This Row],[total_time]]&lt;=TableMPI[[#This Row],[High]]),1,0)</f>
        <v>#N/A</v>
      </c>
    </row>
    <row r="2421" spans="1:19" x14ac:dyDescent="0.25">
      <c r="A2421" t="s">
        <v>15</v>
      </c>
      <c r="B2421">
        <v>20000</v>
      </c>
      <c r="C2421">
        <v>100</v>
      </c>
      <c r="D2421">
        <v>100000</v>
      </c>
      <c r="E2421">
        <v>54</v>
      </c>
      <c r="F2421">
        <v>1</v>
      </c>
      <c r="G2421">
        <v>37.976491000000003</v>
      </c>
      <c r="H2421">
        <v>11.819998999999999</v>
      </c>
      <c r="I2421">
        <v>37.018791</v>
      </c>
      <c r="J2421">
        <v>0.69846799999999998</v>
      </c>
      <c r="K2421" t="str">
        <f t="shared" si="73"/>
        <v>7</v>
      </c>
      <c r="L2421" t="s">
        <v>91</v>
      </c>
      <c r="M2421" t="s">
        <v>92</v>
      </c>
      <c r="N242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54</v>
      </c>
      <c r="O2421" t="e">
        <f>VLOOKUP(TableMPI[[#This Row],[Label]],TableAvg[],2,FALSE)</f>
        <v>#N/A</v>
      </c>
      <c r="P2421" t="e">
        <f>VLOOKUP(TableMPI[[#This Row],[Label]],TableAvg[],3,FALSE)</f>
        <v>#N/A</v>
      </c>
      <c r="Q2421" t="e">
        <f>TableMPI[[#This Row],[Avg]]-$U$2*TableMPI[[#This Row],[StdDev]]</f>
        <v>#N/A</v>
      </c>
      <c r="R2421" t="e">
        <f>TableMPI[[#This Row],[Avg]]+$U$2*TableMPI[[#This Row],[StdDev]]</f>
        <v>#N/A</v>
      </c>
      <c r="S2421" t="e">
        <f>IF(AND(TableMPI[[#This Row],[total_time]]&gt;=TableMPI[[#This Row],[Low]], TableMPI[[#This Row],[total_time]]&lt;=TableMPI[[#This Row],[High]]),1,0)</f>
        <v>#N/A</v>
      </c>
    </row>
    <row r="2422" spans="1:19" x14ac:dyDescent="0.25">
      <c r="A2422" t="s">
        <v>15</v>
      </c>
      <c r="B2422">
        <v>20000</v>
      </c>
      <c r="C2422">
        <v>100</v>
      </c>
      <c r="D2422">
        <v>100000</v>
      </c>
      <c r="E2422">
        <v>55</v>
      </c>
      <c r="F2422">
        <v>1</v>
      </c>
      <c r="G2422">
        <v>38.518836999999998</v>
      </c>
      <c r="H2422">
        <v>12.766730000000001</v>
      </c>
      <c r="I2422">
        <v>20.079915</v>
      </c>
      <c r="J2422">
        <v>0.37185000000000001</v>
      </c>
      <c r="K2422" t="str">
        <f t="shared" si="73"/>
        <v>7</v>
      </c>
      <c r="L2422" t="s">
        <v>91</v>
      </c>
      <c r="M2422" t="s">
        <v>92</v>
      </c>
      <c r="N242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55</v>
      </c>
      <c r="O2422" t="e">
        <f>VLOOKUP(TableMPI[[#This Row],[Label]],TableAvg[],2,FALSE)</f>
        <v>#N/A</v>
      </c>
      <c r="P2422" t="e">
        <f>VLOOKUP(TableMPI[[#This Row],[Label]],TableAvg[],3,FALSE)</f>
        <v>#N/A</v>
      </c>
      <c r="Q2422" t="e">
        <f>TableMPI[[#This Row],[Avg]]-$U$2*TableMPI[[#This Row],[StdDev]]</f>
        <v>#N/A</v>
      </c>
      <c r="R2422" t="e">
        <f>TableMPI[[#This Row],[Avg]]+$U$2*TableMPI[[#This Row],[StdDev]]</f>
        <v>#N/A</v>
      </c>
      <c r="S2422" t="e">
        <f>IF(AND(TableMPI[[#This Row],[total_time]]&gt;=TableMPI[[#This Row],[Low]], TableMPI[[#This Row],[total_time]]&lt;=TableMPI[[#This Row],[High]]),1,0)</f>
        <v>#N/A</v>
      </c>
    </row>
    <row r="2423" spans="1:19" x14ac:dyDescent="0.25">
      <c r="A2423" t="s">
        <v>15</v>
      </c>
      <c r="B2423">
        <v>20000</v>
      </c>
      <c r="C2423">
        <v>100</v>
      </c>
      <c r="D2423">
        <v>100000</v>
      </c>
      <c r="E2423">
        <v>56</v>
      </c>
      <c r="F2423">
        <v>1</v>
      </c>
      <c r="G2423">
        <v>39.397990999999998</v>
      </c>
      <c r="H2423">
        <v>14.152822</v>
      </c>
      <c r="I2423">
        <v>21.463246999999999</v>
      </c>
      <c r="J2423">
        <v>0.390241</v>
      </c>
      <c r="K2423" t="str">
        <f t="shared" si="73"/>
        <v>7</v>
      </c>
      <c r="L2423" t="s">
        <v>91</v>
      </c>
      <c r="M2423" t="s">
        <v>92</v>
      </c>
      <c r="N242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56</v>
      </c>
      <c r="O2423" t="e">
        <f>VLOOKUP(TableMPI[[#This Row],[Label]],TableAvg[],2,FALSE)</f>
        <v>#N/A</v>
      </c>
      <c r="P2423" t="e">
        <f>VLOOKUP(TableMPI[[#This Row],[Label]],TableAvg[],3,FALSE)</f>
        <v>#N/A</v>
      </c>
      <c r="Q2423" t="e">
        <f>TableMPI[[#This Row],[Avg]]-$U$2*TableMPI[[#This Row],[StdDev]]</f>
        <v>#N/A</v>
      </c>
      <c r="R2423" t="e">
        <f>TableMPI[[#This Row],[Avg]]+$U$2*TableMPI[[#This Row],[StdDev]]</f>
        <v>#N/A</v>
      </c>
      <c r="S2423" t="e">
        <f>IF(AND(TableMPI[[#This Row],[total_time]]&gt;=TableMPI[[#This Row],[Low]], TableMPI[[#This Row],[total_time]]&lt;=TableMPI[[#This Row],[High]]),1,0)</f>
        <v>#N/A</v>
      </c>
    </row>
    <row r="2424" spans="1:19" x14ac:dyDescent="0.25">
      <c r="A2424" t="s">
        <v>15</v>
      </c>
      <c r="B2424">
        <v>20000</v>
      </c>
      <c r="C2424">
        <v>100</v>
      </c>
      <c r="D2424">
        <v>100000</v>
      </c>
      <c r="E2424">
        <v>57</v>
      </c>
      <c r="F2424">
        <v>1</v>
      </c>
      <c r="G2424">
        <v>36.403092999999998</v>
      </c>
      <c r="H2424">
        <v>11.563535</v>
      </c>
      <c r="I2424">
        <v>24.715589000000001</v>
      </c>
      <c r="J2424">
        <v>0.44135000000000002</v>
      </c>
      <c r="K2424" t="str">
        <f t="shared" si="73"/>
        <v>7</v>
      </c>
      <c r="L2424" t="s">
        <v>91</v>
      </c>
      <c r="M2424" t="s">
        <v>92</v>
      </c>
      <c r="N242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57</v>
      </c>
      <c r="O2424" t="e">
        <f>VLOOKUP(TableMPI[[#This Row],[Label]],TableAvg[],2,FALSE)</f>
        <v>#N/A</v>
      </c>
      <c r="P2424" t="e">
        <f>VLOOKUP(TableMPI[[#This Row],[Label]],TableAvg[],3,FALSE)</f>
        <v>#N/A</v>
      </c>
      <c r="Q2424" t="e">
        <f>TableMPI[[#This Row],[Avg]]-$U$2*TableMPI[[#This Row],[StdDev]]</f>
        <v>#N/A</v>
      </c>
      <c r="R2424" t="e">
        <f>TableMPI[[#This Row],[Avg]]+$U$2*TableMPI[[#This Row],[StdDev]]</f>
        <v>#N/A</v>
      </c>
      <c r="S2424" t="e">
        <f>IF(AND(TableMPI[[#This Row],[total_time]]&gt;=TableMPI[[#This Row],[Low]], TableMPI[[#This Row],[total_time]]&lt;=TableMPI[[#This Row],[High]]),1,0)</f>
        <v>#N/A</v>
      </c>
    </row>
    <row r="2425" spans="1:19" x14ac:dyDescent="0.25">
      <c r="A2425" t="s">
        <v>15</v>
      </c>
      <c r="B2425">
        <v>20000</v>
      </c>
      <c r="C2425">
        <v>100</v>
      </c>
      <c r="D2425">
        <v>100000</v>
      </c>
      <c r="E2425">
        <v>58</v>
      </c>
      <c r="F2425">
        <v>1</v>
      </c>
      <c r="G2425">
        <v>39.186183</v>
      </c>
      <c r="H2425">
        <v>14.747464000000001</v>
      </c>
      <c r="I2425">
        <v>20.901084999999998</v>
      </c>
      <c r="J2425">
        <v>0.36668600000000001</v>
      </c>
      <c r="K2425" t="str">
        <f t="shared" si="73"/>
        <v>7</v>
      </c>
      <c r="L2425" t="s">
        <v>91</v>
      </c>
      <c r="M2425" t="s">
        <v>92</v>
      </c>
      <c r="N242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58</v>
      </c>
      <c r="O2425" t="e">
        <f>VLOOKUP(TableMPI[[#This Row],[Label]],TableAvg[],2,FALSE)</f>
        <v>#N/A</v>
      </c>
      <c r="P2425" t="e">
        <f>VLOOKUP(TableMPI[[#This Row],[Label]],TableAvg[],3,FALSE)</f>
        <v>#N/A</v>
      </c>
      <c r="Q2425" t="e">
        <f>TableMPI[[#This Row],[Avg]]-$U$2*TableMPI[[#This Row],[StdDev]]</f>
        <v>#N/A</v>
      </c>
      <c r="R2425" t="e">
        <f>TableMPI[[#This Row],[Avg]]+$U$2*TableMPI[[#This Row],[StdDev]]</f>
        <v>#N/A</v>
      </c>
      <c r="S2425" t="e">
        <f>IF(AND(TableMPI[[#This Row],[total_time]]&gt;=TableMPI[[#This Row],[Low]], TableMPI[[#This Row],[total_time]]&lt;=TableMPI[[#This Row],[High]]),1,0)</f>
        <v>#N/A</v>
      </c>
    </row>
    <row r="2426" spans="1:19" x14ac:dyDescent="0.25">
      <c r="A2426" t="s">
        <v>15</v>
      </c>
      <c r="B2426">
        <v>20000</v>
      </c>
      <c r="C2426">
        <v>100</v>
      </c>
      <c r="D2426">
        <v>100000</v>
      </c>
      <c r="E2426">
        <v>59</v>
      </c>
      <c r="F2426">
        <v>1</v>
      </c>
      <c r="G2426">
        <v>39.514363000000003</v>
      </c>
      <c r="H2426">
        <v>15.733667000000001</v>
      </c>
      <c r="I2426">
        <v>26.784414999999999</v>
      </c>
      <c r="J2426">
        <v>0.46179999999999999</v>
      </c>
      <c r="K2426" t="str">
        <f t="shared" si="73"/>
        <v>7</v>
      </c>
      <c r="L2426" t="s">
        <v>91</v>
      </c>
      <c r="M2426" t="s">
        <v>92</v>
      </c>
      <c r="N242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59</v>
      </c>
      <c r="O2426" t="e">
        <f>VLOOKUP(TableMPI[[#This Row],[Label]],TableAvg[],2,FALSE)</f>
        <v>#N/A</v>
      </c>
      <c r="P2426" t="e">
        <f>VLOOKUP(TableMPI[[#This Row],[Label]],TableAvg[],3,FALSE)</f>
        <v>#N/A</v>
      </c>
      <c r="Q2426" t="e">
        <f>TableMPI[[#This Row],[Avg]]-$U$2*TableMPI[[#This Row],[StdDev]]</f>
        <v>#N/A</v>
      </c>
      <c r="R2426" t="e">
        <f>TableMPI[[#This Row],[Avg]]+$U$2*TableMPI[[#This Row],[StdDev]]</f>
        <v>#N/A</v>
      </c>
      <c r="S2426" t="e">
        <f>IF(AND(TableMPI[[#This Row],[total_time]]&gt;=TableMPI[[#This Row],[Low]], TableMPI[[#This Row],[total_time]]&lt;=TableMPI[[#This Row],[High]]),1,0)</f>
        <v>#N/A</v>
      </c>
    </row>
    <row r="2427" spans="1:19" x14ac:dyDescent="0.25">
      <c r="A2427" t="s">
        <v>15</v>
      </c>
      <c r="B2427">
        <v>20000</v>
      </c>
      <c r="C2427">
        <v>100</v>
      </c>
      <c r="D2427">
        <v>100000</v>
      </c>
      <c r="E2427">
        <v>60</v>
      </c>
      <c r="F2427">
        <v>1</v>
      </c>
      <c r="G2427">
        <v>40.107655000000001</v>
      </c>
      <c r="H2427">
        <v>16.668123000000001</v>
      </c>
      <c r="I2427">
        <v>19.953554</v>
      </c>
      <c r="J2427">
        <v>0.338196</v>
      </c>
      <c r="K2427" t="str">
        <f t="shared" si="73"/>
        <v>7</v>
      </c>
      <c r="L2427" t="s">
        <v>91</v>
      </c>
      <c r="M2427" t="s">
        <v>92</v>
      </c>
      <c r="N242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60</v>
      </c>
      <c r="O2427" t="e">
        <f>VLOOKUP(TableMPI[[#This Row],[Label]],TableAvg[],2,FALSE)</f>
        <v>#N/A</v>
      </c>
      <c r="P2427" t="e">
        <f>VLOOKUP(TableMPI[[#This Row],[Label]],TableAvg[],3,FALSE)</f>
        <v>#N/A</v>
      </c>
      <c r="Q2427" t="e">
        <f>TableMPI[[#This Row],[Avg]]-$U$2*TableMPI[[#This Row],[StdDev]]</f>
        <v>#N/A</v>
      </c>
      <c r="R2427" t="e">
        <f>TableMPI[[#This Row],[Avg]]+$U$2*TableMPI[[#This Row],[StdDev]]</f>
        <v>#N/A</v>
      </c>
      <c r="S2427" t="e">
        <f>IF(AND(TableMPI[[#This Row],[total_time]]&gt;=TableMPI[[#This Row],[Low]], TableMPI[[#This Row],[total_time]]&lt;=TableMPI[[#This Row],[High]]),1,0)</f>
        <v>#N/A</v>
      </c>
    </row>
    <row r="2428" spans="1:19" x14ac:dyDescent="0.25">
      <c r="A2428" t="s">
        <v>15</v>
      </c>
      <c r="B2428">
        <v>20000</v>
      </c>
      <c r="C2428">
        <v>100</v>
      </c>
      <c r="D2428">
        <v>100000</v>
      </c>
      <c r="E2428">
        <v>61</v>
      </c>
      <c r="F2428">
        <v>1</v>
      </c>
      <c r="G2428">
        <v>55.447817999999998</v>
      </c>
      <c r="H2428">
        <v>32.651893000000001</v>
      </c>
      <c r="I2428">
        <v>21.994551000000001</v>
      </c>
      <c r="J2428">
        <v>0.36657600000000001</v>
      </c>
      <c r="K2428" t="str">
        <f t="shared" si="73"/>
        <v>7</v>
      </c>
      <c r="L2428" t="s">
        <v>91</v>
      </c>
      <c r="M2428" t="s">
        <v>92</v>
      </c>
      <c r="N242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61</v>
      </c>
      <c r="O2428" t="e">
        <f>VLOOKUP(TableMPI[[#This Row],[Label]],TableAvg[],2,FALSE)</f>
        <v>#N/A</v>
      </c>
      <c r="P2428" t="e">
        <f>VLOOKUP(TableMPI[[#This Row],[Label]],TableAvg[],3,FALSE)</f>
        <v>#N/A</v>
      </c>
      <c r="Q2428" t="e">
        <f>TableMPI[[#This Row],[Avg]]-$U$2*TableMPI[[#This Row],[StdDev]]</f>
        <v>#N/A</v>
      </c>
      <c r="R2428" t="e">
        <f>TableMPI[[#This Row],[Avg]]+$U$2*TableMPI[[#This Row],[StdDev]]</f>
        <v>#N/A</v>
      </c>
      <c r="S2428" t="e">
        <f>IF(AND(TableMPI[[#This Row],[total_time]]&gt;=TableMPI[[#This Row],[Low]], TableMPI[[#This Row],[total_time]]&lt;=TableMPI[[#This Row],[High]]),1,0)</f>
        <v>#N/A</v>
      </c>
    </row>
    <row r="2429" spans="1:19" x14ac:dyDescent="0.25">
      <c r="A2429" t="s">
        <v>15</v>
      </c>
      <c r="B2429">
        <v>20000</v>
      </c>
      <c r="C2429">
        <v>100</v>
      </c>
      <c r="D2429">
        <v>100000</v>
      </c>
      <c r="E2429">
        <v>62</v>
      </c>
      <c r="F2429">
        <v>1</v>
      </c>
      <c r="G2429">
        <v>55.463147999999997</v>
      </c>
      <c r="H2429">
        <v>33.042515999999999</v>
      </c>
      <c r="I2429">
        <v>25.829205000000002</v>
      </c>
      <c r="J2429">
        <v>0.42342999999999997</v>
      </c>
      <c r="K2429" t="str">
        <f t="shared" si="73"/>
        <v>7</v>
      </c>
      <c r="L2429" t="s">
        <v>91</v>
      </c>
      <c r="M2429" t="s">
        <v>92</v>
      </c>
      <c r="N242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62</v>
      </c>
      <c r="O2429" t="e">
        <f>VLOOKUP(TableMPI[[#This Row],[Label]],TableAvg[],2,FALSE)</f>
        <v>#N/A</v>
      </c>
      <c r="P2429" t="e">
        <f>VLOOKUP(TableMPI[[#This Row],[Label]],TableAvg[],3,FALSE)</f>
        <v>#N/A</v>
      </c>
      <c r="Q2429" t="e">
        <f>TableMPI[[#This Row],[Avg]]-$U$2*TableMPI[[#This Row],[StdDev]]</f>
        <v>#N/A</v>
      </c>
      <c r="R2429" t="e">
        <f>TableMPI[[#This Row],[Avg]]+$U$2*TableMPI[[#This Row],[StdDev]]</f>
        <v>#N/A</v>
      </c>
      <c r="S2429" t="e">
        <f>IF(AND(TableMPI[[#This Row],[total_time]]&gt;=TableMPI[[#This Row],[Low]], TableMPI[[#This Row],[total_time]]&lt;=TableMPI[[#This Row],[High]]),1,0)</f>
        <v>#N/A</v>
      </c>
    </row>
    <row r="2430" spans="1:19" x14ac:dyDescent="0.25">
      <c r="A2430" t="s">
        <v>15</v>
      </c>
      <c r="B2430">
        <v>20000</v>
      </c>
      <c r="C2430">
        <v>100</v>
      </c>
      <c r="D2430">
        <v>100000</v>
      </c>
      <c r="E2430">
        <v>63</v>
      </c>
      <c r="F2430">
        <v>1</v>
      </c>
      <c r="G2430">
        <v>35.053339999999999</v>
      </c>
      <c r="H2430">
        <v>12.917997</v>
      </c>
      <c r="I2430">
        <v>26.191607999999999</v>
      </c>
      <c r="J2430">
        <v>0.42244500000000001</v>
      </c>
      <c r="K2430" t="str">
        <f t="shared" si="73"/>
        <v>7</v>
      </c>
      <c r="L2430" t="s">
        <v>91</v>
      </c>
      <c r="M2430" t="s">
        <v>92</v>
      </c>
      <c r="N243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63</v>
      </c>
      <c r="O2430" t="e">
        <f>VLOOKUP(TableMPI[[#This Row],[Label]],TableAvg[],2,FALSE)</f>
        <v>#N/A</v>
      </c>
      <c r="P2430" t="e">
        <f>VLOOKUP(TableMPI[[#This Row],[Label]],TableAvg[],3,FALSE)</f>
        <v>#N/A</v>
      </c>
      <c r="Q2430" t="e">
        <f>TableMPI[[#This Row],[Avg]]-$U$2*TableMPI[[#This Row],[StdDev]]</f>
        <v>#N/A</v>
      </c>
      <c r="R2430" t="e">
        <f>TableMPI[[#This Row],[Avg]]+$U$2*TableMPI[[#This Row],[StdDev]]</f>
        <v>#N/A</v>
      </c>
      <c r="S2430" t="e">
        <f>IF(AND(TableMPI[[#This Row],[total_time]]&gt;=TableMPI[[#This Row],[Low]], TableMPI[[#This Row],[total_time]]&lt;=TableMPI[[#This Row],[High]]),1,0)</f>
        <v>#N/A</v>
      </c>
    </row>
    <row r="2431" spans="1:19" x14ac:dyDescent="0.25">
      <c r="A2431" t="s">
        <v>15</v>
      </c>
      <c r="B2431">
        <v>20000</v>
      </c>
      <c r="C2431">
        <v>100</v>
      </c>
      <c r="D2431">
        <v>100000</v>
      </c>
      <c r="E2431">
        <v>64</v>
      </c>
      <c r="F2431">
        <v>1</v>
      </c>
      <c r="G2431">
        <v>38.605431000000003</v>
      </c>
      <c r="H2431">
        <v>16.596551000000002</v>
      </c>
      <c r="I2431">
        <v>23.306903999999999</v>
      </c>
      <c r="J2431">
        <v>0.36995099999999997</v>
      </c>
      <c r="K2431" t="str">
        <f t="shared" si="73"/>
        <v>7</v>
      </c>
      <c r="L2431" t="s">
        <v>91</v>
      </c>
      <c r="M2431" t="s">
        <v>92</v>
      </c>
      <c r="N243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64</v>
      </c>
      <c r="O2431" t="e">
        <f>VLOOKUP(TableMPI[[#This Row],[Label]],TableAvg[],2,FALSE)</f>
        <v>#N/A</v>
      </c>
      <c r="P2431" t="e">
        <f>VLOOKUP(TableMPI[[#This Row],[Label]],TableAvg[],3,FALSE)</f>
        <v>#N/A</v>
      </c>
      <c r="Q2431" t="e">
        <f>TableMPI[[#This Row],[Avg]]-$U$2*TableMPI[[#This Row],[StdDev]]</f>
        <v>#N/A</v>
      </c>
      <c r="R2431" t="e">
        <f>TableMPI[[#This Row],[Avg]]+$U$2*TableMPI[[#This Row],[StdDev]]</f>
        <v>#N/A</v>
      </c>
      <c r="S2431" t="e">
        <f>IF(AND(TableMPI[[#This Row],[total_time]]&gt;=TableMPI[[#This Row],[Low]], TableMPI[[#This Row],[total_time]]&lt;=TableMPI[[#This Row],[High]]),1,0)</f>
        <v>#N/A</v>
      </c>
    </row>
    <row r="2432" spans="1:19" x14ac:dyDescent="0.25">
      <c r="A2432" t="s">
        <v>15</v>
      </c>
      <c r="B2432">
        <v>20000</v>
      </c>
      <c r="C2432">
        <v>100</v>
      </c>
      <c r="D2432">
        <v>100000</v>
      </c>
      <c r="E2432">
        <v>65</v>
      </c>
      <c r="F2432">
        <v>1</v>
      </c>
      <c r="G2432">
        <v>34.829590000000003</v>
      </c>
      <c r="H2432">
        <v>13.185168000000001</v>
      </c>
      <c r="I2432">
        <v>26.810997</v>
      </c>
      <c r="J2432">
        <v>0.41892200000000002</v>
      </c>
      <c r="K2432" t="str">
        <f t="shared" si="73"/>
        <v>7</v>
      </c>
      <c r="L2432" t="s">
        <v>91</v>
      </c>
      <c r="M2432" t="s">
        <v>92</v>
      </c>
      <c r="N243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65</v>
      </c>
      <c r="O2432" t="e">
        <f>VLOOKUP(TableMPI[[#This Row],[Label]],TableAvg[],2,FALSE)</f>
        <v>#N/A</v>
      </c>
      <c r="P2432" t="e">
        <f>VLOOKUP(TableMPI[[#This Row],[Label]],TableAvg[],3,FALSE)</f>
        <v>#N/A</v>
      </c>
      <c r="Q2432" t="e">
        <f>TableMPI[[#This Row],[Avg]]-$U$2*TableMPI[[#This Row],[StdDev]]</f>
        <v>#N/A</v>
      </c>
      <c r="R2432" t="e">
        <f>TableMPI[[#This Row],[Avg]]+$U$2*TableMPI[[#This Row],[StdDev]]</f>
        <v>#N/A</v>
      </c>
      <c r="S2432" t="e">
        <f>IF(AND(TableMPI[[#This Row],[total_time]]&gt;=TableMPI[[#This Row],[Low]], TableMPI[[#This Row],[total_time]]&lt;=TableMPI[[#This Row],[High]]),1,0)</f>
        <v>#N/A</v>
      </c>
    </row>
    <row r="2433" spans="1:19" x14ac:dyDescent="0.25">
      <c r="A2433" t="s">
        <v>15</v>
      </c>
      <c r="B2433">
        <v>20000</v>
      </c>
      <c r="C2433">
        <v>100</v>
      </c>
      <c r="D2433">
        <v>100000</v>
      </c>
      <c r="E2433">
        <v>66</v>
      </c>
      <c r="F2433">
        <v>1</v>
      </c>
      <c r="G2433">
        <v>33.921309000000001</v>
      </c>
      <c r="H2433">
        <v>12.746218000000001</v>
      </c>
      <c r="I2433">
        <v>31.271833000000001</v>
      </c>
      <c r="J2433">
        <v>0.481105</v>
      </c>
      <c r="K2433" t="str">
        <f t="shared" si="73"/>
        <v>7</v>
      </c>
      <c r="L2433" t="s">
        <v>91</v>
      </c>
      <c r="M2433" t="s">
        <v>92</v>
      </c>
      <c r="N243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66</v>
      </c>
      <c r="O2433" t="e">
        <f>VLOOKUP(TableMPI[[#This Row],[Label]],TableAvg[],2,FALSE)</f>
        <v>#N/A</v>
      </c>
      <c r="P2433" t="e">
        <f>VLOOKUP(TableMPI[[#This Row],[Label]],TableAvg[],3,FALSE)</f>
        <v>#N/A</v>
      </c>
      <c r="Q2433" t="e">
        <f>TableMPI[[#This Row],[Avg]]-$U$2*TableMPI[[#This Row],[StdDev]]</f>
        <v>#N/A</v>
      </c>
      <c r="R2433" t="e">
        <f>TableMPI[[#This Row],[Avg]]+$U$2*TableMPI[[#This Row],[StdDev]]</f>
        <v>#N/A</v>
      </c>
      <c r="S2433" t="e">
        <f>IF(AND(TableMPI[[#This Row],[total_time]]&gt;=TableMPI[[#This Row],[Low]], TableMPI[[#This Row],[total_time]]&lt;=TableMPI[[#This Row],[High]]),1,0)</f>
        <v>#N/A</v>
      </c>
    </row>
    <row r="2434" spans="1:19" x14ac:dyDescent="0.25">
      <c r="A2434" t="s">
        <v>15</v>
      </c>
      <c r="B2434">
        <v>20000</v>
      </c>
      <c r="C2434">
        <v>100</v>
      </c>
      <c r="D2434">
        <v>100000</v>
      </c>
      <c r="E2434">
        <v>67</v>
      </c>
      <c r="F2434">
        <v>1</v>
      </c>
      <c r="G2434">
        <v>40.220081999999998</v>
      </c>
      <c r="H2434">
        <v>19.252835000000001</v>
      </c>
      <c r="I2434">
        <v>32.455787000000001</v>
      </c>
      <c r="J2434">
        <v>0.49175400000000002</v>
      </c>
      <c r="K2434" t="str">
        <f t="shared" si="73"/>
        <v>7</v>
      </c>
      <c r="L2434" t="s">
        <v>91</v>
      </c>
      <c r="M2434" t="s">
        <v>92</v>
      </c>
      <c r="N243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67</v>
      </c>
      <c r="O2434" t="e">
        <f>VLOOKUP(TableMPI[[#This Row],[Label]],TableAvg[],2,FALSE)</f>
        <v>#N/A</v>
      </c>
      <c r="P2434" t="e">
        <f>VLOOKUP(TableMPI[[#This Row],[Label]],TableAvg[],3,FALSE)</f>
        <v>#N/A</v>
      </c>
      <c r="Q2434" t="e">
        <f>TableMPI[[#This Row],[Avg]]-$U$2*TableMPI[[#This Row],[StdDev]]</f>
        <v>#N/A</v>
      </c>
      <c r="R2434" t="e">
        <f>TableMPI[[#This Row],[Avg]]+$U$2*TableMPI[[#This Row],[StdDev]]</f>
        <v>#N/A</v>
      </c>
      <c r="S2434" t="e">
        <f>IF(AND(TableMPI[[#This Row],[total_time]]&gt;=TableMPI[[#This Row],[Low]], TableMPI[[#This Row],[total_time]]&lt;=TableMPI[[#This Row],[High]]),1,0)</f>
        <v>#N/A</v>
      </c>
    </row>
    <row r="2435" spans="1:19" x14ac:dyDescent="0.25">
      <c r="A2435" t="s">
        <v>15</v>
      </c>
      <c r="B2435">
        <v>20000</v>
      </c>
      <c r="C2435">
        <v>100</v>
      </c>
      <c r="D2435">
        <v>100000</v>
      </c>
      <c r="E2435">
        <v>68</v>
      </c>
      <c r="F2435">
        <v>1</v>
      </c>
      <c r="G2435">
        <v>33.431488999999999</v>
      </c>
      <c r="H2435">
        <v>12.961995999999999</v>
      </c>
      <c r="I2435">
        <v>25.660316999999999</v>
      </c>
      <c r="J2435">
        <v>0.38299</v>
      </c>
      <c r="K2435" t="str">
        <f t="shared" si="73"/>
        <v>7</v>
      </c>
      <c r="L2435" t="s">
        <v>91</v>
      </c>
      <c r="M2435" t="s">
        <v>92</v>
      </c>
      <c r="N243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68</v>
      </c>
      <c r="O2435" t="e">
        <f>VLOOKUP(TableMPI[[#This Row],[Label]],TableAvg[],2,FALSE)</f>
        <v>#N/A</v>
      </c>
      <c r="P2435" t="e">
        <f>VLOOKUP(TableMPI[[#This Row],[Label]],TableAvg[],3,FALSE)</f>
        <v>#N/A</v>
      </c>
      <c r="Q2435" t="e">
        <f>TableMPI[[#This Row],[Avg]]-$U$2*TableMPI[[#This Row],[StdDev]]</f>
        <v>#N/A</v>
      </c>
      <c r="R2435" t="e">
        <f>TableMPI[[#This Row],[Avg]]+$U$2*TableMPI[[#This Row],[StdDev]]</f>
        <v>#N/A</v>
      </c>
      <c r="S2435" t="e">
        <f>IF(AND(TableMPI[[#This Row],[total_time]]&gt;=TableMPI[[#This Row],[Low]], TableMPI[[#This Row],[total_time]]&lt;=TableMPI[[#This Row],[High]]),1,0)</f>
        <v>#N/A</v>
      </c>
    </row>
    <row r="2436" spans="1:19" x14ac:dyDescent="0.25">
      <c r="A2436" t="s">
        <v>15</v>
      </c>
      <c r="B2436">
        <v>20000</v>
      </c>
      <c r="C2436">
        <v>100</v>
      </c>
      <c r="D2436">
        <v>100000</v>
      </c>
      <c r="E2436">
        <v>69</v>
      </c>
      <c r="F2436">
        <v>1</v>
      </c>
      <c r="G2436">
        <v>32.638888999999999</v>
      </c>
      <c r="H2436">
        <v>12.439019</v>
      </c>
      <c r="I2436">
        <v>37.575828999999999</v>
      </c>
      <c r="J2436">
        <v>0.55258600000000002</v>
      </c>
      <c r="K2436" t="str">
        <f t="shared" si="73"/>
        <v>7</v>
      </c>
      <c r="L2436" t="s">
        <v>91</v>
      </c>
      <c r="M2436" t="s">
        <v>92</v>
      </c>
      <c r="N243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69</v>
      </c>
      <c r="O2436" t="e">
        <f>VLOOKUP(TableMPI[[#This Row],[Label]],TableAvg[],2,FALSE)</f>
        <v>#N/A</v>
      </c>
      <c r="P2436" t="e">
        <f>VLOOKUP(TableMPI[[#This Row],[Label]],TableAvg[],3,FALSE)</f>
        <v>#N/A</v>
      </c>
      <c r="Q2436" t="e">
        <f>TableMPI[[#This Row],[Avg]]-$U$2*TableMPI[[#This Row],[StdDev]]</f>
        <v>#N/A</v>
      </c>
      <c r="R2436" t="e">
        <f>TableMPI[[#This Row],[Avg]]+$U$2*TableMPI[[#This Row],[StdDev]]</f>
        <v>#N/A</v>
      </c>
      <c r="S2436" t="e">
        <f>IF(AND(TableMPI[[#This Row],[total_time]]&gt;=TableMPI[[#This Row],[Low]], TableMPI[[#This Row],[total_time]]&lt;=TableMPI[[#This Row],[High]]),1,0)</f>
        <v>#N/A</v>
      </c>
    </row>
    <row r="2437" spans="1:19" x14ac:dyDescent="0.25">
      <c r="A2437" t="s">
        <v>15</v>
      </c>
      <c r="B2437">
        <v>20000</v>
      </c>
      <c r="C2437">
        <v>100</v>
      </c>
      <c r="D2437">
        <v>100000</v>
      </c>
      <c r="E2437">
        <v>70</v>
      </c>
      <c r="F2437">
        <v>1</v>
      </c>
      <c r="G2437">
        <v>36.897314999999999</v>
      </c>
      <c r="H2437">
        <v>16.865024999999999</v>
      </c>
      <c r="I2437">
        <v>9.2032980000000002</v>
      </c>
      <c r="J2437">
        <v>0.133381</v>
      </c>
      <c r="K2437" t="str">
        <f t="shared" si="73"/>
        <v>7</v>
      </c>
      <c r="L2437" t="s">
        <v>91</v>
      </c>
      <c r="M2437" t="s">
        <v>92</v>
      </c>
      <c r="N243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70</v>
      </c>
      <c r="O2437" t="e">
        <f>VLOOKUP(TableMPI[[#This Row],[Label]],TableAvg[],2,FALSE)</f>
        <v>#N/A</v>
      </c>
      <c r="P2437" t="e">
        <f>VLOOKUP(TableMPI[[#This Row],[Label]],TableAvg[],3,FALSE)</f>
        <v>#N/A</v>
      </c>
      <c r="Q2437" t="e">
        <f>TableMPI[[#This Row],[Avg]]-$U$2*TableMPI[[#This Row],[StdDev]]</f>
        <v>#N/A</v>
      </c>
      <c r="R2437" t="e">
        <f>TableMPI[[#This Row],[Avg]]+$U$2*TableMPI[[#This Row],[StdDev]]</f>
        <v>#N/A</v>
      </c>
      <c r="S2437" t="e">
        <f>IF(AND(TableMPI[[#This Row],[total_time]]&gt;=TableMPI[[#This Row],[Low]], TableMPI[[#This Row],[total_time]]&lt;=TableMPI[[#This Row],[High]]),1,0)</f>
        <v>#N/A</v>
      </c>
    </row>
    <row r="2438" spans="1:19" x14ac:dyDescent="0.25">
      <c r="A2438" t="s">
        <v>15</v>
      </c>
      <c r="B2438">
        <v>20000</v>
      </c>
      <c r="C2438">
        <v>100</v>
      </c>
      <c r="D2438">
        <v>100000</v>
      </c>
      <c r="E2438">
        <v>71</v>
      </c>
      <c r="F2438">
        <v>1</v>
      </c>
      <c r="G2438">
        <v>36.539807000000003</v>
      </c>
      <c r="H2438">
        <v>16.835450999999999</v>
      </c>
      <c r="I2438">
        <v>28.575475000000001</v>
      </c>
      <c r="J2438">
        <v>0.408221</v>
      </c>
      <c r="K2438" t="str">
        <f t="shared" si="73"/>
        <v>7</v>
      </c>
      <c r="L2438" t="s">
        <v>91</v>
      </c>
      <c r="M2438" t="s">
        <v>92</v>
      </c>
      <c r="N243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71</v>
      </c>
      <c r="O2438" t="e">
        <f>VLOOKUP(TableMPI[[#This Row],[Label]],TableAvg[],2,FALSE)</f>
        <v>#N/A</v>
      </c>
      <c r="P2438" t="e">
        <f>VLOOKUP(TableMPI[[#This Row],[Label]],TableAvg[],3,FALSE)</f>
        <v>#N/A</v>
      </c>
      <c r="Q2438" t="e">
        <f>TableMPI[[#This Row],[Avg]]-$U$2*TableMPI[[#This Row],[StdDev]]</f>
        <v>#N/A</v>
      </c>
      <c r="R2438" t="e">
        <f>TableMPI[[#This Row],[Avg]]+$U$2*TableMPI[[#This Row],[StdDev]]</f>
        <v>#N/A</v>
      </c>
      <c r="S2438" t="e">
        <f>IF(AND(TableMPI[[#This Row],[total_time]]&gt;=TableMPI[[#This Row],[Low]], TableMPI[[#This Row],[total_time]]&lt;=TableMPI[[#This Row],[High]]),1,0)</f>
        <v>#N/A</v>
      </c>
    </row>
    <row r="2439" spans="1:19" x14ac:dyDescent="0.25">
      <c r="A2439" t="s">
        <v>15</v>
      </c>
      <c r="B2439">
        <v>20000</v>
      </c>
      <c r="C2439">
        <v>100</v>
      </c>
      <c r="D2439">
        <v>100000</v>
      </c>
      <c r="E2439">
        <v>72</v>
      </c>
      <c r="F2439">
        <v>1</v>
      </c>
      <c r="G2439">
        <v>32.197391000000003</v>
      </c>
      <c r="H2439">
        <v>12.767058</v>
      </c>
      <c r="I2439">
        <v>26.326709000000001</v>
      </c>
      <c r="J2439">
        <v>0.37079899999999999</v>
      </c>
      <c r="K2439" t="str">
        <f t="shared" si="73"/>
        <v>7</v>
      </c>
      <c r="L2439" t="s">
        <v>91</v>
      </c>
      <c r="M2439" t="s">
        <v>92</v>
      </c>
      <c r="N243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72</v>
      </c>
      <c r="O2439" t="e">
        <f>VLOOKUP(TableMPI[[#This Row],[Label]],TableAvg[],2,FALSE)</f>
        <v>#N/A</v>
      </c>
      <c r="P2439" t="e">
        <f>VLOOKUP(TableMPI[[#This Row],[Label]],TableAvg[],3,FALSE)</f>
        <v>#N/A</v>
      </c>
      <c r="Q2439" t="e">
        <f>TableMPI[[#This Row],[Avg]]-$U$2*TableMPI[[#This Row],[StdDev]]</f>
        <v>#N/A</v>
      </c>
      <c r="R2439" t="e">
        <f>TableMPI[[#This Row],[Avg]]+$U$2*TableMPI[[#This Row],[StdDev]]</f>
        <v>#N/A</v>
      </c>
      <c r="S2439" t="e">
        <f>IF(AND(TableMPI[[#This Row],[total_time]]&gt;=TableMPI[[#This Row],[Low]], TableMPI[[#This Row],[total_time]]&lt;=TableMPI[[#This Row],[High]]),1,0)</f>
        <v>#N/A</v>
      </c>
    </row>
    <row r="2440" spans="1:19" x14ac:dyDescent="0.25">
      <c r="A2440" t="s">
        <v>15</v>
      </c>
      <c r="B2440">
        <v>20000</v>
      </c>
      <c r="C2440">
        <v>100</v>
      </c>
      <c r="D2440">
        <v>100000</v>
      </c>
      <c r="E2440">
        <v>13</v>
      </c>
      <c r="F2440">
        <v>1</v>
      </c>
      <c r="G2440">
        <v>103.350281</v>
      </c>
      <c r="H2440">
        <v>0.80641200000000002</v>
      </c>
      <c r="I2440">
        <v>4.0844680000000002</v>
      </c>
      <c r="J2440">
        <v>0.34037200000000001</v>
      </c>
      <c r="K2440" t="str">
        <f t="shared" si="73"/>
        <v>7</v>
      </c>
      <c r="L2440" t="s">
        <v>91</v>
      </c>
      <c r="M2440" t="s">
        <v>92</v>
      </c>
      <c r="N244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13</v>
      </c>
      <c r="O2440" t="e">
        <f>VLOOKUP(TableMPI[[#This Row],[Label]],TableAvg[],2,FALSE)</f>
        <v>#N/A</v>
      </c>
      <c r="P2440" t="e">
        <f>VLOOKUP(TableMPI[[#This Row],[Label]],TableAvg[],3,FALSE)</f>
        <v>#N/A</v>
      </c>
      <c r="Q2440" t="e">
        <f>TableMPI[[#This Row],[Avg]]-$U$2*TableMPI[[#This Row],[StdDev]]</f>
        <v>#N/A</v>
      </c>
      <c r="R2440" t="e">
        <f>TableMPI[[#This Row],[Avg]]+$U$2*TableMPI[[#This Row],[StdDev]]</f>
        <v>#N/A</v>
      </c>
      <c r="S2440" t="e">
        <f>IF(AND(TableMPI[[#This Row],[total_time]]&gt;=TableMPI[[#This Row],[Low]], TableMPI[[#This Row],[total_time]]&lt;=TableMPI[[#This Row],[High]]),1,0)</f>
        <v>#N/A</v>
      </c>
    </row>
    <row r="2441" spans="1:19" x14ac:dyDescent="0.25">
      <c r="A2441" t="s">
        <v>15</v>
      </c>
      <c r="B2441">
        <v>20000</v>
      </c>
      <c r="C2441">
        <v>100</v>
      </c>
      <c r="D2441">
        <v>100000</v>
      </c>
      <c r="E2441">
        <v>14</v>
      </c>
      <c r="F2441">
        <v>1</v>
      </c>
      <c r="G2441">
        <v>96.607001999999994</v>
      </c>
      <c r="H2441">
        <v>1.108986</v>
      </c>
      <c r="I2441">
        <v>7.7648169999999999</v>
      </c>
      <c r="J2441">
        <v>0.59729399999999999</v>
      </c>
      <c r="K2441" t="str">
        <f t="shared" si="73"/>
        <v>7</v>
      </c>
      <c r="L2441" t="s">
        <v>91</v>
      </c>
      <c r="M2441" t="s">
        <v>92</v>
      </c>
      <c r="N244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14</v>
      </c>
      <c r="O2441" t="e">
        <f>VLOOKUP(TableMPI[[#This Row],[Label]],TableAvg[],2,FALSE)</f>
        <v>#N/A</v>
      </c>
      <c r="P2441" t="e">
        <f>VLOOKUP(TableMPI[[#This Row],[Label]],TableAvg[],3,FALSE)</f>
        <v>#N/A</v>
      </c>
      <c r="Q2441" t="e">
        <f>TableMPI[[#This Row],[Avg]]-$U$2*TableMPI[[#This Row],[StdDev]]</f>
        <v>#N/A</v>
      </c>
      <c r="R2441" t="e">
        <f>TableMPI[[#This Row],[Avg]]+$U$2*TableMPI[[#This Row],[StdDev]]</f>
        <v>#N/A</v>
      </c>
      <c r="S2441" t="e">
        <f>IF(AND(TableMPI[[#This Row],[total_time]]&gt;=TableMPI[[#This Row],[Low]], TableMPI[[#This Row],[total_time]]&lt;=TableMPI[[#This Row],[High]]),1,0)</f>
        <v>#N/A</v>
      </c>
    </row>
    <row r="2442" spans="1:19" x14ac:dyDescent="0.25">
      <c r="A2442" t="s">
        <v>15</v>
      </c>
      <c r="B2442">
        <v>20000</v>
      </c>
      <c r="C2442">
        <v>100</v>
      </c>
      <c r="D2442">
        <v>100000</v>
      </c>
      <c r="E2442">
        <v>15</v>
      </c>
      <c r="F2442">
        <v>1</v>
      </c>
      <c r="G2442">
        <v>90.321375000000003</v>
      </c>
      <c r="H2442">
        <v>0.99070100000000005</v>
      </c>
      <c r="I2442">
        <v>6.431934</v>
      </c>
      <c r="J2442">
        <v>0.459424</v>
      </c>
      <c r="K2442" t="str">
        <f t="shared" si="73"/>
        <v>7</v>
      </c>
      <c r="L2442" t="s">
        <v>91</v>
      </c>
      <c r="M2442" t="s">
        <v>92</v>
      </c>
      <c r="N244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15</v>
      </c>
      <c r="O2442" t="e">
        <f>VLOOKUP(TableMPI[[#This Row],[Label]],TableAvg[],2,FALSE)</f>
        <v>#N/A</v>
      </c>
      <c r="P2442" t="e">
        <f>VLOOKUP(TableMPI[[#This Row],[Label]],TableAvg[],3,FALSE)</f>
        <v>#N/A</v>
      </c>
      <c r="Q2442" t="e">
        <f>TableMPI[[#This Row],[Avg]]-$U$2*TableMPI[[#This Row],[StdDev]]</f>
        <v>#N/A</v>
      </c>
      <c r="R2442" t="e">
        <f>TableMPI[[#This Row],[Avg]]+$U$2*TableMPI[[#This Row],[StdDev]]</f>
        <v>#N/A</v>
      </c>
      <c r="S2442" t="e">
        <f>IF(AND(TableMPI[[#This Row],[total_time]]&gt;=TableMPI[[#This Row],[Low]], TableMPI[[#This Row],[total_time]]&lt;=TableMPI[[#This Row],[High]]),1,0)</f>
        <v>#N/A</v>
      </c>
    </row>
    <row r="2443" spans="1:19" x14ac:dyDescent="0.25">
      <c r="A2443" t="s">
        <v>15</v>
      </c>
      <c r="B2443">
        <v>20000</v>
      </c>
      <c r="C2443">
        <v>100</v>
      </c>
      <c r="D2443">
        <v>100000</v>
      </c>
      <c r="E2443">
        <v>16</v>
      </c>
      <c r="F2443">
        <v>1</v>
      </c>
      <c r="G2443">
        <v>84.845539000000002</v>
      </c>
      <c r="H2443">
        <v>1.00966</v>
      </c>
      <c r="I2443">
        <v>7.4072889999999996</v>
      </c>
      <c r="J2443">
        <v>0.49381900000000001</v>
      </c>
      <c r="K2443" t="str">
        <f t="shared" si="73"/>
        <v>7</v>
      </c>
      <c r="L2443" t="s">
        <v>91</v>
      </c>
      <c r="M2443" t="s">
        <v>92</v>
      </c>
      <c r="N244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16</v>
      </c>
      <c r="O2443" t="e">
        <f>VLOOKUP(TableMPI[[#This Row],[Label]],TableAvg[],2,FALSE)</f>
        <v>#N/A</v>
      </c>
      <c r="P2443" t="e">
        <f>VLOOKUP(TableMPI[[#This Row],[Label]],TableAvg[],3,FALSE)</f>
        <v>#N/A</v>
      </c>
      <c r="Q2443" t="e">
        <f>TableMPI[[#This Row],[Avg]]-$U$2*TableMPI[[#This Row],[StdDev]]</f>
        <v>#N/A</v>
      </c>
      <c r="R2443" t="e">
        <f>TableMPI[[#This Row],[Avg]]+$U$2*TableMPI[[#This Row],[StdDev]]</f>
        <v>#N/A</v>
      </c>
      <c r="S2443" t="e">
        <f>IF(AND(TableMPI[[#This Row],[total_time]]&gt;=TableMPI[[#This Row],[Low]], TableMPI[[#This Row],[total_time]]&lt;=TableMPI[[#This Row],[High]]),1,0)</f>
        <v>#N/A</v>
      </c>
    </row>
    <row r="2444" spans="1:19" x14ac:dyDescent="0.25">
      <c r="A2444" t="s">
        <v>15</v>
      </c>
      <c r="B2444">
        <v>20000</v>
      </c>
      <c r="C2444">
        <v>100</v>
      </c>
      <c r="D2444">
        <v>100000</v>
      </c>
      <c r="E2444">
        <v>17</v>
      </c>
      <c r="F2444">
        <v>1</v>
      </c>
      <c r="G2444">
        <v>80.047560000000004</v>
      </c>
      <c r="H2444">
        <v>0.99226199999999998</v>
      </c>
      <c r="I2444">
        <v>7.5733379999999997</v>
      </c>
      <c r="J2444">
        <v>0.47333399999999998</v>
      </c>
      <c r="K2444" t="str">
        <f t="shared" si="73"/>
        <v>7</v>
      </c>
      <c r="L2444" t="s">
        <v>91</v>
      </c>
      <c r="M2444" t="s">
        <v>92</v>
      </c>
      <c r="N244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17</v>
      </c>
      <c r="O2444" t="e">
        <f>VLOOKUP(TableMPI[[#This Row],[Label]],TableAvg[],2,FALSE)</f>
        <v>#N/A</v>
      </c>
      <c r="P2444" t="e">
        <f>VLOOKUP(TableMPI[[#This Row],[Label]],TableAvg[],3,FALSE)</f>
        <v>#N/A</v>
      </c>
      <c r="Q2444" t="e">
        <f>TableMPI[[#This Row],[Avg]]-$U$2*TableMPI[[#This Row],[StdDev]]</f>
        <v>#N/A</v>
      </c>
      <c r="R2444" t="e">
        <f>TableMPI[[#This Row],[Avg]]+$U$2*TableMPI[[#This Row],[StdDev]]</f>
        <v>#N/A</v>
      </c>
      <c r="S2444" t="e">
        <f>IF(AND(TableMPI[[#This Row],[total_time]]&gt;=TableMPI[[#This Row],[Low]], TableMPI[[#This Row],[total_time]]&lt;=TableMPI[[#This Row],[High]]),1,0)</f>
        <v>#N/A</v>
      </c>
    </row>
    <row r="2445" spans="1:19" x14ac:dyDescent="0.25">
      <c r="A2445" t="s">
        <v>15</v>
      </c>
      <c r="B2445">
        <v>20000</v>
      </c>
      <c r="C2445">
        <v>100</v>
      </c>
      <c r="D2445">
        <v>100000</v>
      </c>
      <c r="E2445">
        <v>18</v>
      </c>
      <c r="F2445">
        <v>1</v>
      </c>
      <c r="G2445">
        <v>76.026870000000002</v>
      </c>
      <c r="H2445">
        <v>1.2550809999999999</v>
      </c>
      <c r="I2445">
        <v>12.546391</v>
      </c>
      <c r="J2445">
        <v>0.73802299999999998</v>
      </c>
      <c r="K2445" t="str">
        <f t="shared" si="73"/>
        <v>7</v>
      </c>
      <c r="L2445" t="s">
        <v>91</v>
      </c>
      <c r="M2445" t="s">
        <v>92</v>
      </c>
      <c r="N244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18</v>
      </c>
      <c r="O2445" t="e">
        <f>VLOOKUP(TableMPI[[#This Row],[Label]],TableAvg[],2,FALSE)</f>
        <v>#N/A</v>
      </c>
      <c r="P2445" t="e">
        <f>VLOOKUP(TableMPI[[#This Row],[Label]],TableAvg[],3,FALSE)</f>
        <v>#N/A</v>
      </c>
      <c r="Q2445" t="e">
        <f>TableMPI[[#This Row],[Avg]]-$U$2*TableMPI[[#This Row],[StdDev]]</f>
        <v>#N/A</v>
      </c>
      <c r="R2445" t="e">
        <f>TableMPI[[#This Row],[Avg]]+$U$2*TableMPI[[#This Row],[StdDev]]</f>
        <v>#N/A</v>
      </c>
      <c r="S2445" t="e">
        <f>IF(AND(TableMPI[[#This Row],[total_time]]&gt;=TableMPI[[#This Row],[Low]], TableMPI[[#This Row],[total_time]]&lt;=TableMPI[[#This Row],[High]]),1,0)</f>
        <v>#N/A</v>
      </c>
    </row>
    <row r="2446" spans="1:19" x14ac:dyDescent="0.25">
      <c r="A2446" t="s">
        <v>15</v>
      </c>
      <c r="B2446">
        <v>20000</v>
      </c>
      <c r="C2446">
        <v>100</v>
      </c>
      <c r="D2446">
        <v>100000</v>
      </c>
      <c r="E2446">
        <v>19</v>
      </c>
      <c r="F2446">
        <v>1</v>
      </c>
      <c r="G2446">
        <v>71.925764000000001</v>
      </c>
      <c r="H2446">
        <v>1.005382</v>
      </c>
      <c r="I2446">
        <v>8.7445930000000001</v>
      </c>
      <c r="J2446">
        <v>0.48581099999999999</v>
      </c>
      <c r="K2446" t="str">
        <f t="shared" si="73"/>
        <v>7</v>
      </c>
      <c r="L2446" t="s">
        <v>91</v>
      </c>
      <c r="M2446" t="s">
        <v>92</v>
      </c>
      <c r="N244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19</v>
      </c>
      <c r="O2446" t="e">
        <f>VLOOKUP(TableMPI[[#This Row],[Label]],TableAvg[],2,FALSE)</f>
        <v>#N/A</v>
      </c>
      <c r="P2446" t="e">
        <f>VLOOKUP(TableMPI[[#This Row],[Label]],TableAvg[],3,FALSE)</f>
        <v>#N/A</v>
      </c>
      <c r="Q2446" t="e">
        <f>TableMPI[[#This Row],[Avg]]-$U$2*TableMPI[[#This Row],[StdDev]]</f>
        <v>#N/A</v>
      </c>
      <c r="R2446" t="e">
        <f>TableMPI[[#This Row],[Avg]]+$U$2*TableMPI[[#This Row],[StdDev]]</f>
        <v>#N/A</v>
      </c>
      <c r="S2446" t="e">
        <f>IF(AND(TableMPI[[#This Row],[total_time]]&gt;=TableMPI[[#This Row],[Low]], TableMPI[[#This Row],[total_time]]&lt;=TableMPI[[#This Row],[High]]),1,0)</f>
        <v>#N/A</v>
      </c>
    </row>
    <row r="2447" spans="1:19" x14ac:dyDescent="0.25">
      <c r="A2447" t="s">
        <v>15</v>
      </c>
      <c r="B2447">
        <v>20000</v>
      </c>
      <c r="C2447">
        <v>100</v>
      </c>
      <c r="D2447">
        <v>100000</v>
      </c>
      <c r="E2447">
        <v>20</v>
      </c>
      <c r="F2447">
        <v>1</v>
      </c>
      <c r="G2447">
        <v>68.555948999999998</v>
      </c>
      <c r="H2447">
        <v>1.0913550000000001</v>
      </c>
      <c r="I2447">
        <v>10.835089</v>
      </c>
      <c r="J2447">
        <v>0.570268</v>
      </c>
      <c r="K2447" t="str">
        <f t="shared" si="73"/>
        <v>7</v>
      </c>
      <c r="L2447" t="s">
        <v>91</v>
      </c>
      <c r="M2447" t="s">
        <v>92</v>
      </c>
      <c r="N244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20</v>
      </c>
      <c r="O2447" t="e">
        <f>VLOOKUP(TableMPI[[#This Row],[Label]],TableAvg[],2,FALSE)</f>
        <v>#N/A</v>
      </c>
      <c r="P2447" t="e">
        <f>VLOOKUP(TableMPI[[#This Row],[Label]],TableAvg[],3,FALSE)</f>
        <v>#N/A</v>
      </c>
      <c r="Q2447" t="e">
        <f>TableMPI[[#This Row],[Avg]]-$U$2*TableMPI[[#This Row],[StdDev]]</f>
        <v>#N/A</v>
      </c>
      <c r="R2447" t="e">
        <f>TableMPI[[#This Row],[Avg]]+$U$2*TableMPI[[#This Row],[StdDev]]</f>
        <v>#N/A</v>
      </c>
      <c r="S2447" t="e">
        <f>IF(AND(TableMPI[[#This Row],[total_time]]&gt;=TableMPI[[#This Row],[Low]], TableMPI[[#This Row],[total_time]]&lt;=TableMPI[[#This Row],[High]]),1,0)</f>
        <v>#N/A</v>
      </c>
    </row>
    <row r="2448" spans="1:19" x14ac:dyDescent="0.25">
      <c r="A2448" t="s">
        <v>15</v>
      </c>
      <c r="B2448">
        <v>20000</v>
      </c>
      <c r="C2448">
        <v>100</v>
      </c>
      <c r="D2448">
        <v>100000</v>
      </c>
      <c r="E2448">
        <v>21</v>
      </c>
      <c r="F2448">
        <v>1</v>
      </c>
      <c r="G2448">
        <v>65.508609000000007</v>
      </c>
      <c r="H2448">
        <v>1.2063790000000001</v>
      </c>
      <c r="I2448">
        <v>13.886354000000001</v>
      </c>
      <c r="J2448">
        <v>0.69431799999999999</v>
      </c>
      <c r="K2448" t="str">
        <f t="shared" si="73"/>
        <v>7</v>
      </c>
      <c r="L2448" t="s">
        <v>91</v>
      </c>
      <c r="M2448" t="s">
        <v>92</v>
      </c>
      <c r="N244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21</v>
      </c>
      <c r="O2448" t="e">
        <f>VLOOKUP(TableMPI[[#This Row],[Label]],TableAvg[],2,FALSE)</f>
        <v>#N/A</v>
      </c>
      <c r="P2448" t="e">
        <f>VLOOKUP(TableMPI[[#This Row],[Label]],TableAvg[],3,FALSE)</f>
        <v>#N/A</v>
      </c>
      <c r="Q2448" t="e">
        <f>TableMPI[[#This Row],[Avg]]-$U$2*TableMPI[[#This Row],[StdDev]]</f>
        <v>#N/A</v>
      </c>
      <c r="R2448" t="e">
        <f>TableMPI[[#This Row],[Avg]]+$U$2*TableMPI[[#This Row],[StdDev]]</f>
        <v>#N/A</v>
      </c>
      <c r="S2448" t="e">
        <f>IF(AND(TableMPI[[#This Row],[total_time]]&gt;=TableMPI[[#This Row],[Low]], TableMPI[[#This Row],[total_time]]&lt;=TableMPI[[#This Row],[High]]),1,0)</f>
        <v>#N/A</v>
      </c>
    </row>
    <row r="2449" spans="1:19" x14ac:dyDescent="0.25">
      <c r="A2449" t="s">
        <v>15</v>
      </c>
      <c r="B2449">
        <v>20000</v>
      </c>
      <c r="C2449">
        <v>100</v>
      </c>
      <c r="D2449">
        <v>100000</v>
      </c>
      <c r="E2449">
        <v>22</v>
      </c>
      <c r="F2449">
        <v>1</v>
      </c>
      <c r="G2449">
        <v>62.514819000000003</v>
      </c>
      <c r="H2449">
        <v>1.01173</v>
      </c>
      <c r="I2449">
        <v>10.311508</v>
      </c>
      <c r="J2449">
        <v>0.49102400000000002</v>
      </c>
      <c r="K2449" t="str">
        <f t="shared" si="73"/>
        <v>7</v>
      </c>
      <c r="L2449" t="s">
        <v>91</v>
      </c>
      <c r="M2449" t="s">
        <v>92</v>
      </c>
      <c r="N244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22</v>
      </c>
      <c r="O2449" t="e">
        <f>VLOOKUP(TableMPI[[#This Row],[Label]],TableAvg[],2,FALSE)</f>
        <v>#N/A</v>
      </c>
      <c r="P2449" t="e">
        <f>VLOOKUP(TableMPI[[#This Row],[Label]],TableAvg[],3,FALSE)</f>
        <v>#N/A</v>
      </c>
      <c r="Q2449" t="e">
        <f>TableMPI[[#This Row],[Avg]]-$U$2*TableMPI[[#This Row],[StdDev]]</f>
        <v>#N/A</v>
      </c>
      <c r="R2449" t="e">
        <f>TableMPI[[#This Row],[Avg]]+$U$2*TableMPI[[#This Row],[StdDev]]</f>
        <v>#N/A</v>
      </c>
      <c r="S2449" t="e">
        <f>IF(AND(TableMPI[[#This Row],[total_time]]&gt;=TableMPI[[#This Row],[Low]], TableMPI[[#This Row],[total_time]]&lt;=TableMPI[[#This Row],[High]]),1,0)</f>
        <v>#N/A</v>
      </c>
    </row>
    <row r="2450" spans="1:19" x14ac:dyDescent="0.25">
      <c r="A2450" t="s">
        <v>15</v>
      </c>
      <c r="B2450">
        <v>20000</v>
      </c>
      <c r="C2450">
        <v>100</v>
      </c>
      <c r="D2450">
        <v>100000</v>
      </c>
      <c r="E2450">
        <v>23</v>
      </c>
      <c r="F2450">
        <v>1</v>
      </c>
      <c r="G2450">
        <v>59.919888999999998</v>
      </c>
      <c r="H2450">
        <v>1.025139</v>
      </c>
      <c r="I2450">
        <v>10.907848</v>
      </c>
      <c r="J2450">
        <v>0.495811</v>
      </c>
      <c r="K2450" t="str">
        <f t="shared" si="73"/>
        <v>7</v>
      </c>
      <c r="L2450" t="s">
        <v>91</v>
      </c>
      <c r="M2450" t="s">
        <v>92</v>
      </c>
      <c r="N245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23</v>
      </c>
      <c r="O2450" t="e">
        <f>VLOOKUP(TableMPI[[#This Row],[Label]],TableAvg[],2,FALSE)</f>
        <v>#N/A</v>
      </c>
      <c r="P2450" t="e">
        <f>VLOOKUP(TableMPI[[#This Row],[Label]],TableAvg[],3,FALSE)</f>
        <v>#N/A</v>
      </c>
      <c r="Q2450" t="e">
        <f>TableMPI[[#This Row],[Avg]]-$U$2*TableMPI[[#This Row],[StdDev]]</f>
        <v>#N/A</v>
      </c>
      <c r="R2450" t="e">
        <f>TableMPI[[#This Row],[Avg]]+$U$2*TableMPI[[#This Row],[StdDev]]</f>
        <v>#N/A</v>
      </c>
      <c r="S2450" t="e">
        <f>IF(AND(TableMPI[[#This Row],[total_time]]&gt;=TableMPI[[#This Row],[Low]], TableMPI[[#This Row],[total_time]]&lt;=TableMPI[[#This Row],[High]]),1,0)</f>
        <v>#N/A</v>
      </c>
    </row>
    <row r="2451" spans="1:19" x14ac:dyDescent="0.25">
      <c r="A2451" t="s">
        <v>15</v>
      </c>
      <c r="B2451">
        <v>20000</v>
      </c>
      <c r="C2451">
        <v>100</v>
      </c>
      <c r="D2451">
        <v>100000</v>
      </c>
      <c r="E2451">
        <v>24</v>
      </c>
      <c r="F2451">
        <v>1</v>
      </c>
      <c r="G2451">
        <v>57.063321000000002</v>
      </c>
      <c r="H2451">
        <v>1.0422819999999999</v>
      </c>
      <c r="I2451">
        <v>11.863512</v>
      </c>
      <c r="J2451">
        <v>0.51580499999999996</v>
      </c>
      <c r="K2451" t="str">
        <f t="shared" si="73"/>
        <v>7</v>
      </c>
      <c r="L2451" t="s">
        <v>91</v>
      </c>
      <c r="M2451" t="s">
        <v>92</v>
      </c>
      <c r="N245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24</v>
      </c>
      <c r="O2451" t="e">
        <f>VLOOKUP(TableMPI[[#This Row],[Label]],TableAvg[],2,FALSE)</f>
        <v>#N/A</v>
      </c>
      <c r="P2451" t="e">
        <f>VLOOKUP(TableMPI[[#This Row],[Label]],TableAvg[],3,FALSE)</f>
        <v>#N/A</v>
      </c>
      <c r="Q2451" t="e">
        <f>TableMPI[[#This Row],[Avg]]-$U$2*TableMPI[[#This Row],[StdDev]]</f>
        <v>#N/A</v>
      </c>
      <c r="R2451" t="e">
        <f>TableMPI[[#This Row],[Avg]]+$U$2*TableMPI[[#This Row],[StdDev]]</f>
        <v>#N/A</v>
      </c>
      <c r="S2451" t="e">
        <f>IF(AND(TableMPI[[#This Row],[total_time]]&gt;=TableMPI[[#This Row],[Low]], TableMPI[[#This Row],[total_time]]&lt;=TableMPI[[#This Row],[High]]),1,0)</f>
        <v>#N/A</v>
      </c>
    </row>
    <row r="2452" spans="1:19" x14ac:dyDescent="0.25">
      <c r="A2452" t="s">
        <v>15</v>
      </c>
      <c r="B2452">
        <v>15000</v>
      </c>
      <c r="C2452">
        <v>100</v>
      </c>
      <c r="D2452">
        <v>100000</v>
      </c>
      <c r="E2452">
        <v>13</v>
      </c>
      <c r="F2452">
        <v>1</v>
      </c>
      <c r="G2452">
        <v>59.030433000000002</v>
      </c>
      <c r="H2452">
        <v>0.835005</v>
      </c>
      <c r="I2452">
        <v>6.086938</v>
      </c>
      <c r="J2452">
        <v>0.50724499999999995</v>
      </c>
      <c r="K2452" t="str">
        <f>MID(M2452,22,1)</f>
        <v>7</v>
      </c>
      <c r="L2452" t="s">
        <v>93</v>
      </c>
      <c r="M2452" t="s">
        <v>94</v>
      </c>
      <c r="N245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13</v>
      </c>
      <c r="O2452" t="e">
        <f>VLOOKUP(TableMPI[[#This Row],[Label]],TableAvg[],2,FALSE)</f>
        <v>#N/A</v>
      </c>
      <c r="P2452" t="e">
        <f>VLOOKUP(TableMPI[[#This Row],[Label]],TableAvg[],3,FALSE)</f>
        <v>#N/A</v>
      </c>
      <c r="Q2452" t="e">
        <f>TableMPI[[#This Row],[Avg]]-$U$2*TableMPI[[#This Row],[StdDev]]</f>
        <v>#N/A</v>
      </c>
      <c r="R2452" t="e">
        <f>TableMPI[[#This Row],[Avg]]+$U$2*TableMPI[[#This Row],[StdDev]]</f>
        <v>#N/A</v>
      </c>
      <c r="S2452" t="e">
        <f>IF(AND(TableMPI[[#This Row],[total_time]]&gt;=TableMPI[[#This Row],[Low]], TableMPI[[#This Row],[total_time]]&lt;=TableMPI[[#This Row],[High]]),1,0)</f>
        <v>#N/A</v>
      </c>
    </row>
    <row r="2453" spans="1:19" x14ac:dyDescent="0.25">
      <c r="A2453" t="s">
        <v>15</v>
      </c>
      <c r="B2453">
        <v>15000</v>
      </c>
      <c r="C2453">
        <v>100</v>
      </c>
      <c r="D2453">
        <v>100000</v>
      </c>
      <c r="E2453">
        <v>14</v>
      </c>
      <c r="F2453">
        <v>1</v>
      </c>
      <c r="G2453">
        <v>54.487274999999997</v>
      </c>
      <c r="H2453">
        <v>0.64122800000000002</v>
      </c>
      <c r="I2453">
        <v>4.3737250000000003</v>
      </c>
      <c r="J2453">
        <v>0.33644000000000002</v>
      </c>
      <c r="K2453" t="str">
        <f t="shared" ref="K2453:K2516" si="74">MID(M2453,22,1)</f>
        <v>7</v>
      </c>
      <c r="L2453" t="s">
        <v>93</v>
      </c>
      <c r="M2453" t="s">
        <v>94</v>
      </c>
      <c r="N245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14</v>
      </c>
      <c r="O2453" t="e">
        <f>VLOOKUP(TableMPI[[#This Row],[Label]],TableAvg[],2,FALSE)</f>
        <v>#N/A</v>
      </c>
      <c r="P2453" t="e">
        <f>VLOOKUP(TableMPI[[#This Row],[Label]],TableAvg[],3,FALSE)</f>
        <v>#N/A</v>
      </c>
      <c r="Q2453" t="e">
        <f>TableMPI[[#This Row],[Avg]]-$U$2*TableMPI[[#This Row],[StdDev]]</f>
        <v>#N/A</v>
      </c>
      <c r="R2453" t="e">
        <f>TableMPI[[#This Row],[Avg]]+$U$2*TableMPI[[#This Row],[StdDev]]</f>
        <v>#N/A</v>
      </c>
      <c r="S2453" t="e">
        <f>IF(AND(TableMPI[[#This Row],[total_time]]&gt;=TableMPI[[#This Row],[Low]], TableMPI[[#This Row],[total_time]]&lt;=TableMPI[[#This Row],[High]]),1,0)</f>
        <v>#N/A</v>
      </c>
    </row>
    <row r="2454" spans="1:19" x14ac:dyDescent="0.25">
      <c r="A2454" t="s">
        <v>15</v>
      </c>
      <c r="B2454">
        <v>15000</v>
      </c>
      <c r="C2454">
        <v>100</v>
      </c>
      <c r="D2454">
        <v>100000</v>
      </c>
      <c r="E2454">
        <v>15</v>
      </c>
      <c r="F2454">
        <v>1</v>
      </c>
      <c r="G2454">
        <v>51.298479999999998</v>
      </c>
      <c r="H2454">
        <v>0.84688399999999997</v>
      </c>
      <c r="I2454">
        <v>7.4588999999999999</v>
      </c>
      <c r="J2454">
        <v>0.532779</v>
      </c>
      <c r="K2454" t="str">
        <f t="shared" si="74"/>
        <v>7</v>
      </c>
      <c r="L2454" t="s">
        <v>93</v>
      </c>
      <c r="M2454" t="s">
        <v>94</v>
      </c>
      <c r="N245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15</v>
      </c>
      <c r="O2454" t="e">
        <f>VLOOKUP(TableMPI[[#This Row],[Label]],TableAvg[],2,FALSE)</f>
        <v>#N/A</v>
      </c>
      <c r="P2454" t="e">
        <f>VLOOKUP(TableMPI[[#This Row],[Label]],TableAvg[],3,FALSE)</f>
        <v>#N/A</v>
      </c>
      <c r="Q2454" t="e">
        <f>TableMPI[[#This Row],[Avg]]-$U$2*TableMPI[[#This Row],[StdDev]]</f>
        <v>#N/A</v>
      </c>
      <c r="R2454" t="e">
        <f>TableMPI[[#This Row],[Avg]]+$U$2*TableMPI[[#This Row],[StdDev]]</f>
        <v>#N/A</v>
      </c>
      <c r="S2454" t="e">
        <f>IF(AND(TableMPI[[#This Row],[total_time]]&gt;=TableMPI[[#This Row],[Low]], TableMPI[[#This Row],[total_time]]&lt;=TableMPI[[#This Row],[High]]),1,0)</f>
        <v>#N/A</v>
      </c>
    </row>
    <row r="2455" spans="1:19" x14ac:dyDescent="0.25">
      <c r="A2455" t="s">
        <v>15</v>
      </c>
      <c r="B2455">
        <v>15000</v>
      </c>
      <c r="C2455">
        <v>100</v>
      </c>
      <c r="D2455">
        <v>100000</v>
      </c>
      <c r="E2455">
        <v>16</v>
      </c>
      <c r="F2455">
        <v>1</v>
      </c>
      <c r="G2455">
        <v>48.013202</v>
      </c>
      <c r="H2455">
        <v>0.65502000000000005</v>
      </c>
      <c r="I2455">
        <v>5.0885100000000003</v>
      </c>
      <c r="J2455">
        <v>0.33923399999999998</v>
      </c>
      <c r="K2455" t="str">
        <f t="shared" si="74"/>
        <v>7</v>
      </c>
      <c r="L2455" t="s">
        <v>93</v>
      </c>
      <c r="M2455" t="s">
        <v>94</v>
      </c>
      <c r="N245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16</v>
      </c>
      <c r="O2455" t="e">
        <f>VLOOKUP(TableMPI[[#This Row],[Label]],TableAvg[],2,FALSE)</f>
        <v>#N/A</v>
      </c>
      <c r="P2455" t="e">
        <f>VLOOKUP(TableMPI[[#This Row],[Label]],TableAvg[],3,FALSE)</f>
        <v>#N/A</v>
      </c>
      <c r="Q2455" t="e">
        <f>TableMPI[[#This Row],[Avg]]-$U$2*TableMPI[[#This Row],[StdDev]]</f>
        <v>#N/A</v>
      </c>
      <c r="R2455" t="e">
        <f>TableMPI[[#This Row],[Avg]]+$U$2*TableMPI[[#This Row],[StdDev]]</f>
        <v>#N/A</v>
      </c>
      <c r="S2455" t="e">
        <f>IF(AND(TableMPI[[#This Row],[total_time]]&gt;=TableMPI[[#This Row],[Low]], TableMPI[[#This Row],[total_time]]&lt;=TableMPI[[#This Row],[High]]),1,0)</f>
        <v>#N/A</v>
      </c>
    </row>
    <row r="2456" spans="1:19" x14ac:dyDescent="0.25">
      <c r="A2456" t="s">
        <v>15</v>
      </c>
      <c r="B2456">
        <v>15000</v>
      </c>
      <c r="C2456">
        <v>100</v>
      </c>
      <c r="D2456">
        <v>100000</v>
      </c>
      <c r="E2456">
        <v>17</v>
      </c>
      <c r="F2456">
        <v>1</v>
      </c>
      <c r="G2456">
        <v>45.450747999999997</v>
      </c>
      <c r="H2456">
        <v>0.72576499999999999</v>
      </c>
      <c r="I2456">
        <v>6.3720299999999996</v>
      </c>
      <c r="J2456">
        <v>0.39825199999999999</v>
      </c>
      <c r="K2456" t="str">
        <f t="shared" si="74"/>
        <v>7</v>
      </c>
      <c r="L2456" t="s">
        <v>93</v>
      </c>
      <c r="M2456" t="s">
        <v>94</v>
      </c>
      <c r="N245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17</v>
      </c>
      <c r="O2456" t="e">
        <f>VLOOKUP(TableMPI[[#This Row],[Label]],TableAvg[],2,FALSE)</f>
        <v>#N/A</v>
      </c>
      <c r="P2456" t="e">
        <f>VLOOKUP(TableMPI[[#This Row],[Label]],TableAvg[],3,FALSE)</f>
        <v>#N/A</v>
      </c>
      <c r="Q2456" t="e">
        <f>TableMPI[[#This Row],[Avg]]-$U$2*TableMPI[[#This Row],[StdDev]]</f>
        <v>#N/A</v>
      </c>
      <c r="R2456" t="e">
        <f>TableMPI[[#This Row],[Avg]]+$U$2*TableMPI[[#This Row],[StdDev]]</f>
        <v>#N/A</v>
      </c>
      <c r="S2456" t="e">
        <f>IF(AND(TableMPI[[#This Row],[total_time]]&gt;=TableMPI[[#This Row],[Low]], TableMPI[[#This Row],[total_time]]&lt;=TableMPI[[#This Row],[High]]),1,0)</f>
        <v>#N/A</v>
      </c>
    </row>
    <row r="2457" spans="1:19" x14ac:dyDescent="0.25">
      <c r="A2457" t="s">
        <v>15</v>
      </c>
      <c r="B2457">
        <v>15000</v>
      </c>
      <c r="C2457">
        <v>100</v>
      </c>
      <c r="D2457">
        <v>100000</v>
      </c>
      <c r="E2457">
        <v>18</v>
      </c>
      <c r="F2457">
        <v>1</v>
      </c>
      <c r="G2457">
        <v>43.024493999999997</v>
      </c>
      <c r="H2457">
        <v>0.72342700000000004</v>
      </c>
      <c r="I2457">
        <v>6.9400560000000002</v>
      </c>
      <c r="J2457">
        <v>0.40823900000000002</v>
      </c>
      <c r="K2457" t="str">
        <f t="shared" si="74"/>
        <v>7</v>
      </c>
      <c r="L2457" t="s">
        <v>93</v>
      </c>
      <c r="M2457" t="s">
        <v>94</v>
      </c>
      <c r="N245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18</v>
      </c>
      <c r="O2457" t="e">
        <f>VLOOKUP(TableMPI[[#This Row],[Label]],TableAvg[],2,FALSE)</f>
        <v>#N/A</v>
      </c>
      <c r="P2457" t="e">
        <f>VLOOKUP(TableMPI[[#This Row],[Label]],TableAvg[],3,FALSE)</f>
        <v>#N/A</v>
      </c>
      <c r="Q2457" t="e">
        <f>TableMPI[[#This Row],[Avg]]-$U$2*TableMPI[[#This Row],[StdDev]]</f>
        <v>#N/A</v>
      </c>
      <c r="R2457" t="e">
        <f>TableMPI[[#This Row],[Avg]]+$U$2*TableMPI[[#This Row],[StdDev]]</f>
        <v>#N/A</v>
      </c>
      <c r="S2457" t="e">
        <f>IF(AND(TableMPI[[#This Row],[total_time]]&gt;=TableMPI[[#This Row],[Low]], TableMPI[[#This Row],[total_time]]&lt;=TableMPI[[#This Row],[High]]),1,0)</f>
        <v>#N/A</v>
      </c>
    </row>
    <row r="2458" spans="1:19" x14ac:dyDescent="0.25">
      <c r="A2458" t="s">
        <v>15</v>
      </c>
      <c r="B2458">
        <v>15000</v>
      </c>
      <c r="C2458">
        <v>100</v>
      </c>
      <c r="D2458">
        <v>100000</v>
      </c>
      <c r="E2458">
        <v>19</v>
      </c>
      <c r="F2458">
        <v>1</v>
      </c>
      <c r="G2458">
        <v>40.904077999999998</v>
      </c>
      <c r="H2458">
        <v>0.75154399999999999</v>
      </c>
      <c r="I2458">
        <v>7.7942549999999997</v>
      </c>
      <c r="J2458">
        <v>0.43301400000000001</v>
      </c>
      <c r="K2458" t="str">
        <f t="shared" si="74"/>
        <v>7</v>
      </c>
      <c r="L2458" t="s">
        <v>93</v>
      </c>
      <c r="M2458" t="s">
        <v>94</v>
      </c>
      <c r="N245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19</v>
      </c>
      <c r="O2458" t="e">
        <f>VLOOKUP(TableMPI[[#This Row],[Label]],TableAvg[],2,FALSE)</f>
        <v>#N/A</v>
      </c>
      <c r="P2458" t="e">
        <f>VLOOKUP(TableMPI[[#This Row],[Label]],TableAvg[],3,FALSE)</f>
        <v>#N/A</v>
      </c>
      <c r="Q2458" t="e">
        <f>TableMPI[[#This Row],[Avg]]-$U$2*TableMPI[[#This Row],[StdDev]]</f>
        <v>#N/A</v>
      </c>
      <c r="R2458" t="e">
        <f>TableMPI[[#This Row],[Avg]]+$U$2*TableMPI[[#This Row],[StdDev]]</f>
        <v>#N/A</v>
      </c>
      <c r="S2458" t="e">
        <f>IF(AND(TableMPI[[#This Row],[total_time]]&gt;=TableMPI[[#This Row],[Low]], TableMPI[[#This Row],[total_time]]&lt;=TableMPI[[#This Row],[High]]),1,0)</f>
        <v>#N/A</v>
      </c>
    </row>
    <row r="2459" spans="1:19" x14ac:dyDescent="0.25">
      <c r="A2459" t="s">
        <v>15</v>
      </c>
      <c r="B2459">
        <v>15000</v>
      </c>
      <c r="C2459">
        <v>100</v>
      </c>
      <c r="D2459">
        <v>100000</v>
      </c>
      <c r="E2459">
        <v>20</v>
      </c>
      <c r="F2459">
        <v>1</v>
      </c>
      <c r="G2459">
        <v>38.885454000000003</v>
      </c>
      <c r="H2459">
        <v>0.69338200000000005</v>
      </c>
      <c r="I2459">
        <v>7.0582050000000001</v>
      </c>
      <c r="J2459">
        <v>0.37148399999999998</v>
      </c>
      <c r="K2459" t="str">
        <f t="shared" si="74"/>
        <v>7</v>
      </c>
      <c r="L2459" t="s">
        <v>93</v>
      </c>
      <c r="M2459" t="s">
        <v>94</v>
      </c>
      <c r="N245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20</v>
      </c>
      <c r="O2459" t="e">
        <f>VLOOKUP(TableMPI[[#This Row],[Label]],TableAvg[],2,FALSE)</f>
        <v>#N/A</v>
      </c>
      <c r="P2459" t="e">
        <f>VLOOKUP(TableMPI[[#This Row],[Label]],TableAvg[],3,FALSE)</f>
        <v>#N/A</v>
      </c>
      <c r="Q2459" t="e">
        <f>TableMPI[[#This Row],[Avg]]-$U$2*TableMPI[[#This Row],[StdDev]]</f>
        <v>#N/A</v>
      </c>
      <c r="R2459" t="e">
        <f>TableMPI[[#This Row],[Avg]]+$U$2*TableMPI[[#This Row],[StdDev]]</f>
        <v>#N/A</v>
      </c>
      <c r="S2459" t="e">
        <f>IF(AND(TableMPI[[#This Row],[total_time]]&gt;=TableMPI[[#This Row],[Low]], TableMPI[[#This Row],[total_time]]&lt;=TableMPI[[#This Row],[High]]),1,0)</f>
        <v>#N/A</v>
      </c>
    </row>
    <row r="2460" spans="1:19" x14ac:dyDescent="0.25">
      <c r="A2460" t="s">
        <v>15</v>
      </c>
      <c r="B2460">
        <v>15000</v>
      </c>
      <c r="C2460">
        <v>100</v>
      </c>
      <c r="D2460">
        <v>100000</v>
      </c>
      <c r="E2460">
        <v>21</v>
      </c>
      <c r="F2460">
        <v>1</v>
      </c>
      <c r="G2460">
        <v>37.198242</v>
      </c>
      <c r="H2460">
        <v>0.80011600000000005</v>
      </c>
      <c r="I2460">
        <v>9.7144390000000005</v>
      </c>
      <c r="J2460">
        <v>0.48572199999999999</v>
      </c>
      <c r="K2460" t="str">
        <f t="shared" si="74"/>
        <v>7</v>
      </c>
      <c r="L2460" t="s">
        <v>93</v>
      </c>
      <c r="M2460" t="s">
        <v>94</v>
      </c>
      <c r="N246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21</v>
      </c>
      <c r="O2460" t="e">
        <f>VLOOKUP(TableMPI[[#This Row],[Label]],TableAvg[],2,FALSE)</f>
        <v>#N/A</v>
      </c>
      <c r="P2460" t="e">
        <f>VLOOKUP(TableMPI[[#This Row],[Label]],TableAvg[],3,FALSE)</f>
        <v>#N/A</v>
      </c>
      <c r="Q2460" t="e">
        <f>TableMPI[[#This Row],[Avg]]-$U$2*TableMPI[[#This Row],[StdDev]]</f>
        <v>#N/A</v>
      </c>
      <c r="R2460" t="e">
        <f>TableMPI[[#This Row],[Avg]]+$U$2*TableMPI[[#This Row],[StdDev]]</f>
        <v>#N/A</v>
      </c>
      <c r="S2460" t="e">
        <f>IF(AND(TableMPI[[#This Row],[total_time]]&gt;=TableMPI[[#This Row],[Low]], TableMPI[[#This Row],[total_time]]&lt;=TableMPI[[#This Row],[High]]),1,0)</f>
        <v>#N/A</v>
      </c>
    </row>
    <row r="2461" spans="1:19" x14ac:dyDescent="0.25">
      <c r="A2461" t="s">
        <v>15</v>
      </c>
      <c r="B2461">
        <v>15000</v>
      </c>
      <c r="C2461">
        <v>100</v>
      </c>
      <c r="D2461">
        <v>100000</v>
      </c>
      <c r="E2461">
        <v>22</v>
      </c>
      <c r="F2461">
        <v>1</v>
      </c>
      <c r="G2461">
        <v>35.744562000000002</v>
      </c>
      <c r="H2461">
        <v>0.83850599999999997</v>
      </c>
      <c r="I2461">
        <v>10.729611</v>
      </c>
      <c r="J2461">
        <v>0.510934</v>
      </c>
      <c r="K2461" t="str">
        <f t="shared" si="74"/>
        <v>7</v>
      </c>
      <c r="L2461" t="s">
        <v>93</v>
      </c>
      <c r="M2461" t="s">
        <v>94</v>
      </c>
      <c r="N246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22</v>
      </c>
      <c r="O2461" t="e">
        <f>VLOOKUP(TableMPI[[#This Row],[Label]],TableAvg[],2,FALSE)</f>
        <v>#N/A</v>
      </c>
      <c r="P2461" t="e">
        <f>VLOOKUP(TableMPI[[#This Row],[Label]],TableAvg[],3,FALSE)</f>
        <v>#N/A</v>
      </c>
      <c r="Q2461" t="e">
        <f>TableMPI[[#This Row],[Avg]]-$U$2*TableMPI[[#This Row],[StdDev]]</f>
        <v>#N/A</v>
      </c>
      <c r="R2461" t="e">
        <f>TableMPI[[#This Row],[Avg]]+$U$2*TableMPI[[#This Row],[StdDev]]</f>
        <v>#N/A</v>
      </c>
      <c r="S2461" t="e">
        <f>IF(AND(TableMPI[[#This Row],[total_time]]&gt;=TableMPI[[#This Row],[Low]], TableMPI[[#This Row],[total_time]]&lt;=TableMPI[[#This Row],[High]]),1,0)</f>
        <v>#N/A</v>
      </c>
    </row>
    <row r="2462" spans="1:19" x14ac:dyDescent="0.25">
      <c r="A2462" t="s">
        <v>15</v>
      </c>
      <c r="B2462">
        <v>15000</v>
      </c>
      <c r="C2462">
        <v>100</v>
      </c>
      <c r="D2462">
        <v>100000</v>
      </c>
      <c r="E2462">
        <v>23</v>
      </c>
      <c r="F2462">
        <v>1</v>
      </c>
      <c r="G2462">
        <v>34.255803999999998</v>
      </c>
      <c r="H2462">
        <v>0.76325100000000001</v>
      </c>
      <c r="I2462">
        <v>9.995673</v>
      </c>
      <c r="J2462">
        <v>0.454349</v>
      </c>
      <c r="K2462" t="str">
        <f t="shared" si="74"/>
        <v>7</v>
      </c>
      <c r="L2462" t="s">
        <v>93</v>
      </c>
      <c r="M2462" t="s">
        <v>94</v>
      </c>
      <c r="N246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23</v>
      </c>
      <c r="O2462" t="e">
        <f>VLOOKUP(TableMPI[[#This Row],[Label]],TableAvg[],2,FALSE)</f>
        <v>#N/A</v>
      </c>
      <c r="P2462" t="e">
        <f>VLOOKUP(TableMPI[[#This Row],[Label]],TableAvg[],3,FALSE)</f>
        <v>#N/A</v>
      </c>
      <c r="Q2462" t="e">
        <f>TableMPI[[#This Row],[Avg]]-$U$2*TableMPI[[#This Row],[StdDev]]</f>
        <v>#N/A</v>
      </c>
      <c r="R2462" t="e">
        <f>TableMPI[[#This Row],[Avg]]+$U$2*TableMPI[[#This Row],[StdDev]]</f>
        <v>#N/A</v>
      </c>
      <c r="S2462" t="e">
        <f>IF(AND(TableMPI[[#This Row],[total_time]]&gt;=TableMPI[[#This Row],[Low]], TableMPI[[#This Row],[total_time]]&lt;=TableMPI[[#This Row],[High]]),1,0)</f>
        <v>#N/A</v>
      </c>
    </row>
    <row r="2463" spans="1:19" x14ac:dyDescent="0.25">
      <c r="A2463" t="s">
        <v>15</v>
      </c>
      <c r="B2463">
        <v>15000</v>
      </c>
      <c r="C2463">
        <v>100</v>
      </c>
      <c r="D2463">
        <v>100000</v>
      </c>
      <c r="E2463">
        <v>24</v>
      </c>
      <c r="F2463">
        <v>1</v>
      </c>
      <c r="G2463">
        <v>32.905279</v>
      </c>
      <c r="H2463">
        <v>0.727267</v>
      </c>
      <c r="I2463">
        <v>9.2712380000000003</v>
      </c>
      <c r="J2463">
        <v>0.40309699999999998</v>
      </c>
      <c r="K2463" t="str">
        <f t="shared" si="74"/>
        <v>7</v>
      </c>
      <c r="L2463" t="s">
        <v>93</v>
      </c>
      <c r="M2463" t="s">
        <v>94</v>
      </c>
      <c r="N246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24</v>
      </c>
      <c r="O2463" t="e">
        <f>VLOOKUP(TableMPI[[#This Row],[Label]],TableAvg[],2,FALSE)</f>
        <v>#N/A</v>
      </c>
      <c r="P2463" t="e">
        <f>VLOOKUP(TableMPI[[#This Row],[Label]],TableAvg[],3,FALSE)</f>
        <v>#N/A</v>
      </c>
      <c r="Q2463" t="e">
        <f>TableMPI[[#This Row],[Avg]]-$U$2*TableMPI[[#This Row],[StdDev]]</f>
        <v>#N/A</v>
      </c>
      <c r="R2463" t="e">
        <f>TableMPI[[#This Row],[Avg]]+$U$2*TableMPI[[#This Row],[StdDev]]</f>
        <v>#N/A</v>
      </c>
      <c r="S2463" t="e">
        <f>IF(AND(TableMPI[[#This Row],[total_time]]&gt;=TableMPI[[#This Row],[Low]], TableMPI[[#This Row],[total_time]]&lt;=TableMPI[[#This Row],[High]]),1,0)</f>
        <v>#N/A</v>
      </c>
    </row>
    <row r="2464" spans="1:19" x14ac:dyDescent="0.25">
      <c r="A2464" t="s">
        <v>15</v>
      </c>
      <c r="B2464">
        <v>15000</v>
      </c>
      <c r="C2464">
        <v>100</v>
      </c>
      <c r="D2464">
        <v>100000</v>
      </c>
      <c r="E2464">
        <v>25</v>
      </c>
      <c r="F2464">
        <v>1</v>
      </c>
      <c r="G2464">
        <v>32.609814999999998</v>
      </c>
      <c r="H2464">
        <v>1.334595</v>
      </c>
      <c r="I2464">
        <v>12.503653</v>
      </c>
      <c r="J2464">
        <v>0.52098599999999995</v>
      </c>
      <c r="K2464" t="str">
        <f t="shared" si="74"/>
        <v>7</v>
      </c>
      <c r="L2464" t="s">
        <v>93</v>
      </c>
      <c r="M2464" t="s">
        <v>94</v>
      </c>
      <c r="N246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25</v>
      </c>
      <c r="O2464" t="e">
        <f>VLOOKUP(TableMPI[[#This Row],[Label]],TableAvg[],2,FALSE)</f>
        <v>#N/A</v>
      </c>
      <c r="P2464" t="e">
        <f>VLOOKUP(TableMPI[[#This Row],[Label]],TableAvg[],3,FALSE)</f>
        <v>#N/A</v>
      </c>
      <c r="Q2464" t="e">
        <f>TableMPI[[#This Row],[Avg]]-$U$2*TableMPI[[#This Row],[StdDev]]</f>
        <v>#N/A</v>
      </c>
      <c r="R2464" t="e">
        <f>TableMPI[[#This Row],[Avg]]+$U$2*TableMPI[[#This Row],[StdDev]]</f>
        <v>#N/A</v>
      </c>
      <c r="S2464" t="e">
        <f>IF(AND(TableMPI[[#This Row],[total_time]]&gt;=TableMPI[[#This Row],[Low]], TableMPI[[#This Row],[total_time]]&lt;=TableMPI[[#This Row],[High]]),1,0)</f>
        <v>#N/A</v>
      </c>
    </row>
    <row r="2465" spans="1:19" x14ac:dyDescent="0.25">
      <c r="A2465" t="s">
        <v>15</v>
      </c>
      <c r="B2465">
        <v>15000</v>
      </c>
      <c r="C2465">
        <v>100</v>
      </c>
      <c r="D2465">
        <v>100000</v>
      </c>
      <c r="E2465">
        <v>26</v>
      </c>
      <c r="F2465">
        <v>1</v>
      </c>
      <c r="G2465">
        <v>32.392204999999997</v>
      </c>
      <c r="H2465">
        <v>2.456626</v>
      </c>
      <c r="I2465">
        <v>10.438853</v>
      </c>
      <c r="J2465">
        <v>0.41755399999999998</v>
      </c>
      <c r="K2465" t="str">
        <f t="shared" si="74"/>
        <v>7</v>
      </c>
      <c r="L2465" t="s">
        <v>93</v>
      </c>
      <c r="M2465" t="s">
        <v>94</v>
      </c>
      <c r="N246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26</v>
      </c>
      <c r="O2465" t="e">
        <f>VLOOKUP(TableMPI[[#This Row],[Label]],TableAvg[],2,FALSE)</f>
        <v>#N/A</v>
      </c>
      <c r="P2465" t="e">
        <f>VLOOKUP(TableMPI[[#This Row],[Label]],TableAvg[],3,FALSE)</f>
        <v>#N/A</v>
      </c>
      <c r="Q2465" t="e">
        <f>TableMPI[[#This Row],[Avg]]-$U$2*TableMPI[[#This Row],[StdDev]]</f>
        <v>#N/A</v>
      </c>
      <c r="R2465" t="e">
        <f>TableMPI[[#This Row],[Avg]]+$U$2*TableMPI[[#This Row],[StdDev]]</f>
        <v>#N/A</v>
      </c>
      <c r="S2465" t="e">
        <f>IF(AND(TableMPI[[#This Row],[total_time]]&gt;=TableMPI[[#This Row],[Low]], TableMPI[[#This Row],[total_time]]&lt;=TableMPI[[#This Row],[High]]),1,0)</f>
        <v>#N/A</v>
      </c>
    </row>
    <row r="2466" spans="1:19" x14ac:dyDescent="0.25">
      <c r="A2466" t="s">
        <v>15</v>
      </c>
      <c r="B2466">
        <v>15000</v>
      </c>
      <c r="C2466">
        <v>100</v>
      </c>
      <c r="D2466">
        <v>100000</v>
      </c>
      <c r="E2466">
        <v>27</v>
      </c>
      <c r="F2466">
        <v>1</v>
      </c>
      <c r="G2466">
        <v>31.134392999999999</v>
      </c>
      <c r="H2466">
        <v>1.9921150000000001</v>
      </c>
      <c r="I2466">
        <v>6.5231849999999998</v>
      </c>
      <c r="J2466">
        <v>0.250892</v>
      </c>
      <c r="K2466" t="str">
        <f t="shared" si="74"/>
        <v>7</v>
      </c>
      <c r="L2466" t="s">
        <v>93</v>
      </c>
      <c r="M2466" t="s">
        <v>94</v>
      </c>
      <c r="N246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27</v>
      </c>
      <c r="O2466" t="e">
        <f>VLOOKUP(TableMPI[[#This Row],[Label]],TableAvg[],2,FALSE)</f>
        <v>#N/A</v>
      </c>
      <c r="P2466" t="e">
        <f>VLOOKUP(TableMPI[[#This Row],[Label]],TableAvg[],3,FALSE)</f>
        <v>#N/A</v>
      </c>
      <c r="Q2466" t="e">
        <f>TableMPI[[#This Row],[Avg]]-$U$2*TableMPI[[#This Row],[StdDev]]</f>
        <v>#N/A</v>
      </c>
      <c r="R2466" t="e">
        <f>TableMPI[[#This Row],[Avg]]+$U$2*TableMPI[[#This Row],[StdDev]]</f>
        <v>#N/A</v>
      </c>
      <c r="S2466" t="e">
        <f>IF(AND(TableMPI[[#This Row],[total_time]]&gt;=TableMPI[[#This Row],[Low]], TableMPI[[#This Row],[total_time]]&lt;=TableMPI[[#This Row],[High]]),1,0)</f>
        <v>#N/A</v>
      </c>
    </row>
    <row r="2467" spans="1:19" x14ac:dyDescent="0.25">
      <c r="A2467" t="s">
        <v>15</v>
      </c>
      <c r="B2467">
        <v>15000</v>
      </c>
      <c r="C2467">
        <v>100</v>
      </c>
      <c r="D2467">
        <v>100000</v>
      </c>
      <c r="E2467">
        <v>28</v>
      </c>
      <c r="F2467">
        <v>1</v>
      </c>
      <c r="G2467">
        <v>30.575033000000001</v>
      </c>
      <c r="H2467">
        <v>2.5412189999999999</v>
      </c>
      <c r="I2467">
        <v>4.9896630000000002</v>
      </c>
      <c r="J2467">
        <v>0.18480199999999999</v>
      </c>
      <c r="K2467" t="str">
        <f t="shared" si="74"/>
        <v>7</v>
      </c>
      <c r="L2467" t="s">
        <v>93</v>
      </c>
      <c r="M2467" t="s">
        <v>94</v>
      </c>
      <c r="N246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28</v>
      </c>
      <c r="O2467" t="e">
        <f>VLOOKUP(TableMPI[[#This Row],[Label]],TableAvg[],2,FALSE)</f>
        <v>#N/A</v>
      </c>
      <c r="P2467" t="e">
        <f>VLOOKUP(TableMPI[[#This Row],[Label]],TableAvg[],3,FALSE)</f>
        <v>#N/A</v>
      </c>
      <c r="Q2467" t="e">
        <f>TableMPI[[#This Row],[Avg]]-$U$2*TableMPI[[#This Row],[StdDev]]</f>
        <v>#N/A</v>
      </c>
      <c r="R2467" t="e">
        <f>TableMPI[[#This Row],[Avg]]+$U$2*TableMPI[[#This Row],[StdDev]]</f>
        <v>#N/A</v>
      </c>
      <c r="S2467" t="e">
        <f>IF(AND(TableMPI[[#This Row],[total_time]]&gt;=TableMPI[[#This Row],[Low]], TableMPI[[#This Row],[total_time]]&lt;=TableMPI[[#This Row],[High]]),1,0)</f>
        <v>#N/A</v>
      </c>
    </row>
    <row r="2468" spans="1:19" x14ac:dyDescent="0.25">
      <c r="A2468" t="s">
        <v>15</v>
      </c>
      <c r="B2468">
        <v>15000</v>
      </c>
      <c r="C2468">
        <v>100</v>
      </c>
      <c r="D2468">
        <v>100000</v>
      </c>
      <c r="E2468">
        <v>29</v>
      </c>
      <c r="F2468">
        <v>1</v>
      </c>
      <c r="G2468">
        <v>30.499639999999999</v>
      </c>
      <c r="H2468">
        <v>3.3906719999999999</v>
      </c>
      <c r="I2468">
        <v>6.1084009999999997</v>
      </c>
      <c r="J2468">
        <v>0.21815699999999999</v>
      </c>
      <c r="K2468" t="str">
        <f t="shared" si="74"/>
        <v>7</v>
      </c>
      <c r="L2468" t="s">
        <v>93</v>
      </c>
      <c r="M2468" t="s">
        <v>94</v>
      </c>
      <c r="N246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29</v>
      </c>
      <c r="O2468" t="e">
        <f>VLOOKUP(TableMPI[[#This Row],[Label]],TableAvg[],2,FALSE)</f>
        <v>#N/A</v>
      </c>
      <c r="P2468" t="e">
        <f>VLOOKUP(TableMPI[[#This Row],[Label]],TableAvg[],3,FALSE)</f>
        <v>#N/A</v>
      </c>
      <c r="Q2468" t="e">
        <f>TableMPI[[#This Row],[Avg]]-$U$2*TableMPI[[#This Row],[StdDev]]</f>
        <v>#N/A</v>
      </c>
      <c r="R2468" t="e">
        <f>TableMPI[[#This Row],[Avg]]+$U$2*TableMPI[[#This Row],[StdDev]]</f>
        <v>#N/A</v>
      </c>
      <c r="S2468" t="e">
        <f>IF(AND(TableMPI[[#This Row],[total_time]]&gt;=TableMPI[[#This Row],[Low]], TableMPI[[#This Row],[total_time]]&lt;=TableMPI[[#This Row],[High]]),1,0)</f>
        <v>#N/A</v>
      </c>
    </row>
    <row r="2469" spans="1:19" x14ac:dyDescent="0.25">
      <c r="A2469" t="s">
        <v>15</v>
      </c>
      <c r="B2469">
        <v>15000</v>
      </c>
      <c r="C2469">
        <v>100</v>
      </c>
      <c r="D2469">
        <v>100000</v>
      </c>
      <c r="E2469">
        <v>30</v>
      </c>
      <c r="F2469">
        <v>1</v>
      </c>
      <c r="G2469">
        <v>29.495127</v>
      </c>
      <c r="H2469">
        <v>3.1526190000000001</v>
      </c>
      <c r="I2469">
        <v>6.4787129999999999</v>
      </c>
      <c r="J2469">
        <v>0.22340399999999999</v>
      </c>
      <c r="K2469" t="str">
        <f t="shared" si="74"/>
        <v>7</v>
      </c>
      <c r="L2469" t="s">
        <v>93</v>
      </c>
      <c r="M2469" t="s">
        <v>94</v>
      </c>
      <c r="N246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30</v>
      </c>
      <c r="O2469" t="e">
        <f>VLOOKUP(TableMPI[[#This Row],[Label]],TableAvg[],2,FALSE)</f>
        <v>#N/A</v>
      </c>
      <c r="P2469" t="e">
        <f>VLOOKUP(TableMPI[[#This Row],[Label]],TableAvg[],3,FALSE)</f>
        <v>#N/A</v>
      </c>
      <c r="Q2469" t="e">
        <f>TableMPI[[#This Row],[Avg]]-$U$2*TableMPI[[#This Row],[StdDev]]</f>
        <v>#N/A</v>
      </c>
      <c r="R2469" t="e">
        <f>TableMPI[[#This Row],[Avg]]+$U$2*TableMPI[[#This Row],[StdDev]]</f>
        <v>#N/A</v>
      </c>
      <c r="S2469" t="e">
        <f>IF(AND(TableMPI[[#This Row],[total_time]]&gt;=TableMPI[[#This Row],[Low]], TableMPI[[#This Row],[total_time]]&lt;=TableMPI[[#This Row],[High]]),1,0)</f>
        <v>#N/A</v>
      </c>
    </row>
    <row r="2470" spans="1:19" x14ac:dyDescent="0.25">
      <c r="A2470" t="s">
        <v>15</v>
      </c>
      <c r="B2470">
        <v>15000</v>
      </c>
      <c r="C2470">
        <v>100</v>
      </c>
      <c r="D2470">
        <v>100000</v>
      </c>
      <c r="E2470">
        <v>31</v>
      </c>
      <c r="F2470">
        <v>1</v>
      </c>
      <c r="G2470">
        <v>30.434301000000001</v>
      </c>
      <c r="H2470">
        <v>5.2725960000000001</v>
      </c>
      <c r="I2470">
        <v>4.8939380000000003</v>
      </c>
      <c r="J2470">
        <v>0.163131</v>
      </c>
      <c r="K2470" t="str">
        <f t="shared" si="74"/>
        <v>7</v>
      </c>
      <c r="L2470" t="s">
        <v>93</v>
      </c>
      <c r="M2470" t="s">
        <v>94</v>
      </c>
      <c r="N247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31</v>
      </c>
      <c r="O2470" t="e">
        <f>VLOOKUP(TableMPI[[#This Row],[Label]],TableAvg[],2,FALSE)</f>
        <v>#N/A</v>
      </c>
      <c r="P2470" t="e">
        <f>VLOOKUP(TableMPI[[#This Row],[Label]],TableAvg[],3,FALSE)</f>
        <v>#N/A</v>
      </c>
      <c r="Q2470" t="e">
        <f>TableMPI[[#This Row],[Avg]]-$U$2*TableMPI[[#This Row],[StdDev]]</f>
        <v>#N/A</v>
      </c>
      <c r="R2470" t="e">
        <f>TableMPI[[#This Row],[Avg]]+$U$2*TableMPI[[#This Row],[StdDev]]</f>
        <v>#N/A</v>
      </c>
      <c r="S2470" t="e">
        <f>IF(AND(TableMPI[[#This Row],[total_time]]&gt;=TableMPI[[#This Row],[Low]], TableMPI[[#This Row],[total_time]]&lt;=TableMPI[[#This Row],[High]]),1,0)</f>
        <v>#N/A</v>
      </c>
    </row>
    <row r="2471" spans="1:19" x14ac:dyDescent="0.25">
      <c r="A2471" t="s">
        <v>15</v>
      </c>
      <c r="B2471">
        <v>15000</v>
      </c>
      <c r="C2471">
        <v>100</v>
      </c>
      <c r="D2471">
        <v>100000</v>
      </c>
      <c r="E2471">
        <v>32</v>
      </c>
      <c r="F2471">
        <v>1</v>
      </c>
      <c r="G2471">
        <v>29.518550000000001</v>
      </c>
      <c r="H2471">
        <v>4.7971830000000004</v>
      </c>
      <c r="I2471">
        <v>5.0784459999999996</v>
      </c>
      <c r="J2471">
        <v>0.16382099999999999</v>
      </c>
      <c r="K2471" t="str">
        <f t="shared" si="74"/>
        <v>7</v>
      </c>
      <c r="L2471" t="s">
        <v>93</v>
      </c>
      <c r="M2471" t="s">
        <v>94</v>
      </c>
      <c r="N247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32</v>
      </c>
      <c r="O2471" t="e">
        <f>VLOOKUP(TableMPI[[#This Row],[Label]],TableAvg[],2,FALSE)</f>
        <v>#N/A</v>
      </c>
      <c r="P2471" t="e">
        <f>VLOOKUP(TableMPI[[#This Row],[Label]],TableAvg[],3,FALSE)</f>
        <v>#N/A</v>
      </c>
      <c r="Q2471" t="e">
        <f>TableMPI[[#This Row],[Avg]]-$U$2*TableMPI[[#This Row],[StdDev]]</f>
        <v>#N/A</v>
      </c>
      <c r="R2471" t="e">
        <f>TableMPI[[#This Row],[Avg]]+$U$2*TableMPI[[#This Row],[StdDev]]</f>
        <v>#N/A</v>
      </c>
      <c r="S2471" t="e">
        <f>IF(AND(TableMPI[[#This Row],[total_time]]&gt;=TableMPI[[#This Row],[Low]], TableMPI[[#This Row],[total_time]]&lt;=TableMPI[[#This Row],[High]]),1,0)</f>
        <v>#N/A</v>
      </c>
    </row>
    <row r="2472" spans="1:19" x14ac:dyDescent="0.25">
      <c r="A2472" t="s">
        <v>15</v>
      </c>
      <c r="B2472">
        <v>15000</v>
      </c>
      <c r="C2472">
        <v>100</v>
      </c>
      <c r="D2472">
        <v>100000</v>
      </c>
      <c r="E2472">
        <v>33</v>
      </c>
      <c r="F2472">
        <v>1</v>
      </c>
      <c r="G2472">
        <v>28.833683000000001</v>
      </c>
      <c r="H2472">
        <v>5.2168919999999996</v>
      </c>
      <c r="I2472">
        <v>5.2337939999999996</v>
      </c>
      <c r="J2472">
        <v>0.16355600000000001</v>
      </c>
      <c r="K2472" t="str">
        <f t="shared" si="74"/>
        <v>7</v>
      </c>
      <c r="L2472" t="s">
        <v>93</v>
      </c>
      <c r="M2472" t="s">
        <v>94</v>
      </c>
      <c r="N247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33</v>
      </c>
      <c r="O2472" t="e">
        <f>VLOOKUP(TableMPI[[#This Row],[Label]],TableAvg[],2,FALSE)</f>
        <v>#N/A</v>
      </c>
      <c r="P2472" t="e">
        <f>VLOOKUP(TableMPI[[#This Row],[Label]],TableAvg[],3,FALSE)</f>
        <v>#N/A</v>
      </c>
      <c r="Q2472" t="e">
        <f>TableMPI[[#This Row],[Avg]]-$U$2*TableMPI[[#This Row],[StdDev]]</f>
        <v>#N/A</v>
      </c>
      <c r="R2472" t="e">
        <f>TableMPI[[#This Row],[Avg]]+$U$2*TableMPI[[#This Row],[StdDev]]</f>
        <v>#N/A</v>
      </c>
      <c r="S2472" t="e">
        <f>IF(AND(TableMPI[[#This Row],[total_time]]&gt;=TableMPI[[#This Row],[Low]], TableMPI[[#This Row],[total_time]]&lt;=TableMPI[[#This Row],[High]]),1,0)</f>
        <v>#N/A</v>
      </c>
    </row>
    <row r="2473" spans="1:19" x14ac:dyDescent="0.25">
      <c r="A2473" t="s">
        <v>15</v>
      </c>
      <c r="B2473">
        <v>15000</v>
      </c>
      <c r="C2473">
        <v>100</v>
      </c>
      <c r="D2473">
        <v>100000</v>
      </c>
      <c r="E2473">
        <v>34</v>
      </c>
      <c r="F2473">
        <v>1</v>
      </c>
      <c r="G2473">
        <v>28.828903</v>
      </c>
      <c r="H2473">
        <v>5.6435219999999999</v>
      </c>
      <c r="I2473">
        <v>7.1451880000000001</v>
      </c>
      <c r="J2473">
        <v>0.21652099999999999</v>
      </c>
      <c r="K2473" t="str">
        <f t="shared" si="74"/>
        <v>7</v>
      </c>
      <c r="L2473" t="s">
        <v>93</v>
      </c>
      <c r="M2473" t="s">
        <v>94</v>
      </c>
      <c r="N247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34</v>
      </c>
      <c r="O2473" t="e">
        <f>VLOOKUP(TableMPI[[#This Row],[Label]],TableAvg[],2,FALSE)</f>
        <v>#N/A</v>
      </c>
      <c r="P2473" t="e">
        <f>VLOOKUP(TableMPI[[#This Row],[Label]],TableAvg[],3,FALSE)</f>
        <v>#N/A</v>
      </c>
      <c r="Q2473" t="e">
        <f>TableMPI[[#This Row],[Avg]]-$U$2*TableMPI[[#This Row],[StdDev]]</f>
        <v>#N/A</v>
      </c>
      <c r="R2473" t="e">
        <f>TableMPI[[#This Row],[Avg]]+$U$2*TableMPI[[#This Row],[StdDev]]</f>
        <v>#N/A</v>
      </c>
      <c r="S2473" t="e">
        <f>IF(AND(TableMPI[[#This Row],[total_time]]&gt;=TableMPI[[#This Row],[Low]], TableMPI[[#This Row],[total_time]]&lt;=TableMPI[[#This Row],[High]]),1,0)</f>
        <v>#N/A</v>
      </c>
    </row>
    <row r="2474" spans="1:19" x14ac:dyDescent="0.25">
      <c r="A2474" t="s">
        <v>15</v>
      </c>
      <c r="B2474">
        <v>15000</v>
      </c>
      <c r="C2474">
        <v>100</v>
      </c>
      <c r="D2474">
        <v>100000</v>
      </c>
      <c r="E2474">
        <v>35</v>
      </c>
      <c r="F2474">
        <v>1</v>
      </c>
      <c r="G2474">
        <v>28.350583</v>
      </c>
      <c r="H2474">
        <v>5.6697240000000004</v>
      </c>
      <c r="I2474">
        <v>6.085356</v>
      </c>
      <c r="J2474">
        <v>0.178981</v>
      </c>
      <c r="K2474" t="str">
        <f t="shared" si="74"/>
        <v>7</v>
      </c>
      <c r="L2474" t="s">
        <v>93</v>
      </c>
      <c r="M2474" t="s">
        <v>94</v>
      </c>
      <c r="N247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35</v>
      </c>
      <c r="O2474" t="e">
        <f>VLOOKUP(TableMPI[[#This Row],[Label]],TableAvg[],2,FALSE)</f>
        <v>#N/A</v>
      </c>
      <c r="P2474" t="e">
        <f>VLOOKUP(TableMPI[[#This Row],[Label]],TableAvg[],3,FALSE)</f>
        <v>#N/A</v>
      </c>
      <c r="Q2474" t="e">
        <f>TableMPI[[#This Row],[Avg]]-$U$2*TableMPI[[#This Row],[StdDev]]</f>
        <v>#N/A</v>
      </c>
      <c r="R2474" t="e">
        <f>TableMPI[[#This Row],[Avg]]+$U$2*TableMPI[[#This Row],[StdDev]]</f>
        <v>#N/A</v>
      </c>
      <c r="S2474" t="e">
        <f>IF(AND(TableMPI[[#This Row],[total_time]]&gt;=TableMPI[[#This Row],[Low]], TableMPI[[#This Row],[total_time]]&lt;=TableMPI[[#This Row],[High]]),1,0)</f>
        <v>#N/A</v>
      </c>
    </row>
    <row r="2475" spans="1:19" x14ac:dyDescent="0.25">
      <c r="A2475" t="s">
        <v>15</v>
      </c>
      <c r="B2475">
        <v>15000</v>
      </c>
      <c r="C2475">
        <v>100</v>
      </c>
      <c r="D2475">
        <v>100000</v>
      </c>
      <c r="E2475">
        <v>36</v>
      </c>
      <c r="F2475">
        <v>1</v>
      </c>
      <c r="G2475">
        <v>28.365731</v>
      </c>
      <c r="H2475">
        <v>6.3693569999999999</v>
      </c>
      <c r="I2475">
        <v>6.32965</v>
      </c>
      <c r="J2475">
        <v>0.18084700000000001</v>
      </c>
      <c r="K2475" t="str">
        <f t="shared" si="74"/>
        <v>7</v>
      </c>
      <c r="L2475" t="s">
        <v>93</v>
      </c>
      <c r="M2475" t="s">
        <v>94</v>
      </c>
      <c r="N247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36</v>
      </c>
      <c r="O2475" t="e">
        <f>VLOOKUP(TableMPI[[#This Row],[Label]],TableAvg[],2,FALSE)</f>
        <v>#N/A</v>
      </c>
      <c r="P2475" t="e">
        <f>VLOOKUP(TableMPI[[#This Row],[Label]],TableAvg[],3,FALSE)</f>
        <v>#N/A</v>
      </c>
      <c r="Q2475" t="e">
        <f>TableMPI[[#This Row],[Avg]]-$U$2*TableMPI[[#This Row],[StdDev]]</f>
        <v>#N/A</v>
      </c>
      <c r="R2475" t="e">
        <f>TableMPI[[#This Row],[Avg]]+$U$2*TableMPI[[#This Row],[StdDev]]</f>
        <v>#N/A</v>
      </c>
      <c r="S2475" t="e">
        <f>IF(AND(TableMPI[[#This Row],[total_time]]&gt;=TableMPI[[#This Row],[Low]], TableMPI[[#This Row],[total_time]]&lt;=TableMPI[[#This Row],[High]]),1,0)</f>
        <v>#N/A</v>
      </c>
    </row>
    <row r="2476" spans="1:19" x14ac:dyDescent="0.25">
      <c r="A2476" t="s">
        <v>15</v>
      </c>
      <c r="B2476">
        <v>15000</v>
      </c>
      <c r="C2476">
        <v>100</v>
      </c>
      <c r="D2476">
        <v>100000</v>
      </c>
      <c r="E2476">
        <v>37</v>
      </c>
      <c r="F2476">
        <v>1</v>
      </c>
      <c r="G2476">
        <v>26.698584</v>
      </c>
      <c r="H2476">
        <v>5.4948940000000004</v>
      </c>
      <c r="I2476">
        <v>5.7662310000000003</v>
      </c>
      <c r="J2476">
        <v>0.16017300000000001</v>
      </c>
      <c r="K2476" t="str">
        <f t="shared" si="74"/>
        <v>7</v>
      </c>
      <c r="L2476" t="s">
        <v>93</v>
      </c>
      <c r="M2476" t="s">
        <v>94</v>
      </c>
      <c r="N247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37</v>
      </c>
      <c r="O2476" t="e">
        <f>VLOOKUP(TableMPI[[#This Row],[Label]],TableAvg[],2,FALSE)</f>
        <v>#N/A</v>
      </c>
      <c r="P2476" t="e">
        <f>VLOOKUP(TableMPI[[#This Row],[Label]],TableAvg[],3,FALSE)</f>
        <v>#N/A</v>
      </c>
      <c r="Q2476" t="e">
        <f>TableMPI[[#This Row],[Avg]]-$U$2*TableMPI[[#This Row],[StdDev]]</f>
        <v>#N/A</v>
      </c>
      <c r="R2476" t="e">
        <f>TableMPI[[#This Row],[Avg]]+$U$2*TableMPI[[#This Row],[StdDev]]</f>
        <v>#N/A</v>
      </c>
      <c r="S2476" t="e">
        <f>IF(AND(TableMPI[[#This Row],[total_time]]&gt;=TableMPI[[#This Row],[Low]], TableMPI[[#This Row],[total_time]]&lt;=TableMPI[[#This Row],[High]]),1,0)</f>
        <v>#N/A</v>
      </c>
    </row>
    <row r="2477" spans="1:19" x14ac:dyDescent="0.25">
      <c r="A2477" t="s">
        <v>15</v>
      </c>
      <c r="B2477">
        <v>15000</v>
      </c>
      <c r="C2477">
        <v>100</v>
      </c>
      <c r="D2477">
        <v>100000</v>
      </c>
      <c r="E2477">
        <v>38</v>
      </c>
      <c r="F2477">
        <v>1</v>
      </c>
      <c r="G2477">
        <v>26.499424000000001</v>
      </c>
      <c r="H2477">
        <v>5.6132119999999999</v>
      </c>
      <c r="I2477">
        <v>6.720593</v>
      </c>
      <c r="J2477">
        <v>0.18163799999999999</v>
      </c>
      <c r="K2477" t="str">
        <f t="shared" si="74"/>
        <v>7</v>
      </c>
      <c r="L2477" t="s">
        <v>93</v>
      </c>
      <c r="M2477" t="s">
        <v>94</v>
      </c>
      <c r="N247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38</v>
      </c>
      <c r="O2477" t="e">
        <f>VLOOKUP(TableMPI[[#This Row],[Label]],TableAvg[],2,FALSE)</f>
        <v>#N/A</v>
      </c>
      <c r="P2477" t="e">
        <f>VLOOKUP(TableMPI[[#This Row],[Label]],TableAvg[],3,FALSE)</f>
        <v>#N/A</v>
      </c>
      <c r="Q2477" t="e">
        <f>TableMPI[[#This Row],[Avg]]-$U$2*TableMPI[[#This Row],[StdDev]]</f>
        <v>#N/A</v>
      </c>
      <c r="R2477" t="e">
        <f>TableMPI[[#This Row],[Avg]]+$U$2*TableMPI[[#This Row],[StdDev]]</f>
        <v>#N/A</v>
      </c>
      <c r="S2477" t="e">
        <f>IF(AND(TableMPI[[#This Row],[total_time]]&gt;=TableMPI[[#This Row],[Low]], TableMPI[[#This Row],[total_time]]&lt;=TableMPI[[#This Row],[High]]),1,0)</f>
        <v>#N/A</v>
      </c>
    </row>
    <row r="2478" spans="1:19" x14ac:dyDescent="0.25">
      <c r="A2478" t="s">
        <v>15</v>
      </c>
      <c r="B2478">
        <v>15000</v>
      </c>
      <c r="C2478">
        <v>100</v>
      </c>
      <c r="D2478">
        <v>100000</v>
      </c>
      <c r="E2478">
        <v>39</v>
      </c>
      <c r="F2478">
        <v>1</v>
      </c>
      <c r="G2478">
        <v>30.706415</v>
      </c>
      <c r="H2478">
        <v>10.500621000000001</v>
      </c>
      <c r="I2478">
        <v>3.4121199999999998</v>
      </c>
      <c r="J2478">
        <v>8.9792999999999998E-2</v>
      </c>
      <c r="K2478" t="str">
        <f t="shared" si="74"/>
        <v>7</v>
      </c>
      <c r="L2478" t="s">
        <v>93</v>
      </c>
      <c r="M2478" t="s">
        <v>94</v>
      </c>
      <c r="N247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39</v>
      </c>
      <c r="O2478" t="e">
        <f>VLOOKUP(TableMPI[[#This Row],[Label]],TableAvg[],2,FALSE)</f>
        <v>#N/A</v>
      </c>
      <c r="P2478" t="e">
        <f>VLOOKUP(TableMPI[[#This Row],[Label]],TableAvg[],3,FALSE)</f>
        <v>#N/A</v>
      </c>
      <c r="Q2478" t="e">
        <f>TableMPI[[#This Row],[Avg]]-$U$2*TableMPI[[#This Row],[StdDev]]</f>
        <v>#N/A</v>
      </c>
      <c r="R2478" t="e">
        <f>TableMPI[[#This Row],[Avg]]+$U$2*TableMPI[[#This Row],[StdDev]]</f>
        <v>#N/A</v>
      </c>
      <c r="S2478" t="e">
        <f>IF(AND(TableMPI[[#This Row],[total_time]]&gt;=TableMPI[[#This Row],[Low]], TableMPI[[#This Row],[total_time]]&lt;=TableMPI[[#This Row],[High]]),1,0)</f>
        <v>#N/A</v>
      </c>
    </row>
    <row r="2479" spans="1:19" x14ac:dyDescent="0.25">
      <c r="A2479" t="s">
        <v>15</v>
      </c>
      <c r="B2479">
        <v>15000</v>
      </c>
      <c r="C2479">
        <v>100</v>
      </c>
      <c r="D2479">
        <v>100000</v>
      </c>
      <c r="E2479">
        <v>40</v>
      </c>
      <c r="F2479">
        <v>1</v>
      </c>
      <c r="G2479">
        <v>27.890094000000001</v>
      </c>
      <c r="H2479">
        <v>7.8328499999999996</v>
      </c>
      <c r="I2479">
        <v>16.522949000000001</v>
      </c>
      <c r="J2479">
        <v>0.42366500000000001</v>
      </c>
      <c r="K2479" t="str">
        <f t="shared" si="74"/>
        <v>7</v>
      </c>
      <c r="L2479" t="s">
        <v>93</v>
      </c>
      <c r="M2479" t="s">
        <v>94</v>
      </c>
      <c r="N247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40</v>
      </c>
      <c r="O2479" t="e">
        <f>VLOOKUP(TableMPI[[#This Row],[Label]],TableAvg[],2,FALSE)</f>
        <v>#N/A</v>
      </c>
      <c r="P2479" t="e">
        <f>VLOOKUP(TableMPI[[#This Row],[Label]],TableAvg[],3,FALSE)</f>
        <v>#N/A</v>
      </c>
      <c r="Q2479" t="e">
        <f>TableMPI[[#This Row],[Avg]]-$U$2*TableMPI[[#This Row],[StdDev]]</f>
        <v>#N/A</v>
      </c>
      <c r="R2479" t="e">
        <f>TableMPI[[#This Row],[Avg]]+$U$2*TableMPI[[#This Row],[StdDev]]</f>
        <v>#N/A</v>
      </c>
      <c r="S2479" t="e">
        <f>IF(AND(TableMPI[[#This Row],[total_time]]&gt;=TableMPI[[#This Row],[Low]], TableMPI[[#This Row],[total_time]]&lt;=TableMPI[[#This Row],[High]]),1,0)</f>
        <v>#N/A</v>
      </c>
    </row>
    <row r="2480" spans="1:19" x14ac:dyDescent="0.25">
      <c r="A2480" t="s">
        <v>15</v>
      </c>
      <c r="B2480">
        <v>15000</v>
      </c>
      <c r="C2480">
        <v>100</v>
      </c>
      <c r="D2480">
        <v>100000</v>
      </c>
      <c r="E2480">
        <v>41</v>
      </c>
      <c r="F2480">
        <v>1</v>
      </c>
      <c r="G2480">
        <v>29.734065999999999</v>
      </c>
      <c r="H2480">
        <v>10.112983</v>
      </c>
      <c r="I2480">
        <v>6.3630469999999999</v>
      </c>
      <c r="J2480">
        <v>0.159076</v>
      </c>
      <c r="K2480" t="str">
        <f t="shared" si="74"/>
        <v>7</v>
      </c>
      <c r="L2480" t="s">
        <v>93</v>
      </c>
      <c r="M2480" t="s">
        <v>94</v>
      </c>
      <c r="N248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41</v>
      </c>
      <c r="O2480" t="e">
        <f>VLOOKUP(TableMPI[[#This Row],[Label]],TableAvg[],2,FALSE)</f>
        <v>#N/A</v>
      </c>
      <c r="P2480" t="e">
        <f>VLOOKUP(TableMPI[[#This Row],[Label]],TableAvg[],3,FALSE)</f>
        <v>#N/A</v>
      </c>
      <c r="Q2480" t="e">
        <f>TableMPI[[#This Row],[Avg]]-$U$2*TableMPI[[#This Row],[StdDev]]</f>
        <v>#N/A</v>
      </c>
      <c r="R2480" t="e">
        <f>TableMPI[[#This Row],[Avg]]+$U$2*TableMPI[[#This Row],[StdDev]]</f>
        <v>#N/A</v>
      </c>
      <c r="S2480" t="e">
        <f>IF(AND(TableMPI[[#This Row],[total_time]]&gt;=TableMPI[[#This Row],[Low]], TableMPI[[#This Row],[total_time]]&lt;=TableMPI[[#This Row],[High]]),1,0)</f>
        <v>#N/A</v>
      </c>
    </row>
    <row r="2481" spans="1:19" x14ac:dyDescent="0.25">
      <c r="A2481" t="s">
        <v>15</v>
      </c>
      <c r="B2481">
        <v>15000</v>
      </c>
      <c r="C2481">
        <v>100</v>
      </c>
      <c r="D2481">
        <v>100000</v>
      </c>
      <c r="E2481">
        <v>42</v>
      </c>
      <c r="F2481">
        <v>1</v>
      </c>
      <c r="G2481">
        <v>27.116689000000001</v>
      </c>
      <c r="H2481">
        <v>8.0861219999999996</v>
      </c>
      <c r="I2481">
        <v>7.6061509999999997</v>
      </c>
      <c r="J2481">
        <v>0.18551599999999999</v>
      </c>
      <c r="K2481" t="str">
        <f t="shared" si="74"/>
        <v>7</v>
      </c>
      <c r="L2481" t="s">
        <v>93</v>
      </c>
      <c r="M2481" t="s">
        <v>94</v>
      </c>
      <c r="N248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42</v>
      </c>
      <c r="O2481" t="e">
        <f>VLOOKUP(TableMPI[[#This Row],[Label]],TableAvg[],2,FALSE)</f>
        <v>#N/A</v>
      </c>
      <c r="P2481" t="e">
        <f>VLOOKUP(TableMPI[[#This Row],[Label]],TableAvg[],3,FALSE)</f>
        <v>#N/A</v>
      </c>
      <c r="Q2481" t="e">
        <f>TableMPI[[#This Row],[Avg]]-$U$2*TableMPI[[#This Row],[StdDev]]</f>
        <v>#N/A</v>
      </c>
      <c r="R2481" t="e">
        <f>TableMPI[[#This Row],[Avg]]+$U$2*TableMPI[[#This Row],[StdDev]]</f>
        <v>#N/A</v>
      </c>
      <c r="S2481" t="e">
        <f>IF(AND(TableMPI[[#This Row],[total_time]]&gt;=TableMPI[[#This Row],[Low]], TableMPI[[#This Row],[total_time]]&lt;=TableMPI[[#This Row],[High]]),1,0)</f>
        <v>#N/A</v>
      </c>
    </row>
    <row r="2482" spans="1:19" x14ac:dyDescent="0.25">
      <c r="A2482" t="s">
        <v>15</v>
      </c>
      <c r="B2482">
        <v>15000</v>
      </c>
      <c r="C2482">
        <v>100</v>
      </c>
      <c r="D2482">
        <v>100000</v>
      </c>
      <c r="E2482">
        <v>43</v>
      </c>
      <c r="F2482">
        <v>1</v>
      </c>
      <c r="G2482">
        <v>27.460688000000001</v>
      </c>
      <c r="H2482">
        <v>9.0532780000000006</v>
      </c>
      <c r="I2482">
        <v>7.111675</v>
      </c>
      <c r="J2482">
        <v>0.169326</v>
      </c>
      <c r="K2482" t="str">
        <f t="shared" si="74"/>
        <v>7</v>
      </c>
      <c r="L2482" t="s">
        <v>93</v>
      </c>
      <c r="M2482" t="s">
        <v>94</v>
      </c>
      <c r="N248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43</v>
      </c>
      <c r="O2482" t="e">
        <f>VLOOKUP(TableMPI[[#This Row],[Label]],TableAvg[],2,FALSE)</f>
        <v>#N/A</v>
      </c>
      <c r="P2482" t="e">
        <f>VLOOKUP(TableMPI[[#This Row],[Label]],TableAvg[],3,FALSE)</f>
        <v>#N/A</v>
      </c>
      <c r="Q2482" t="e">
        <f>TableMPI[[#This Row],[Avg]]-$U$2*TableMPI[[#This Row],[StdDev]]</f>
        <v>#N/A</v>
      </c>
      <c r="R2482" t="e">
        <f>TableMPI[[#This Row],[Avg]]+$U$2*TableMPI[[#This Row],[StdDev]]</f>
        <v>#N/A</v>
      </c>
      <c r="S2482" t="e">
        <f>IF(AND(TableMPI[[#This Row],[total_time]]&gt;=TableMPI[[#This Row],[Low]], TableMPI[[#This Row],[total_time]]&lt;=TableMPI[[#This Row],[High]]),1,0)</f>
        <v>#N/A</v>
      </c>
    </row>
    <row r="2483" spans="1:19" x14ac:dyDescent="0.25">
      <c r="A2483" t="s">
        <v>15</v>
      </c>
      <c r="B2483">
        <v>15000</v>
      </c>
      <c r="C2483">
        <v>100</v>
      </c>
      <c r="D2483">
        <v>100000</v>
      </c>
      <c r="E2483">
        <v>44</v>
      </c>
      <c r="F2483">
        <v>1</v>
      </c>
      <c r="G2483">
        <v>30.96518</v>
      </c>
      <c r="H2483">
        <v>12.75347</v>
      </c>
      <c r="I2483">
        <v>4.9161279999999996</v>
      </c>
      <c r="J2483">
        <v>0.114329</v>
      </c>
      <c r="K2483" t="str">
        <f t="shared" si="74"/>
        <v>7</v>
      </c>
      <c r="L2483" t="s">
        <v>93</v>
      </c>
      <c r="M2483" t="s">
        <v>94</v>
      </c>
      <c r="N248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44</v>
      </c>
      <c r="O2483" t="e">
        <f>VLOOKUP(TableMPI[[#This Row],[Label]],TableAvg[],2,FALSE)</f>
        <v>#N/A</v>
      </c>
      <c r="P2483" t="e">
        <f>VLOOKUP(TableMPI[[#This Row],[Label]],TableAvg[],3,FALSE)</f>
        <v>#N/A</v>
      </c>
      <c r="Q2483" t="e">
        <f>TableMPI[[#This Row],[Avg]]-$U$2*TableMPI[[#This Row],[StdDev]]</f>
        <v>#N/A</v>
      </c>
      <c r="R2483" t="e">
        <f>TableMPI[[#This Row],[Avg]]+$U$2*TableMPI[[#This Row],[StdDev]]</f>
        <v>#N/A</v>
      </c>
      <c r="S2483" t="e">
        <f>IF(AND(TableMPI[[#This Row],[total_time]]&gt;=TableMPI[[#This Row],[Low]], TableMPI[[#This Row],[total_time]]&lt;=TableMPI[[#This Row],[High]]),1,0)</f>
        <v>#N/A</v>
      </c>
    </row>
    <row r="2484" spans="1:19" x14ac:dyDescent="0.25">
      <c r="A2484" t="s">
        <v>15</v>
      </c>
      <c r="B2484">
        <v>15000</v>
      </c>
      <c r="C2484">
        <v>100</v>
      </c>
      <c r="D2484">
        <v>100000</v>
      </c>
      <c r="E2484">
        <v>45</v>
      </c>
      <c r="F2484">
        <v>1</v>
      </c>
      <c r="G2484">
        <v>28.973233</v>
      </c>
      <c r="H2484">
        <v>11.084439</v>
      </c>
      <c r="I2484">
        <v>18.924441999999999</v>
      </c>
      <c r="J2484">
        <v>0.43010100000000001</v>
      </c>
      <c r="K2484" t="str">
        <f t="shared" si="74"/>
        <v>7</v>
      </c>
      <c r="L2484" t="s">
        <v>93</v>
      </c>
      <c r="M2484" t="s">
        <v>94</v>
      </c>
      <c r="N248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45</v>
      </c>
      <c r="O2484" t="e">
        <f>VLOOKUP(TableMPI[[#This Row],[Label]],TableAvg[],2,FALSE)</f>
        <v>#N/A</v>
      </c>
      <c r="P2484" t="e">
        <f>VLOOKUP(TableMPI[[#This Row],[Label]],TableAvg[],3,FALSE)</f>
        <v>#N/A</v>
      </c>
      <c r="Q2484" t="e">
        <f>TableMPI[[#This Row],[Avg]]-$U$2*TableMPI[[#This Row],[StdDev]]</f>
        <v>#N/A</v>
      </c>
      <c r="R2484" t="e">
        <f>TableMPI[[#This Row],[Avg]]+$U$2*TableMPI[[#This Row],[StdDev]]</f>
        <v>#N/A</v>
      </c>
      <c r="S2484" t="e">
        <f>IF(AND(TableMPI[[#This Row],[total_time]]&gt;=TableMPI[[#This Row],[Low]], TableMPI[[#This Row],[total_time]]&lt;=TableMPI[[#This Row],[High]]),1,0)</f>
        <v>#N/A</v>
      </c>
    </row>
    <row r="2485" spans="1:19" x14ac:dyDescent="0.25">
      <c r="A2485" t="s">
        <v>15</v>
      </c>
      <c r="B2485">
        <v>15000</v>
      </c>
      <c r="C2485">
        <v>100</v>
      </c>
      <c r="D2485">
        <v>100000</v>
      </c>
      <c r="E2485">
        <v>46</v>
      </c>
      <c r="F2485">
        <v>1</v>
      </c>
      <c r="G2485">
        <v>28.615165999999999</v>
      </c>
      <c r="H2485">
        <v>11.099643</v>
      </c>
      <c r="I2485">
        <v>11.240558</v>
      </c>
      <c r="J2485">
        <v>0.24979000000000001</v>
      </c>
      <c r="K2485" t="str">
        <f t="shared" si="74"/>
        <v>7</v>
      </c>
      <c r="L2485" t="s">
        <v>93</v>
      </c>
      <c r="M2485" t="s">
        <v>94</v>
      </c>
      <c r="N248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46</v>
      </c>
      <c r="O2485" t="e">
        <f>VLOOKUP(TableMPI[[#This Row],[Label]],TableAvg[],2,FALSE)</f>
        <v>#N/A</v>
      </c>
      <c r="P2485" t="e">
        <f>VLOOKUP(TableMPI[[#This Row],[Label]],TableAvg[],3,FALSE)</f>
        <v>#N/A</v>
      </c>
      <c r="Q2485" t="e">
        <f>TableMPI[[#This Row],[Avg]]-$U$2*TableMPI[[#This Row],[StdDev]]</f>
        <v>#N/A</v>
      </c>
      <c r="R2485" t="e">
        <f>TableMPI[[#This Row],[Avg]]+$U$2*TableMPI[[#This Row],[StdDev]]</f>
        <v>#N/A</v>
      </c>
      <c r="S2485" t="e">
        <f>IF(AND(TableMPI[[#This Row],[total_time]]&gt;=TableMPI[[#This Row],[Low]], TableMPI[[#This Row],[total_time]]&lt;=TableMPI[[#This Row],[High]]),1,0)</f>
        <v>#N/A</v>
      </c>
    </row>
    <row r="2486" spans="1:19" x14ac:dyDescent="0.25">
      <c r="A2486" t="s">
        <v>15</v>
      </c>
      <c r="B2486">
        <v>15000</v>
      </c>
      <c r="C2486">
        <v>100</v>
      </c>
      <c r="D2486">
        <v>100000</v>
      </c>
      <c r="E2486">
        <v>47</v>
      </c>
      <c r="F2486">
        <v>1</v>
      </c>
      <c r="G2486">
        <v>25.549627000000001</v>
      </c>
      <c r="H2486">
        <v>8.4108689999999999</v>
      </c>
      <c r="I2486">
        <v>5.6102550000000004</v>
      </c>
      <c r="J2486">
        <v>0.121962</v>
      </c>
      <c r="K2486" t="str">
        <f t="shared" si="74"/>
        <v>7</v>
      </c>
      <c r="L2486" t="s">
        <v>93</v>
      </c>
      <c r="M2486" t="s">
        <v>94</v>
      </c>
      <c r="N248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47</v>
      </c>
      <c r="O2486" t="e">
        <f>VLOOKUP(TableMPI[[#This Row],[Label]],TableAvg[],2,FALSE)</f>
        <v>#N/A</v>
      </c>
      <c r="P2486" t="e">
        <f>VLOOKUP(TableMPI[[#This Row],[Label]],TableAvg[],3,FALSE)</f>
        <v>#N/A</v>
      </c>
      <c r="Q2486" t="e">
        <f>TableMPI[[#This Row],[Avg]]-$U$2*TableMPI[[#This Row],[StdDev]]</f>
        <v>#N/A</v>
      </c>
      <c r="R2486" t="e">
        <f>TableMPI[[#This Row],[Avg]]+$U$2*TableMPI[[#This Row],[StdDev]]</f>
        <v>#N/A</v>
      </c>
      <c r="S2486" t="e">
        <f>IF(AND(TableMPI[[#This Row],[total_time]]&gt;=TableMPI[[#This Row],[Low]], TableMPI[[#This Row],[total_time]]&lt;=TableMPI[[#This Row],[High]]),1,0)</f>
        <v>#N/A</v>
      </c>
    </row>
    <row r="2487" spans="1:19" x14ac:dyDescent="0.25">
      <c r="A2487" t="s">
        <v>15</v>
      </c>
      <c r="B2487">
        <v>15000</v>
      </c>
      <c r="C2487">
        <v>100</v>
      </c>
      <c r="D2487">
        <v>100000</v>
      </c>
      <c r="E2487">
        <v>48</v>
      </c>
      <c r="F2487">
        <v>1</v>
      </c>
      <c r="G2487">
        <v>25.44708</v>
      </c>
      <c r="H2487">
        <v>8.6159669999999995</v>
      </c>
      <c r="I2487">
        <v>7.6387530000000003</v>
      </c>
      <c r="J2487">
        <v>0.162527</v>
      </c>
      <c r="K2487" t="str">
        <f t="shared" si="74"/>
        <v>7</v>
      </c>
      <c r="L2487" t="s">
        <v>93</v>
      </c>
      <c r="M2487" t="s">
        <v>94</v>
      </c>
      <c r="N248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48</v>
      </c>
      <c r="O2487" t="e">
        <f>VLOOKUP(TableMPI[[#This Row],[Label]],TableAvg[],2,FALSE)</f>
        <v>#N/A</v>
      </c>
      <c r="P2487" t="e">
        <f>VLOOKUP(TableMPI[[#This Row],[Label]],TableAvg[],3,FALSE)</f>
        <v>#N/A</v>
      </c>
      <c r="Q2487" t="e">
        <f>TableMPI[[#This Row],[Avg]]-$U$2*TableMPI[[#This Row],[StdDev]]</f>
        <v>#N/A</v>
      </c>
      <c r="R2487" t="e">
        <f>TableMPI[[#This Row],[Avg]]+$U$2*TableMPI[[#This Row],[StdDev]]</f>
        <v>#N/A</v>
      </c>
      <c r="S2487" t="e">
        <f>IF(AND(TableMPI[[#This Row],[total_time]]&gt;=TableMPI[[#This Row],[Low]], TableMPI[[#This Row],[total_time]]&lt;=TableMPI[[#This Row],[High]]),1,0)</f>
        <v>#N/A</v>
      </c>
    </row>
    <row r="2488" spans="1:19" x14ac:dyDescent="0.25">
      <c r="A2488" t="s">
        <v>15</v>
      </c>
      <c r="B2488">
        <v>15000</v>
      </c>
      <c r="C2488">
        <v>100</v>
      </c>
      <c r="D2488">
        <v>100000</v>
      </c>
      <c r="E2488">
        <v>49</v>
      </c>
      <c r="F2488">
        <v>1</v>
      </c>
      <c r="G2488">
        <v>25.09487</v>
      </c>
      <c r="H2488">
        <v>8.5632129999999993</v>
      </c>
      <c r="I2488">
        <v>9.5337250000000004</v>
      </c>
      <c r="J2488">
        <v>0.19861899999999999</v>
      </c>
      <c r="K2488" t="str">
        <f t="shared" si="74"/>
        <v>7</v>
      </c>
      <c r="L2488" t="s">
        <v>93</v>
      </c>
      <c r="M2488" t="s">
        <v>94</v>
      </c>
      <c r="N248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49</v>
      </c>
      <c r="O2488" t="e">
        <f>VLOOKUP(TableMPI[[#This Row],[Label]],TableAvg[],2,FALSE)</f>
        <v>#N/A</v>
      </c>
      <c r="P2488" t="e">
        <f>VLOOKUP(TableMPI[[#This Row],[Label]],TableAvg[],3,FALSE)</f>
        <v>#N/A</v>
      </c>
      <c r="Q2488" t="e">
        <f>TableMPI[[#This Row],[Avg]]-$U$2*TableMPI[[#This Row],[StdDev]]</f>
        <v>#N/A</v>
      </c>
      <c r="R2488" t="e">
        <f>TableMPI[[#This Row],[Avg]]+$U$2*TableMPI[[#This Row],[StdDev]]</f>
        <v>#N/A</v>
      </c>
      <c r="S2488" t="e">
        <f>IF(AND(TableMPI[[#This Row],[total_time]]&gt;=TableMPI[[#This Row],[Low]], TableMPI[[#This Row],[total_time]]&lt;=TableMPI[[#This Row],[High]]),1,0)</f>
        <v>#N/A</v>
      </c>
    </row>
    <row r="2489" spans="1:19" x14ac:dyDescent="0.25">
      <c r="A2489" t="s">
        <v>15</v>
      </c>
      <c r="B2489">
        <v>15000</v>
      </c>
      <c r="C2489">
        <v>100</v>
      </c>
      <c r="D2489">
        <v>100000</v>
      </c>
      <c r="E2489">
        <v>50</v>
      </c>
      <c r="F2489">
        <v>1</v>
      </c>
      <c r="G2489">
        <v>27.085768000000002</v>
      </c>
      <c r="H2489">
        <v>10.811477999999999</v>
      </c>
      <c r="I2489">
        <v>8.5481390000000008</v>
      </c>
      <c r="J2489">
        <v>0.174452</v>
      </c>
      <c r="K2489" t="str">
        <f t="shared" si="74"/>
        <v>7</v>
      </c>
      <c r="L2489" t="s">
        <v>93</v>
      </c>
      <c r="M2489" t="s">
        <v>94</v>
      </c>
      <c r="N248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50</v>
      </c>
      <c r="O2489" t="e">
        <f>VLOOKUP(TableMPI[[#This Row],[Label]],TableAvg[],2,FALSE)</f>
        <v>#N/A</v>
      </c>
      <c r="P2489" t="e">
        <f>VLOOKUP(TableMPI[[#This Row],[Label]],TableAvg[],3,FALSE)</f>
        <v>#N/A</v>
      </c>
      <c r="Q2489" t="e">
        <f>TableMPI[[#This Row],[Avg]]-$U$2*TableMPI[[#This Row],[StdDev]]</f>
        <v>#N/A</v>
      </c>
      <c r="R2489" t="e">
        <f>TableMPI[[#This Row],[Avg]]+$U$2*TableMPI[[#This Row],[StdDev]]</f>
        <v>#N/A</v>
      </c>
      <c r="S2489" t="e">
        <f>IF(AND(TableMPI[[#This Row],[total_time]]&gt;=TableMPI[[#This Row],[Low]], TableMPI[[#This Row],[total_time]]&lt;=TableMPI[[#This Row],[High]]),1,0)</f>
        <v>#N/A</v>
      </c>
    </row>
    <row r="2490" spans="1:19" x14ac:dyDescent="0.25">
      <c r="A2490" t="s">
        <v>15</v>
      </c>
      <c r="B2490">
        <v>15000</v>
      </c>
      <c r="C2490">
        <v>100</v>
      </c>
      <c r="D2490">
        <v>100000</v>
      </c>
      <c r="E2490">
        <v>51</v>
      </c>
      <c r="F2490">
        <v>1</v>
      </c>
      <c r="G2490">
        <v>25.560628999999999</v>
      </c>
      <c r="H2490">
        <v>9.6400419999999993</v>
      </c>
      <c r="I2490">
        <v>8.8416549999999994</v>
      </c>
      <c r="J2490">
        <v>0.17683299999999999</v>
      </c>
      <c r="K2490" t="str">
        <f t="shared" si="74"/>
        <v>7</v>
      </c>
      <c r="L2490" t="s">
        <v>93</v>
      </c>
      <c r="M2490" t="s">
        <v>94</v>
      </c>
      <c r="N249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51</v>
      </c>
      <c r="O2490" t="e">
        <f>VLOOKUP(TableMPI[[#This Row],[Label]],TableAvg[],2,FALSE)</f>
        <v>#N/A</v>
      </c>
      <c r="P2490" t="e">
        <f>VLOOKUP(TableMPI[[#This Row],[Label]],TableAvg[],3,FALSE)</f>
        <v>#N/A</v>
      </c>
      <c r="Q2490" t="e">
        <f>TableMPI[[#This Row],[Avg]]-$U$2*TableMPI[[#This Row],[StdDev]]</f>
        <v>#N/A</v>
      </c>
      <c r="R2490" t="e">
        <f>TableMPI[[#This Row],[Avg]]+$U$2*TableMPI[[#This Row],[StdDev]]</f>
        <v>#N/A</v>
      </c>
      <c r="S2490" t="e">
        <f>IF(AND(TableMPI[[#This Row],[total_time]]&gt;=TableMPI[[#This Row],[Low]], TableMPI[[#This Row],[total_time]]&lt;=TableMPI[[#This Row],[High]]),1,0)</f>
        <v>#N/A</v>
      </c>
    </row>
    <row r="2491" spans="1:19" x14ac:dyDescent="0.25">
      <c r="A2491" t="s">
        <v>15</v>
      </c>
      <c r="B2491">
        <v>15000</v>
      </c>
      <c r="C2491">
        <v>100</v>
      </c>
      <c r="D2491">
        <v>100000</v>
      </c>
      <c r="E2491">
        <v>52</v>
      </c>
      <c r="F2491">
        <v>1</v>
      </c>
      <c r="G2491">
        <v>26.534934</v>
      </c>
      <c r="H2491">
        <v>10.838597</v>
      </c>
      <c r="I2491">
        <v>8.4845419999999994</v>
      </c>
      <c r="J2491">
        <v>0.16636400000000001</v>
      </c>
      <c r="K2491" t="str">
        <f t="shared" si="74"/>
        <v>7</v>
      </c>
      <c r="L2491" t="s">
        <v>93</v>
      </c>
      <c r="M2491" t="s">
        <v>94</v>
      </c>
      <c r="N249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52</v>
      </c>
      <c r="O2491" t="e">
        <f>VLOOKUP(TableMPI[[#This Row],[Label]],TableAvg[],2,FALSE)</f>
        <v>#N/A</v>
      </c>
      <c r="P2491" t="e">
        <f>VLOOKUP(TableMPI[[#This Row],[Label]],TableAvg[],3,FALSE)</f>
        <v>#N/A</v>
      </c>
      <c r="Q2491" t="e">
        <f>TableMPI[[#This Row],[Avg]]-$U$2*TableMPI[[#This Row],[StdDev]]</f>
        <v>#N/A</v>
      </c>
      <c r="R2491" t="e">
        <f>TableMPI[[#This Row],[Avg]]+$U$2*TableMPI[[#This Row],[StdDev]]</f>
        <v>#N/A</v>
      </c>
      <c r="S2491" t="e">
        <f>IF(AND(TableMPI[[#This Row],[total_time]]&gt;=TableMPI[[#This Row],[Low]], TableMPI[[#This Row],[total_time]]&lt;=TableMPI[[#This Row],[High]]),1,0)</f>
        <v>#N/A</v>
      </c>
    </row>
    <row r="2492" spans="1:19" x14ac:dyDescent="0.25">
      <c r="A2492" t="s">
        <v>15</v>
      </c>
      <c r="B2492">
        <v>15000</v>
      </c>
      <c r="C2492">
        <v>100</v>
      </c>
      <c r="D2492">
        <v>100000</v>
      </c>
      <c r="E2492">
        <v>53</v>
      </c>
      <c r="F2492">
        <v>1</v>
      </c>
      <c r="G2492">
        <v>27.440887</v>
      </c>
      <c r="H2492">
        <v>12.069107000000001</v>
      </c>
      <c r="I2492">
        <v>10.621146</v>
      </c>
      <c r="J2492">
        <v>0.20425299999999999</v>
      </c>
      <c r="K2492" t="str">
        <f t="shared" si="74"/>
        <v>7</v>
      </c>
      <c r="L2492" t="s">
        <v>93</v>
      </c>
      <c r="M2492" t="s">
        <v>94</v>
      </c>
      <c r="N249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53</v>
      </c>
      <c r="O2492" t="e">
        <f>VLOOKUP(TableMPI[[#This Row],[Label]],TableAvg[],2,FALSE)</f>
        <v>#N/A</v>
      </c>
      <c r="P2492" t="e">
        <f>VLOOKUP(TableMPI[[#This Row],[Label]],TableAvg[],3,FALSE)</f>
        <v>#N/A</v>
      </c>
      <c r="Q2492" t="e">
        <f>TableMPI[[#This Row],[Avg]]-$U$2*TableMPI[[#This Row],[StdDev]]</f>
        <v>#N/A</v>
      </c>
      <c r="R2492" t="e">
        <f>TableMPI[[#This Row],[Avg]]+$U$2*TableMPI[[#This Row],[StdDev]]</f>
        <v>#N/A</v>
      </c>
      <c r="S2492" t="e">
        <f>IF(AND(TableMPI[[#This Row],[total_time]]&gt;=TableMPI[[#This Row],[Low]], TableMPI[[#This Row],[total_time]]&lt;=TableMPI[[#This Row],[High]]),1,0)</f>
        <v>#N/A</v>
      </c>
    </row>
    <row r="2493" spans="1:19" x14ac:dyDescent="0.25">
      <c r="A2493" t="s">
        <v>15</v>
      </c>
      <c r="B2493">
        <v>15000</v>
      </c>
      <c r="C2493">
        <v>100</v>
      </c>
      <c r="D2493">
        <v>100000</v>
      </c>
      <c r="E2493">
        <v>54</v>
      </c>
      <c r="F2493">
        <v>1</v>
      </c>
      <c r="G2493">
        <v>26.000236000000001</v>
      </c>
      <c r="H2493">
        <v>11.033917000000001</v>
      </c>
      <c r="I2493">
        <v>9.6037199999999991</v>
      </c>
      <c r="J2493">
        <v>0.181202</v>
      </c>
      <c r="K2493" t="str">
        <f t="shared" si="74"/>
        <v>7</v>
      </c>
      <c r="L2493" t="s">
        <v>93</v>
      </c>
      <c r="M2493" t="s">
        <v>94</v>
      </c>
      <c r="N249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54</v>
      </c>
      <c r="O2493" t="e">
        <f>VLOOKUP(TableMPI[[#This Row],[Label]],TableAvg[],2,FALSE)</f>
        <v>#N/A</v>
      </c>
      <c r="P2493" t="e">
        <f>VLOOKUP(TableMPI[[#This Row],[Label]],TableAvg[],3,FALSE)</f>
        <v>#N/A</v>
      </c>
      <c r="Q2493" t="e">
        <f>TableMPI[[#This Row],[Avg]]-$U$2*TableMPI[[#This Row],[StdDev]]</f>
        <v>#N/A</v>
      </c>
      <c r="R2493" t="e">
        <f>TableMPI[[#This Row],[Avg]]+$U$2*TableMPI[[#This Row],[StdDev]]</f>
        <v>#N/A</v>
      </c>
      <c r="S2493" t="e">
        <f>IF(AND(TableMPI[[#This Row],[total_time]]&gt;=TableMPI[[#This Row],[Low]], TableMPI[[#This Row],[total_time]]&lt;=TableMPI[[#This Row],[High]]),1,0)</f>
        <v>#N/A</v>
      </c>
    </row>
    <row r="2494" spans="1:19" x14ac:dyDescent="0.25">
      <c r="A2494" t="s">
        <v>15</v>
      </c>
      <c r="B2494">
        <v>15000</v>
      </c>
      <c r="C2494">
        <v>100</v>
      </c>
      <c r="D2494">
        <v>100000</v>
      </c>
      <c r="E2494">
        <v>55</v>
      </c>
      <c r="F2494">
        <v>1</v>
      </c>
      <c r="G2494">
        <v>29.428602000000001</v>
      </c>
      <c r="H2494">
        <v>14.538404</v>
      </c>
      <c r="I2494">
        <v>6.8102559999999999</v>
      </c>
      <c r="J2494">
        <v>0.12611600000000001</v>
      </c>
      <c r="K2494" t="str">
        <f t="shared" si="74"/>
        <v>7</v>
      </c>
      <c r="L2494" t="s">
        <v>93</v>
      </c>
      <c r="M2494" t="s">
        <v>94</v>
      </c>
      <c r="N249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55</v>
      </c>
      <c r="O2494" t="e">
        <f>VLOOKUP(TableMPI[[#This Row],[Label]],TableAvg[],2,FALSE)</f>
        <v>#N/A</v>
      </c>
      <c r="P2494" t="e">
        <f>VLOOKUP(TableMPI[[#This Row],[Label]],TableAvg[],3,FALSE)</f>
        <v>#N/A</v>
      </c>
      <c r="Q2494" t="e">
        <f>TableMPI[[#This Row],[Avg]]-$U$2*TableMPI[[#This Row],[StdDev]]</f>
        <v>#N/A</v>
      </c>
      <c r="R2494" t="e">
        <f>TableMPI[[#This Row],[Avg]]+$U$2*TableMPI[[#This Row],[StdDev]]</f>
        <v>#N/A</v>
      </c>
      <c r="S2494" t="e">
        <f>IF(AND(TableMPI[[#This Row],[total_time]]&gt;=TableMPI[[#This Row],[Low]], TableMPI[[#This Row],[total_time]]&lt;=TableMPI[[#This Row],[High]]),1,0)</f>
        <v>#N/A</v>
      </c>
    </row>
    <row r="2495" spans="1:19" x14ac:dyDescent="0.25">
      <c r="A2495" t="s">
        <v>15</v>
      </c>
      <c r="B2495">
        <v>15000</v>
      </c>
      <c r="C2495">
        <v>100</v>
      </c>
      <c r="D2495">
        <v>100000</v>
      </c>
      <c r="E2495">
        <v>56</v>
      </c>
      <c r="F2495">
        <v>1</v>
      </c>
      <c r="G2495">
        <v>27.762042999999998</v>
      </c>
      <c r="H2495">
        <v>12.978216</v>
      </c>
      <c r="I2495">
        <v>13.144314</v>
      </c>
      <c r="J2495">
        <v>0.23898800000000001</v>
      </c>
      <c r="K2495" t="str">
        <f t="shared" si="74"/>
        <v>7</v>
      </c>
      <c r="L2495" t="s">
        <v>93</v>
      </c>
      <c r="M2495" t="s">
        <v>94</v>
      </c>
      <c r="N249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56</v>
      </c>
      <c r="O2495" t="e">
        <f>VLOOKUP(TableMPI[[#This Row],[Label]],TableAvg[],2,FALSE)</f>
        <v>#N/A</v>
      </c>
      <c r="P2495" t="e">
        <f>VLOOKUP(TableMPI[[#This Row],[Label]],TableAvg[],3,FALSE)</f>
        <v>#N/A</v>
      </c>
      <c r="Q2495" t="e">
        <f>TableMPI[[#This Row],[Avg]]-$U$2*TableMPI[[#This Row],[StdDev]]</f>
        <v>#N/A</v>
      </c>
      <c r="R2495" t="e">
        <f>TableMPI[[#This Row],[Avg]]+$U$2*TableMPI[[#This Row],[StdDev]]</f>
        <v>#N/A</v>
      </c>
      <c r="S2495" t="e">
        <f>IF(AND(TableMPI[[#This Row],[total_time]]&gt;=TableMPI[[#This Row],[Low]], TableMPI[[#This Row],[total_time]]&lt;=TableMPI[[#This Row],[High]]),1,0)</f>
        <v>#N/A</v>
      </c>
    </row>
    <row r="2496" spans="1:19" x14ac:dyDescent="0.25">
      <c r="A2496" t="s">
        <v>15</v>
      </c>
      <c r="B2496">
        <v>15000</v>
      </c>
      <c r="C2496">
        <v>100</v>
      </c>
      <c r="D2496">
        <v>100000</v>
      </c>
      <c r="E2496">
        <v>57</v>
      </c>
      <c r="F2496">
        <v>1</v>
      </c>
      <c r="G2496">
        <v>26.307883</v>
      </c>
      <c r="H2496">
        <v>11.932843999999999</v>
      </c>
      <c r="I2496">
        <v>9.4173449999999992</v>
      </c>
      <c r="J2496">
        <v>0.16816700000000001</v>
      </c>
      <c r="K2496" t="str">
        <f t="shared" si="74"/>
        <v>7</v>
      </c>
      <c r="L2496" t="s">
        <v>93</v>
      </c>
      <c r="M2496" t="s">
        <v>94</v>
      </c>
      <c r="N249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57</v>
      </c>
      <c r="O2496" t="e">
        <f>VLOOKUP(TableMPI[[#This Row],[Label]],TableAvg[],2,FALSE)</f>
        <v>#N/A</v>
      </c>
      <c r="P2496" t="e">
        <f>VLOOKUP(TableMPI[[#This Row],[Label]],TableAvg[],3,FALSE)</f>
        <v>#N/A</v>
      </c>
      <c r="Q2496" t="e">
        <f>TableMPI[[#This Row],[Avg]]-$U$2*TableMPI[[#This Row],[StdDev]]</f>
        <v>#N/A</v>
      </c>
      <c r="R2496" t="e">
        <f>TableMPI[[#This Row],[Avg]]+$U$2*TableMPI[[#This Row],[StdDev]]</f>
        <v>#N/A</v>
      </c>
      <c r="S2496" t="e">
        <f>IF(AND(TableMPI[[#This Row],[total_time]]&gt;=TableMPI[[#This Row],[Low]], TableMPI[[#This Row],[total_time]]&lt;=TableMPI[[#This Row],[High]]),1,0)</f>
        <v>#N/A</v>
      </c>
    </row>
    <row r="2497" spans="1:19" x14ac:dyDescent="0.25">
      <c r="A2497" t="s">
        <v>15</v>
      </c>
      <c r="B2497">
        <v>15000</v>
      </c>
      <c r="C2497">
        <v>100</v>
      </c>
      <c r="D2497">
        <v>100000</v>
      </c>
      <c r="E2497">
        <v>58</v>
      </c>
      <c r="F2497">
        <v>1</v>
      </c>
      <c r="G2497">
        <v>27.607213000000002</v>
      </c>
      <c r="H2497">
        <v>13.401505</v>
      </c>
      <c r="I2497">
        <v>9.0890640000000005</v>
      </c>
      <c r="J2497">
        <v>0.15945699999999999</v>
      </c>
      <c r="K2497" t="str">
        <f t="shared" si="74"/>
        <v>7</v>
      </c>
      <c r="L2497" t="s">
        <v>93</v>
      </c>
      <c r="M2497" t="s">
        <v>94</v>
      </c>
      <c r="N249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58</v>
      </c>
      <c r="O2497" t="e">
        <f>VLOOKUP(TableMPI[[#This Row],[Label]],TableAvg[],2,FALSE)</f>
        <v>#N/A</v>
      </c>
      <c r="P2497" t="e">
        <f>VLOOKUP(TableMPI[[#This Row],[Label]],TableAvg[],3,FALSE)</f>
        <v>#N/A</v>
      </c>
      <c r="Q2497" t="e">
        <f>TableMPI[[#This Row],[Avg]]-$U$2*TableMPI[[#This Row],[StdDev]]</f>
        <v>#N/A</v>
      </c>
      <c r="R2497" t="e">
        <f>TableMPI[[#This Row],[Avg]]+$U$2*TableMPI[[#This Row],[StdDev]]</f>
        <v>#N/A</v>
      </c>
      <c r="S2497" t="e">
        <f>IF(AND(TableMPI[[#This Row],[total_time]]&gt;=TableMPI[[#This Row],[Low]], TableMPI[[#This Row],[total_time]]&lt;=TableMPI[[#This Row],[High]]),1,0)</f>
        <v>#N/A</v>
      </c>
    </row>
    <row r="2498" spans="1:19" x14ac:dyDescent="0.25">
      <c r="A2498" t="s">
        <v>15</v>
      </c>
      <c r="B2498">
        <v>15000</v>
      </c>
      <c r="C2498">
        <v>100</v>
      </c>
      <c r="D2498">
        <v>100000</v>
      </c>
      <c r="E2498">
        <v>59</v>
      </c>
      <c r="F2498">
        <v>1</v>
      </c>
      <c r="G2498">
        <v>25.165154999999999</v>
      </c>
      <c r="H2498">
        <v>11.195179</v>
      </c>
      <c r="I2498">
        <v>9.6971570000000007</v>
      </c>
      <c r="J2498">
        <v>0.16719200000000001</v>
      </c>
      <c r="K2498" t="str">
        <f t="shared" si="74"/>
        <v>7</v>
      </c>
      <c r="L2498" t="s">
        <v>93</v>
      </c>
      <c r="M2498" t="s">
        <v>94</v>
      </c>
      <c r="N249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59</v>
      </c>
      <c r="O2498" t="e">
        <f>VLOOKUP(TableMPI[[#This Row],[Label]],TableAvg[],2,FALSE)</f>
        <v>#N/A</v>
      </c>
      <c r="P2498" t="e">
        <f>VLOOKUP(TableMPI[[#This Row],[Label]],TableAvg[],3,FALSE)</f>
        <v>#N/A</v>
      </c>
      <c r="Q2498" t="e">
        <f>TableMPI[[#This Row],[Avg]]-$U$2*TableMPI[[#This Row],[StdDev]]</f>
        <v>#N/A</v>
      </c>
      <c r="R2498" t="e">
        <f>TableMPI[[#This Row],[Avg]]+$U$2*TableMPI[[#This Row],[StdDev]]</f>
        <v>#N/A</v>
      </c>
      <c r="S2498" t="e">
        <f>IF(AND(TableMPI[[#This Row],[total_time]]&gt;=TableMPI[[#This Row],[Low]], TableMPI[[#This Row],[total_time]]&lt;=TableMPI[[#This Row],[High]]),1,0)</f>
        <v>#N/A</v>
      </c>
    </row>
    <row r="2499" spans="1:19" x14ac:dyDescent="0.25">
      <c r="A2499" t="s">
        <v>15</v>
      </c>
      <c r="B2499">
        <v>15000</v>
      </c>
      <c r="C2499">
        <v>100</v>
      </c>
      <c r="D2499">
        <v>100000</v>
      </c>
      <c r="E2499">
        <v>60</v>
      </c>
      <c r="F2499">
        <v>1</v>
      </c>
      <c r="G2499">
        <v>26.965786999999999</v>
      </c>
      <c r="H2499">
        <v>13.457958</v>
      </c>
      <c r="I2499">
        <v>7.5000559999999998</v>
      </c>
      <c r="J2499">
        <v>0.12712000000000001</v>
      </c>
      <c r="K2499" t="str">
        <f t="shared" si="74"/>
        <v>7</v>
      </c>
      <c r="L2499" t="s">
        <v>93</v>
      </c>
      <c r="M2499" t="s">
        <v>94</v>
      </c>
      <c r="N249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60</v>
      </c>
      <c r="O2499" t="e">
        <f>VLOOKUP(TableMPI[[#This Row],[Label]],TableAvg[],2,FALSE)</f>
        <v>#N/A</v>
      </c>
      <c r="P2499" t="e">
        <f>VLOOKUP(TableMPI[[#This Row],[Label]],TableAvg[],3,FALSE)</f>
        <v>#N/A</v>
      </c>
      <c r="Q2499" t="e">
        <f>TableMPI[[#This Row],[Avg]]-$U$2*TableMPI[[#This Row],[StdDev]]</f>
        <v>#N/A</v>
      </c>
      <c r="R2499" t="e">
        <f>TableMPI[[#This Row],[Avg]]+$U$2*TableMPI[[#This Row],[StdDev]]</f>
        <v>#N/A</v>
      </c>
      <c r="S2499" t="e">
        <f>IF(AND(TableMPI[[#This Row],[total_time]]&gt;=TableMPI[[#This Row],[Low]], TableMPI[[#This Row],[total_time]]&lt;=TableMPI[[#This Row],[High]]),1,0)</f>
        <v>#N/A</v>
      </c>
    </row>
    <row r="2500" spans="1:19" x14ac:dyDescent="0.25">
      <c r="A2500" t="s">
        <v>15</v>
      </c>
      <c r="B2500">
        <v>15000</v>
      </c>
      <c r="C2500">
        <v>100</v>
      </c>
      <c r="D2500">
        <v>100000</v>
      </c>
      <c r="E2500">
        <v>61</v>
      </c>
      <c r="F2500">
        <v>1</v>
      </c>
      <c r="G2500">
        <v>28.388102</v>
      </c>
      <c r="H2500">
        <v>15.096295</v>
      </c>
      <c r="I2500">
        <v>4.0008080000000001</v>
      </c>
      <c r="J2500">
        <v>6.6680000000000003E-2</v>
      </c>
      <c r="K2500" t="str">
        <f t="shared" si="74"/>
        <v>7</v>
      </c>
      <c r="L2500" t="s">
        <v>93</v>
      </c>
      <c r="M2500" t="s">
        <v>94</v>
      </c>
      <c r="N250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61</v>
      </c>
      <c r="O2500" t="e">
        <f>VLOOKUP(TableMPI[[#This Row],[Label]],TableAvg[],2,FALSE)</f>
        <v>#N/A</v>
      </c>
      <c r="P2500" t="e">
        <f>VLOOKUP(TableMPI[[#This Row],[Label]],TableAvg[],3,FALSE)</f>
        <v>#N/A</v>
      </c>
      <c r="Q2500" t="e">
        <f>TableMPI[[#This Row],[Avg]]-$U$2*TableMPI[[#This Row],[StdDev]]</f>
        <v>#N/A</v>
      </c>
      <c r="R2500" t="e">
        <f>TableMPI[[#This Row],[Avg]]+$U$2*TableMPI[[#This Row],[StdDev]]</f>
        <v>#N/A</v>
      </c>
      <c r="S2500" t="e">
        <f>IF(AND(TableMPI[[#This Row],[total_time]]&gt;=TableMPI[[#This Row],[Low]], TableMPI[[#This Row],[total_time]]&lt;=TableMPI[[#This Row],[High]]),1,0)</f>
        <v>#N/A</v>
      </c>
    </row>
    <row r="2501" spans="1:19" x14ac:dyDescent="0.25">
      <c r="A2501" t="s">
        <v>15</v>
      </c>
      <c r="B2501">
        <v>15000</v>
      </c>
      <c r="C2501">
        <v>100</v>
      </c>
      <c r="D2501">
        <v>100000</v>
      </c>
      <c r="E2501">
        <v>62</v>
      </c>
      <c r="F2501">
        <v>1</v>
      </c>
      <c r="G2501">
        <v>26.945098999999999</v>
      </c>
      <c r="H2501">
        <v>13.635120000000001</v>
      </c>
      <c r="I2501">
        <v>7.4797019999999996</v>
      </c>
      <c r="J2501">
        <v>0.122618</v>
      </c>
      <c r="K2501" t="str">
        <f t="shared" si="74"/>
        <v>7</v>
      </c>
      <c r="L2501" t="s">
        <v>93</v>
      </c>
      <c r="M2501" t="s">
        <v>94</v>
      </c>
      <c r="N250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62</v>
      </c>
      <c r="O2501" t="e">
        <f>VLOOKUP(TableMPI[[#This Row],[Label]],TableAvg[],2,FALSE)</f>
        <v>#N/A</v>
      </c>
      <c r="P2501" t="e">
        <f>VLOOKUP(TableMPI[[#This Row],[Label]],TableAvg[],3,FALSE)</f>
        <v>#N/A</v>
      </c>
      <c r="Q2501" t="e">
        <f>TableMPI[[#This Row],[Avg]]-$U$2*TableMPI[[#This Row],[StdDev]]</f>
        <v>#N/A</v>
      </c>
      <c r="R2501" t="e">
        <f>TableMPI[[#This Row],[Avg]]+$U$2*TableMPI[[#This Row],[StdDev]]</f>
        <v>#N/A</v>
      </c>
      <c r="S2501" t="e">
        <f>IF(AND(TableMPI[[#This Row],[total_time]]&gt;=TableMPI[[#This Row],[Low]], TableMPI[[#This Row],[total_time]]&lt;=TableMPI[[#This Row],[High]]),1,0)</f>
        <v>#N/A</v>
      </c>
    </row>
    <row r="2502" spans="1:19" x14ac:dyDescent="0.25">
      <c r="A2502" t="s">
        <v>15</v>
      </c>
      <c r="B2502">
        <v>15000</v>
      </c>
      <c r="C2502">
        <v>100</v>
      </c>
      <c r="D2502">
        <v>100000</v>
      </c>
      <c r="E2502">
        <v>63</v>
      </c>
      <c r="F2502">
        <v>1</v>
      </c>
      <c r="G2502">
        <v>24.860355999999999</v>
      </c>
      <c r="H2502">
        <v>11.973155999999999</v>
      </c>
      <c r="I2502">
        <v>7.2467810000000004</v>
      </c>
      <c r="J2502">
        <v>0.116884</v>
      </c>
      <c r="K2502" t="str">
        <f t="shared" si="74"/>
        <v>7</v>
      </c>
      <c r="L2502" t="s">
        <v>93</v>
      </c>
      <c r="M2502" t="s">
        <v>94</v>
      </c>
      <c r="N250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63</v>
      </c>
      <c r="O2502" t="e">
        <f>VLOOKUP(TableMPI[[#This Row],[Label]],TableAvg[],2,FALSE)</f>
        <v>#N/A</v>
      </c>
      <c r="P2502" t="e">
        <f>VLOOKUP(TableMPI[[#This Row],[Label]],TableAvg[],3,FALSE)</f>
        <v>#N/A</v>
      </c>
      <c r="Q2502" t="e">
        <f>TableMPI[[#This Row],[Avg]]-$U$2*TableMPI[[#This Row],[StdDev]]</f>
        <v>#N/A</v>
      </c>
      <c r="R2502" t="e">
        <f>TableMPI[[#This Row],[Avg]]+$U$2*TableMPI[[#This Row],[StdDev]]</f>
        <v>#N/A</v>
      </c>
      <c r="S2502" t="e">
        <f>IF(AND(TableMPI[[#This Row],[total_time]]&gt;=TableMPI[[#This Row],[Low]], TableMPI[[#This Row],[total_time]]&lt;=TableMPI[[#This Row],[High]]),1,0)</f>
        <v>#N/A</v>
      </c>
    </row>
    <row r="2503" spans="1:19" x14ac:dyDescent="0.25">
      <c r="A2503" t="s">
        <v>15</v>
      </c>
      <c r="B2503">
        <v>15000</v>
      </c>
      <c r="C2503">
        <v>100</v>
      </c>
      <c r="D2503">
        <v>100000</v>
      </c>
      <c r="E2503">
        <v>64</v>
      </c>
      <c r="F2503">
        <v>1</v>
      </c>
      <c r="G2503">
        <v>27.039435000000001</v>
      </c>
      <c r="H2503">
        <v>14.29101</v>
      </c>
      <c r="I2503">
        <v>4.2922229999999999</v>
      </c>
      <c r="J2503">
        <v>6.8130999999999997E-2</v>
      </c>
      <c r="K2503" t="str">
        <f t="shared" si="74"/>
        <v>7</v>
      </c>
      <c r="L2503" t="s">
        <v>93</v>
      </c>
      <c r="M2503" t="s">
        <v>94</v>
      </c>
      <c r="N250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64</v>
      </c>
      <c r="O2503" t="e">
        <f>VLOOKUP(TableMPI[[#This Row],[Label]],TableAvg[],2,FALSE)</f>
        <v>#N/A</v>
      </c>
      <c r="P2503" t="e">
        <f>VLOOKUP(TableMPI[[#This Row],[Label]],TableAvg[],3,FALSE)</f>
        <v>#N/A</v>
      </c>
      <c r="Q2503" t="e">
        <f>TableMPI[[#This Row],[Avg]]-$U$2*TableMPI[[#This Row],[StdDev]]</f>
        <v>#N/A</v>
      </c>
      <c r="R2503" t="e">
        <f>TableMPI[[#This Row],[Avg]]+$U$2*TableMPI[[#This Row],[StdDev]]</f>
        <v>#N/A</v>
      </c>
      <c r="S2503" t="e">
        <f>IF(AND(TableMPI[[#This Row],[total_time]]&gt;=TableMPI[[#This Row],[Low]], TableMPI[[#This Row],[total_time]]&lt;=TableMPI[[#This Row],[High]]),1,0)</f>
        <v>#N/A</v>
      </c>
    </row>
    <row r="2504" spans="1:19" x14ac:dyDescent="0.25">
      <c r="A2504" t="s">
        <v>15</v>
      </c>
      <c r="B2504">
        <v>15000</v>
      </c>
      <c r="C2504">
        <v>100</v>
      </c>
      <c r="D2504">
        <v>100000</v>
      </c>
      <c r="E2504">
        <v>65</v>
      </c>
      <c r="F2504">
        <v>1</v>
      </c>
      <c r="G2504">
        <v>29.317646</v>
      </c>
      <c r="H2504">
        <v>16.785143000000001</v>
      </c>
      <c r="I2504">
        <v>12.74755</v>
      </c>
      <c r="J2504">
        <v>0.19918</v>
      </c>
      <c r="K2504" t="str">
        <f t="shared" si="74"/>
        <v>7</v>
      </c>
      <c r="L2504" t="s">
        <v>93</v>
      </c>
      <c r="M2504" t="s">
        <v>94</v>
      </c>
      <c r="N250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65</v>
      </c>
      <c r="O2504" t="e">
        <f>VLOOKUP(TableMPI[[#This Row],[Label]],TableAvg[],2,FALSE)</f>
        <v>#N/A</v>
      </c>
      <c r="P2504" t="e">
        <f>VLOOKUP(TableMPI[[#This Row],[Label]],TableAvg[],3,FALSE)</f>
        <v>#N/A</v>
      </c>
      <c r="Q2504" t="e">
        <f>TableMPI[[#This Row],[Avg]]-$U$2*TableMPI[[#This Row],[StdDev]]</f>
        <v>#N/A</v>
      </c>
      <c r="R2504" t="e">
        <f>TableMPI[[#This Row],[Avg]]+$U$2*TableMPI[[#This Row],[StdDev]]</f>
        <v>#N/A</v>
      </c>
      <c r="S2504" t="e">
        <f>IF(AND(TableMPI[[#This Row],[total_time]]&gt;=TableMPI[[#This Row],[Low]], TableMPI[[#This Row],[total_time]]&lt;=TableMPI[[#This Row],[High]]),1,0)</f>
        <v>#N/A</v>
      </c>
    </row>
    <row r="2505" spans="1:19" x14ac:dyDescent="0.25">
      <c r="A2505" t="s">
        <v>15</v>
      </c>
      <c r="B2505">
        <v>15000</v>
      </c>
      <c r="C2505">
        <v>100</v>
      </c>
      <c r="D2505">
        <v>100000</v>
      </c>
      <c r="E2505">
        <v>66</v>
      </c>
      <c r="F2505">
        <v>1</v>
      </c>
      <c r="G2505">
        <v>28.280497</v>
      </c>
      <c r="H2505">
        <v>15.844749</v>
      </c>
      <c r="I2505">
        <v>4.1801060000000003</v>
      </c>
      <c r="J2505">
        <v>6.4309000000000005E-2</v>
      </c>
      <c r="K2505" t="str">
        <f t="shared" si="74"/>
        <v>7</v>
      </c>
      <c r="L2505" t="s">
        <v>93</v>
      </c>
      <c r="M2505" t="s">
        <v>94</v>
      </c>
      <c r="N250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66</v>
      </c>
      <c r="O2505" t="e">
        <f>VLOOKUP(TableMPI[[#This Row],[Label]],TableAvg[],2,FALSE)</f>
        <v>#N/A</v>
      </c>
      <c r="P2505" t="e">
        <f>VLOOKUP(TableMPI[[#This Row],[Label]],TableAvg[],3,FALSE)</f>
        <v>#N/A</v>
      </c>
      <c r="Q2505" t="e">
        <f>TableMPI[[#This Row],[Avg]]-$U$2*TableMPI[[#This Row],[StdDev]]</f>
        <v>#N/A</v>
      </c>
      <c r="R2505" t="e">
        <f>TableMPI[[#This Row],[Avg]]+$U$2*TableMPI[[#This Row],[StdDev]]</f>
        <v>#N/A</v>
      </c>
      <c r="S2505" t="e">
        <f>IF(AND(TableMPI[[#This Row],[total_time]]&gt;=TableMPI[[#This Row],[Low]], TableMPI[[#This Row],[total_time]]&lt;=TableMPI[[#This Row],[High]]),1,0)</f>
        <v>#N/A</v>
      </c>
    </row>
    <row r="2506" spans="1:19" x14ac:dyDescent="0.25">
      <c r="A2506" t="s">
        <v>15</v>
      </c>
      <c r="B2506">
        <v>15000</v>
      </c>
      <c r="C2506">
        <v>100</v>
      </c>
      <c r="D2506">
        <v>100000</v>
      </c>
      <c r="E2506">
        <v>67</v>
      </c>
      <c r="F2506">
        <v>1</v>
      </c>
      <c r="G2506">
        <v>30.011879</v>
      </c>
      <c r="H2506">
        <v>17.794207</v>
      </c>
      <c r="I2506">
        <v>7.3952039999999997</v>
      </c>
      <c r="J2506">
        <v>0.112049</v>
      </c>
      <c r="K2506" t="str">
        <f t="shared" si="74"/>
        <v>7</v>
      </c>
      <c r="L2506" t="s">
        <v>93</v>
      </c>
      <c r="M2506" t="s">
        <v>94</v>
      </c>
      <c r="N250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67</v>
      </c>
      <c r="O2506" t="e">
        <f>VLOOKUP(TableMPI[[#This Row],[Label]],TableAvg[],2,FALSE)</f>
        <v>#N/A</v>
      </c>
      <c r="P2506" t="e">
        <f>VLOOKUP(TableMPI[[#This Row],[Label]],TableAvg[],3,FALSE)</f>
        <v>#N/A</v>
      </c>
      <c r="Q2506" t="e">
        <f>TableMPI[[#This Row],[Avg]]-$U$2*TableMPI[[#This Row],[StdDev]]</f>
        <v>#N/A</v>
      </c>
      <c r="R2506" t="e">
        <f>TableMPI[[#This Row],[Avg]]+$U$2*TableMPI[[#This Row],[StdDev]]</f>
        <v>#N/A</v>
      </c>
      <c r="S2506" t="e">
        <f>IF(AND(TableMPI[[#This Row],[total_time]]&gt;=TableMPI[[#This Row],[Low]], TableMPI[[#This Row],[total_time]]&lt;=TableMPI[[#This Row],[High]]),1,0)</f>
        <v>#N/A</v>
      </c>
    </row>
    <row r="2507" spans="1:19" x14ac:dyDescent="0.25">
      <c r="A2507" t="s">
        <v>15</v>
      </c>
      <c r="B2507">
        <v>15000</v>
      </c>
      <c r="C2507">
        <v>100</v>
      </c>
      <c r="D2507">
        <v>100000</v>
      </c>
      <c r="E2507">
        <v>68</v>
      </c>
      <c r="F2507">
        <v>1</v>
      </c>
      <c r="G2507">
        <v>28.758571</v>
      </c>
      <c r="H2507">
        <v>16.711390000000002</v>
      </c>
      <c r="I2507">
        <v>12.302580000000001</v>
      </c>
      <c r="J2507">
        <v>0.18362100000000001</v>
      </c>
      <c r="K2507" t="str">
        <f t="shared" si="74"/>
        <v>7</v>
      </c>
      <c r="L2507" t="s">
        <v>93</v>
      </c>
      <c r="M2507" t="s">
        <v>94</v>
      </c>
      <c r="N250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68</v>
      </c>
      <c r="O2507" t="e">
        <f>VLOOKUP(TableMPI[[#This Row],[Label]],TableAvg[],2,FALSE)</f>
        <v>#N/A</v>
      </c>
      <c r="P2507" t="e">
        <f>VLOOKUP(TableMPI[[#This Row],[Label]],TableAvg[],3,FALSE)</f>
        <v>#N/A</v>
      </c>
      <c r="Q2507" t="e">
        <f>TableMPI[[#This Row],[Avg]]-$U$2*TableMPI[[#This Row],[StdDev]]</f>
        <v>#N/A</v>
      </c>
      <c r="R2507" t="e">
        <f>TableMPI[[#This Row],[Avg]]+$U$2*TableMPI[[#This Row],[StdDev]]</f>
        <v>#N/A</v>
      </c>
      <c r="S2507" t="e">
        <f>IF(AND(TableMPI[[#This Row],[total_time]]&gt;=TableMPI[[#This Row],[Low]], TableMPI[[#This Row],[total_time]]&lt;=TableMPI[[#This Row],[High]]),1,0)</f>
        <v>#N/A</v>
      </c>
    </row>
    <row r="2508" spans="1:19" x14ac:dyDescent="0.25">
      <c r="A2508" t="s">
        <v>15</v>
      </c>
      <c r="B2508">
        <v>15000</v>
      </c>
      <c r="C2508">
        <v>100</v>
      </c>
      <c r="D2508">
        <v>100000</v>
      </c>
      <c r="E2508">
        <v>69</v>
      </c>
      <c r="F2508">
        <v>1</v>
      </c>
      <c r="G2508">
        <v>26.495740000000001</v>
      </c>
      <c r="H2508">
        <v>14.45983</v>
      </c>
      <c r="I2508">
        <v>13.578427</v>
      </c>
      <c r="J2508">
        <v>0.199683</v>
      </c>
      <c r="K2508" t="str">
        <f t="shared" si="74"/>
        <v>7</v>
      </c>
      <c r="L2508" t="s">
        <v>93</v>
      </c>
      <c r="M2508" t="s">
        <v>94</v>
      </c>
      <c r="N250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69</v>
      </c>
      <c r="O2508" t="e">
        <f>VLOOKUP(TableMPI[[#This Row],[Label]],TableAvg[],2,FALSE)</f>
        <v>#N/A</v>
      </c>
      <c r="P2508" t="e">
        <f>VLOOKUP(TableMPI[[#This Row],[Label]],TableAvg[],3,FALSE)</f>
        <v>#N/A</v>
      </c>
      <c r="Q2508" t="e">
        <f>TableMPI[[#This Row],[Avg]]-$U$2*TableMPI[[#This Row],[StdDev]]</f>
        <v>#N/A</v>
      </c>
      <c r="R2508" t="e">
        <f>TableMPI[[#This Row],[Avg]]+$U$2*TableMPI[[#This Row],[StdDev]]</f>
        <v>#N/A</v>
      </c>
      <c r="S2508" t="e">
        <f>IF(AND(TableMPI[[#This Row],[total_time]]&gt;=TableMPI[[#This Row],[Low]], TableMPI[[#This Row],[total_time]]&lt;=TableMPI[[#This Row],[High]]),1,0)</f>
        <v>#N/A</v>
      </c>
    </row>
    <row r="2509" spans="1:19" x14ac:dyDescent="0.25">
      <c r="A2509" t="s">
        <v>15</v>
      </c>
      <c r="B2509">
        <v>15000</v>
      </c>
      <c r="C2509">
        <v>100</v>
      </c>
      <c r="D2509">
        <v>100000</v>
      </c>
      <c r="E2509">
        <v>70</v>
      </c>
      <c r="F2509">
        <v>1</v>
      </c>
      <c r="G2509">
        <v>25.697717000000001</v>
      </c>
      <c r="H2509">
        <v>13.946623000000001</v>
      </c>
      <c r="I2509">
        <v>7.2286339999999996</v>
      </c>
      <c r="J2509">
        <v>0.104763</v>
      </c>
      <c r="K2509" t="str">
        <f t="shared" si="74"/>
        <v>7</v>
      </c>
      <c r="L2509" t="s">
        <v>93</v>
      </c>
      <c r="M2509" t="s">
        <v>94</v>
      </c>
      <c r="N250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70</v>
      </c>
      <c r="O2509" t="e">
        <f>VLOOKUP(TableMPI[[#This Row],[Label]],TableAvg[],2,FALSE)</f>
        <v>#N/A</v>
      </c>
      <c r="P2509" t="e">
        <f>VLOOKUP(TableMPI[[#This Row],[Label]],TableAvg[],3,FALSE)</f>
        <v>#N/A</v>
      </c>
      <c r="Q2509" t="e">
        <f>TableMPI[[#This Row],[Avg]]-$U$2*TableMPI[[#This Row],[StdDev]]</f>
        <v>#N/A</v>
      </c>
      <c r="R2509" t="e">
        <f>TableMPI[[#This Row],[Avg]]+$U$2*TableMPI[[#This Row],[StdDev]]</f>
        <v>#N/A</v>
      </c>
      <c r="S2509" t="e">
        <f>IF(AND(TableMPI[[#This Row],[total_time]]&gt;=TableMPI[[#This Row],[Low]], TableMPI[[#This Row],[total_time]]&lt;=TableMPI[[#This Row],[High]]),1,0)</f>
        <v>#N/A</v>
      </c>
    </row>
    <row r="2510" spans="1:19" x14ac:dyDescent="0.25">
      <c r="A2510" t="s">
        <v>15</v>
      </c>
      <c r="B2510">
        <v>15000</v>
      </c>
      <c r="C2510">
        <v>100</v>
      </c>
      <c r="D2510">
        <v>100000</v>
      </c>
      <c r="E2510">
        <v>71</v>
      </c>
      <c r="F2510">
        <v>1</v>
      </c>
      <c r="G2510">
        <v>24.111180999999998</v>
      </c>
      <c r="H2510">
        <v>12.544457</v>
      </c>
      <c r="I2510">
        <v>33.733910000000002</v>
      </c>
      <c r="J2510">
        <v>0.48191299999999998</v>
      </c>
      <c r="K2510" t="str">
        <f t="shared" si="74"/>
        <v>7</v>
      </c>
      <c r="L2510" t="s">
        <v>93</v>
      </c>
      <c r="M2510" t="s">
        <v>94</v>
      </c>
      <c r="N251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71</v>
      </c>
      <c r="O2510" t="e">
        <f>VLOOKUP(TableMPI[[#This Row],[Label]],TableAvg[],2,FALSE)</f>
        <v>#N/A</v>
      </c>
      <c r="P2510" t="e">
        <f>VLOOKUP(TableMPI[[#This Row],[Label]],TableAvg[],3,FALSE)</f>
        <v>#N/A</v>
      </c>
      <c r="Q2510" t="e">
        <f>TableMPI[[#This Row],[Avg]]-$U$2*TableMPI[[#This Row],[StdDev]]</f>
        <v>#N/A</v>
      </c>
      <c r="R2510" t="e">
        <f>TableMPI[[#This Row],[Avg]]+$U$2*TableMPI[[#This Row],[StdDev]]</f>
        <v>#N/A</v>
      </c>
      <c r="S2510" t="e">
        <f>IF(AND(TableMPI[[#This Row],[total_time]]&gt;=TableMPI[[#This Row],[Low]], TableMPI[[#This Row],[total_time]]&lt;=TableMPI[[#This Row],[High]]),1,0)</f>
        <v>#N/A</v>
      </c>
    </row>
    <row r="2511" spans="1:19" x14ac:dyDescent="0.25">
      <c r="A2511" t="s">
        <v>15</v>
      </c>
      <c r="B2511">
        <v>15000</v>
      </c>
      <c r="C2511">
        <v>100</v>
      </c>
      <c r="D2511">
        <v>100000</v>
      </c>
      <c r="E2511">
        <v>72</v>
      </c>
      <c r="F2511">
        <v>1</v>
      </c>
      <c r="G2511">
        <v>28.049488</v>
      </c>
      <c r="H2511">
        <v>16.591493</v>
      </c>
      <c r="I2511">
        <v>8.1462400000000006</v>
      </c>
      <c r="J2511">
        <v>0.114736</v>
      </c>
      <c r="K2511" t="str">
        <f t="shared" si="74"/>
        <v>7</v>
      </c>
      <c r="L2511" t="s">
        <v>93</v>
      </c>
      <c r="M2511" t="s">
        <v>94</v>
      </c>
      <c r="N251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72</v>
      </c>
      <c r="O2511" t="e">
        <f>VLOOKUP(TableMPI[[#This Row],[Label]],TableAvg[],2,FALSE)</f>
        <v>#N/A</v>
      </c>
      <c r="P2511" t="e">
        <f>VLOOKUP(TableMPI[[#This Row],[Label]],TableAvg[],3,FALSE)</f>
        <v>#N/A</v>
      </c>
      <c r="Q2511" t="e">
        <f>TableMPI[[#This Row],[Avg]]-$U$2*TableMPI[[#This Row],[StdDev]]</f>
        <v>#N/A</v>
      </c>
      <c r="R2511" t="e">
        <f>TableMPI[[#This Row],[Avg]]+$U$2*TableMPI[[#This Row],[StdDev]]</f>
        <v>#N/A</v>
      </c>
      <c r="S2511" t="e">
        <f>IF(AND(TableMPI[[#This Row],[total_time]]&gt;=TableMPI[[#This Row],[Low]], TableMPI[[#This Row],[total_time]]&lt;=TableMPI[[#This Row],[High]]),1,0)</f>
        <v>#N/A</v>
      </c>
    </row>
    <row r="2512" spans="1:19" x14ac:dyDescent="0.25">
      <c r="A2512" t="s">
        <v>15</v>
      </c>
      <c r="B2512">
        <v>15000</v>
      </c>
      <c r="C2512">
        <v>100</v>
      </c>
      <c r="D2512">
        <v>100000</v>
      </c>
      <c r="E2512">
        <v>13</v>
      </c>
      <c r="F2512">
        <v>1</v>
      </c>
      <c r="G2512">
        <v>58.996526000000003</v>
      </c>
      <c r="H2512">
        <v>0.54805800000000005</v>
      </c>
      <c r="I2512">
        <v>3.3325689999999999</v>
      </c>
      <c r="J2512">
        <v>0.27771400000000002</v>
      </c>
      <c r="K2512" t="str">
        <f t="shared" si="74"/>
        <v>7</v>
      </c>
      <c r="L2512" t="s">
        <v>93</v>
      </c>
      <c r="M2512" t="s">
        <v>94</v>
      </c>
      <c r="N251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13</v>
      </c>
      <c r="O2512" t="e">
        <f>VLOOKUP(TableMPI[[#This Row],[Label]],TableAvg[],2,FALSE)</f>
        <v>#N/A</v>
      </c>
      <c r="P2512" t="e">
        <f>VLOOKUP(TableMPI[[#This Row],[Label]],TableAvg[],3,FALSE)</f>
        <v>#N/A</v>
      </c>
      <c r="Q2512" t="e">
        <f>TableMPI[[#This Row],[Avg]]-$U$2*TableMPI[[#This Row],[StdDev]]</f>
        <v>#N/A</v>
      </c>
      <c r="R2512" t="e">
        <f>TableMPI[[#This Row],[Avg]]+$U$2*TableMPI[[#This Row],[StdDev]]</f>
        <v>#N/A</v>
      </c>
      <c r="S2512" t="e">
        <f>IF(AND(TableMPI[[#This Row],[total_time]]&gt;=TableMPI[[#This Row],[Low]], TableMPI[[#This Row],[total_time]]&lt;=TableMPI[[#This Row],[High]]),1,0)</f>
        <v>#N/A</v>
      </c>
    </row>
    <row r="2513" spans="1:19" x14ac:dyDescent="0.25">
      <c r="A2513" t="s">
        <v>15</v>
      </c>
      <c r="B2513">
        <v>15000</v>
      </c>
      <c r="C2513">
        <v>100</v>
      </c>
      <c r="D2513">
        <v>100000</v>
      </c>
      <c r="E2513">
        <v>14</v>
      </c>
      <c r="F2513">
        <v>1</v>
      </c>
      <c r="G2513">
        <v>54.613646000000003</v>
      </c>
      <c r="H2513">
        <v>0.65620699999999998</v>
      </c>
      <c r="I2513">
        <v>4.5022330000000004</v>
      </c>
      <c r="J2513">
        <v>0.34632600000000002</v>
      </c>
      <c r="K2513" t="str">
        <f t="shared" si="74"/>
        <v>7</v>
      </c>
      <c r="L2513" t="s">
        <v>93</v>
      </c>
      <c r="M2513" t="s">
        <v>94</v>
      </c>
      <c r="N25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14</v>
      </c>
      <c r="O2513" t="e">
        <f>VLOOKUP(TableMPI[[#This Row],[Label]],TableAvg[],2,FALSE)</f>
        <v>#N/A</v>
      </c>
      <c r="P2513" t="e">
        <f>VLOOKUP(TableMPI[[#This Row],[Label]],TableAvg[],3,FALSE)</f>
        <v>#N/A</v>
      </c>
      <c r="Q2513" t="e">
        <f>TableMPI[[#This Row],[Avg]]-$U$2*TableMPI[[#This Row],[StdDev]]</f>
        <v>#N/A</v>
      </c>
      <c r="R2513" t="e">
        <f>TableMPI[[#This Row],[Avg]]+$U$2*TableMPI[[#This Row],[StdDev]]</f>
        <v>#N/A</v>
      </c>
      <c r="S2513" t="e">
        <f>IF(AND(TableMPI[[#This Row],[total_time]]&gt;=TableMPI[[#This Row],[Low]], TableMPI[[#This Row],[total_time]]&lt;=TableMPI[[#This Row],[High]]),1,0)</f>
        <v>#N/A</v>
      </c>
    </row>
    <row r="2514" spans="1:19" x14ac:dyDescent="0.25">
      <c r="A2514" t="s">
        <v>15</v>
      </c>
      <c r="B2514">
        <v>15000</v>
      </c>
      <c r="C2514">
        <v>100</v>
      </c>
      <c r="D2514">
        <v>100000</v>
      </c>
      <c r="E2514">
        <v>15</v>
      </c>
      <c r="F2514">
        <v>1</v>
      </c>
      <c r="G2514">
        <v>51.168771999999997</v>
      </c>
      <c r="H2514">
        <v>0.78960200000000003</v>
      </c>
      <c r="I2514">
        <v>6.666963</v>
      </c>
      <c r="J2514">
        <v>0.47621200000000002</v>
      </c>
      <c r="K2514" t="str">
        <f t="shared" si="74"/>
        <v>7</v>
      </c>
      <c r="L2514" t="s">
        <v>93</v>
      </c>
      <c r="M2514" t="s">
        <v>94</v>
      </c>
      <c r="N251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15</v>
      </c>
      <c r="O2514" t="e">
        <f>VLOOKUP(TableMPI[[#This Row],[Label]],TableAvg[],2,FALSE)</f>
        <v>#N/A</v>
      </c>
      <c r="P2514" t="e">
        <f>VLOOKUP(TableMPI[[#This Row],[Label]],TableAvg[],3,FALSE)</f>
        <v>#N/A</v>
      </c>
      <c r="Q2514" t="e">
        <f>TableMPI[[#This Row],[Avg]]-$U$2*TableMPI[[#This Row],[StdDev]]</f>
        <v>#N/A</v>
      </c>
      <c r="R2514" t="e">
        <f>TableMPI[[#This Row],[Avg]]+$U$2*TableMPI[[#This Row],[StdDev]]</f>
        <v>#N/A</v>
      </c>
      <c r="S2514" t="e">
        <f>IF(AND(TableMPI[[#This Row],[total_time]]&gt;=TableMPI[[#This Row],[Low]], TableMPI[[#This Row],[total_time]]&lt;=TableMPI[[#This Row],[High]]),1,0)</f>
        <v>#N/A</v>
      </c>
    </row>
    <row r="2515" spans="1:19" x14ac:dyDescent="0.25">
      <c r="A2515" t="s">
        <v>15</v>
      </c>
      <c r="B2515">
        <v>15000</v>
      </c>
      <c r="C2515">
        <v>100</v>
      </c>
      <c r="D2515">
        <v>100000</v>
      </c>
      <c r="E2515">
        <v>16</v>
      </c>
      <c r="F2515">
        <v>1</v>
      </c>
      <c r="G2515">
        <v>48.044244999999997</v>
      </c>
      <c r="H2515">
        <v>0.703457</v>
      </c>
      <c r="I2515">
        <v>5.8497219999999999</v>
      </c>
      <c r="J2515">
        <v>0.38998100000000002</v>
      </c>
      <c r="K2515" t="str">
        <f t="shared" si="74"/>
        <v>7</v>
      </c>
      <c r="L2515" t="s">
        <v>93</v>
      </c>
      <c r="M2515" t="s">
        <v>94</v>
      </c>
      <c r="N251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16</v>
      </c>
      <c r="O2515" t="e">
        <f>VLOOKUP(TableMPI[[#This Row],[Label]],TableAvg[],2,FALSE)</f>
        <v>#N/A</v>
      </c>
      <c r="P2515" t="e">
        <f>VLOOKUP(TableMPI[[#This Row],[Label]],TableAvg[],3,FALSE)</f>
        <v>#N/A</v>
      </c>
      <c r="Q2515" t="e">
        <f>TableMPI[[#This Row],[Avg]]-$U$2*TableMPI[[#This Row],[StdDev]]</f>
        <v>#N/A</v>
      </c>
      <c r="R2515" t="e">
        <f>TableMPI[[#This Row],[Avg]]+$U$2*TableMPI[[#This Row],[StdDev]]</f>
        <v>#N/A</v>
      </c>
      <c r="S2515" t="e">
        <f>IF(AND(TableMPI[[#This Row],[total_time]]&gt;=TableMPI[[#This Row],[Low]], TableMPI[[#This Row],[total_time]]&lt;=TableMPI[[#This Row],[High]]),1,0)</f>
        <v>#N/A</v>
      </c>
    </row>
    <row r="2516" spans="1:19" x14ac:dyDescent="0.25">
      <c r="A2516" t="s">
        <v>15</v>
      </c>
      <c r="B2516">
        <v>15000</v>
      </c>
      <c r="C2516">
        <v>100</v>
      </c>
      <c r="D2516">
        <v>100000</v>
      </c>
      <c r="E2516">
        <v>17</v>
      </c>
      <c r="F2516">
        <v>1</v>
      </c>
      <c r="G2516">
        <v>45.383940000000003</v>
      </c>
      <c r="H2516">
        <v>0.68262199999999995</v>
      </c>
      <c r="I2516">
        <v>5.9653090000000004</v>
      </c>
      <c r="J2516">
        <v>0.372832</v>
      </c>
      <c r="K2516" t="str">
        <f t="shared" si="74"/>
        <v>7</v>
      </c>
      <c r="L2516" t="s">
        <v>93</v>
      </c>
      <c r="M2516" t="s">
        <v>94</v>
      </c>
      <c r="N251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17</v>
      </c>
      <c r="O2516" t="e">
        <f>VLOOKUP(TableMPI[[#This Row],[Label]],TableAvg[],2,FALSE)</f>
        <v>#N/A</v>
      </c>
      <c r="P2516" t="e">
        <f>VLOOKUP(TableMPI[[#This Row],[Label]],TableAvg[],3,FALSE)</f>
        <v>#N/A</v>
      </c>
      <c r="Q2516" t="e">
        <f>TableMPI[[#This Row],[Avg]]-$U$2*TableMPI[[#This Row],[StdDev]]</f>
        <v>#N/A</v>
      </c>
      <c r="R2516" t="e">
        <f>TableMPI[[#This Row],[Avg]]+$U$2*TableMPI[[#This Row],[StdDev]]</f>
        <v>#N/A</v>
      </c>
      <c r="S2516" t="e">
        <f>IF(AND(TableMPI[[#This Row],[total_time]]&gt;=TableMPI[[#This Row],[Low]], TableMPI[[#This Row],[total_time]]&lt;=TableMPI[[#This Row],[High]]),1,0)</f>
        <v>#N/A</v>
      </c>
    </row>
    <row r="2517" spans="1:19" x14ac:dyDescent="0.25">
      <c r="A2517" t="s">
        <v>15</v>
      </c>
      <c r="B2517">
        <v>15000</v>
      </c>
      <c r="C2517">
        <v>100</v>
      </c>
      <c r="D2517">
        <v>100000</v>
      </c>
      <c r="E2517">
        <v>18</v>
      </c>
      <c r="F2517">
        <v>1</v>
      </c>
      <c r="G2517">
        <v>42.968915000000003</v>
      </c>
      <c r="H2517">
        <v>0.671265</v>
      </c>
      <c r="I2517">
        <v>6.1217009999999998</v>
      </c>
      <c r="J2517">
        <v>0.36009999999999998</v>
      </c>
      <c r="K2517" t="str">
        <f t="shared" ref="K2517:K2580" si="75">MID(M2517,22,1)</f>
        <v>7</v>
      </c>
      <c r="L2517" t="s">
        <v>93</v>
      </c>
      <c r="M2517" t="s">
        <v>94</v>
      </c>
      <c r="N251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18</v>
      </c>
      <c r="O2517" t="e">
        <f>VLOOKUP(TableMPI[[#This Row],[Label]],TableAvg[],2,FALSE)</f>
        <v>#N/A</v>
      </c>
      <c r="P2517" t="e">
        <f>VLOOKUP(TableMPI[[#This Row],[Label]],TableAvg[],3,FALSE)</f>
        <v>#N/A</v>
      </c>
      <c r="Q2517" t="e">
        <f>TableMPI[[#This Row],[Avg]]-$U$2*TableMPI[[#This Row],[StdDev]]</f>
        <v>#N/A</v>
      </c>
      <c r="R2517" t="e">
        <f>TableMPI[[#This Row],[Avg]]+$U$2*TableMPI[[#This Row],[StdDev]]</f>
        <v>#N/A</v>
      </c>
      <c r="S2517" t="e">
        <f>IF(AND(TableMPI[[#This Row],[total_time]]&gt;=TableMPI[[#This Row],[Low]], TableMPI[[#This Row],[total_time]]&lt;=TableMPI[[#This Row],[High]]),1,0)</f>
        <v>#N/A</v>
      </c>
    </row>
    <row r="2518" spans="1:19" x14ac:dyDescent="0.25">
      <c r="A2518" t="s">
        <v>15</v>
      </c>
      <c r="B2518">
        <v>15000</v>
      </c>
      <c r="C2518">
        <v>100</v>
      </c>
      <c r="D2518">
        <v>100000</v>
      </c>
      <c r="E2518">
        <v>19</v>
      </c>
      <c r="F2518">
        <v>1</v>
      </c>
      <c r="G2518">
        <v>40.909453999999997</v>
      </c>
      <c r="H2518">
        <v>0.74682700000000002</v>
      </c>
      <c r="I2518">
        <v>7.6764780000000004</v>
      </c>
      <c r="J2518">
        <v>0.42647099999999999</v>
      </c>
      <c r="K2518" t="str">
        <f t="shared" si="75"/>
        <v>7</v>
      </c>
      <c r="L2518" t="s">
        <v>93</v>
      </c>
      <c r="M2518" t="s">
        <v>94</v>
      </c>
      <c r="N251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19</v>
      </c>
      <c r="O2518" t="e">
        <f>VLOOKUP(TableMPI[[#This Row],[Label]],TableAvg[],2,FALSE)</f>
        <v>#N/A</v>
      </c>
      <c r="P2518" t="e">
        <f>VLOOKUP(TableMPI[[#This Row],[Label]],TableAvg[],3,FALSE)</f>
        <v>#N/A</v>
      </c>
      <c r="Q2518" t="e">
        <f>TableMPI[[#This Row],[Avg]]-$U$2*TableMPI[[#This Row],[StdDev]]</f>
        <v>#N/A</v>
      </c>
      <c r="R2518" t="e">
        <f>TableMPI[[#This Row],[Avg]]+$U$2*TableMPI[[#This Row],[StdDev]]</f>
        <v>#N/A</v>
      </c>
      <c r="S2518" t="e">
        <f>IF(AND(TableMPI[[#This Row],[total_time]]&gt;=TableMPI[[#This Row],[Low]], TableMPI[[#This Row],[total_time]]&lt;=TableMPI[[#This Row],[High]]),1,0)</f>
        <v>#N/A</v>
      </c>
    </row>
    <row r="2519" spans="1:19" x14ac:dyDescent="0.25">
      <c r="A2519" t="s">
        <v>15</v>
      </c>
      <c r="B2519">
        <v>15000</v>
      </c>
      <c r="C2519">
        <v>100</v>
      </c>
      <c r="D2519">
        <v>100000</v>
      </c>
      <c r="E2519">
        <v>20</v>
      </c>
      <c r="F2519">
        <v>1</v>
      </c>
      <c r="G2519">
        <v>38.790740999999997</v>
      </c>
      <c r="H2519">
        <v>0.73341800000000001</v>
      </c>
      <c r="I2519">
        <v>7.8015949999999998</v>
      </c>
      <c r="J2519">
        <v>0.41060999999999998</v>
      </c>
      <c r="K2519" t="str">
        <f t="shared" si="75"/>
        <v>7</v>
      </c>
      <c r="L2519" t="s">
        <v>93</v>
      </c>
      <c r="M2519" t="s">
        <v>94</v>
      </c>
      <c r="N251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20</v>
      </c>
      <c r="O2519" t="e">
        <f>VLOOKUP(TableMPI[[#This Row],[Label]],TableAvg[],2,FALSE)</f>
        <v>#N/A</v>
      </c>
      <c r="P2519" t="e">
        <f>VLOOKUP(TableMPI[[#This Row],[Label]],TableAvg[],3,FALSE)</f>
        <v>#N/A</v>
      </c>
      <c r="Q2519" t="e">
        <f>TableMPI[[#This Row],[Avg]]-$U$2*TableMPI[[#This Row],[StdDev]]</f>
        <v>#N/A</v>
      </c>
      <c r="R2519" t="e">
        <f>TableMPI[[#This Row],[Avg]]+$U$2*TableMPI[[#This Row],[StdDev]]</f>
        <v>#N/A</v>
      </c>
      <c r="S2519" t="e">
        <f>IF(AND(TableMPI[[#This Row],[total_time]]&gt;=TableMPI[[#This Row],[Low]], TableMPI[[#This Row],[total_time]]&lt;=TableMPI[[#This Row],[High]]),1,0)</f>
        <v>#N/A</v>
      </c>
    </row>
    <row r="2520" spans="1:19" x14ac:dyDescent="0.25">
      <c r="A2520" t="s">
        <v>15</v>
      </c>
      <c r="B2520">
        <v>15000</v>
      </c>
      <c r="C2520">
        <v>100</v>
      </c>
      <c r="D2520">
        <v>100000</v>
      </c>
      <c r="E2520">
        <v>21</v>
      </c>
      <c r="F2520">
        <v>1</v>
      </c>
      <c r="G2520">
        <v>37.181316000000002</v>
      </c>
      <c r="H2520">
        <v>0.71152700000000002</v>
      </c>
      <c r="I2520">
        <v>7.812519</v>
      </c>
      <c r="J2520">
        <v>0.39062599999999997</v>
      </c>
      <c r="K2520" t="str">
        <f t="shared" si="75"/>
        <v>7</v>
      </c>
      <c r="L2520" t="s">
        <v>93</v>
      </c>
      <c r="M2520" t="s">
        <v>94</v>
      </c>
      <c r="N252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21</v>
      </c>
      <c r="O2520" t="e">
        <f>VLOOKUP(TableMPI[[#This Row],[Label]],TableAvg[],2,FALSE)</f>
        <v>#N/A</v>
      </c>
      <c r="P2520" t="e">
        <f>VLOOKUP(TableMPI[[#This Row],[Label]],TableAvg[],3,FALSE)</f>
        <v>#N/A</v>
      </c>
      <c r="Q2520" t="e">
        <f>TableMPI[[#This Row],[Avg]]-$U$2*TableMPI[[#This Row],[StdDev]]</f>
        <v>#N/A</v>
      </c>
      <c r="R2520" t="e">
        <f>TableMPI[[#This Row],[Avg]]+$U$2*TableMPI[[#This Row],[StdDev]]</f>
        <v>#N/A</v>
      </c>
      <c r="S2520" t="e">
        <f>IF(AND(TableMPI[[#This Row],[total_time]]&gt;=TableMPI[[#This Row],[Low]], TableMPI[[#This Row],[total_time]]&lt;=TableMPI[[#This Row],[High]]),1,0)</f>
        <v>#N/A</v>
      </c>
    </row>
    <row r="2521" spans="1:19" x14ac:dyDescent="0.25">
      <c r="A2521" t="s">
        <v>15</v>
      </c>
      <c r="B2521">
        <v>15000</v>
      </c>
      <c r="C2521">
        <v>100</v>
      </c>
      <c r="D2521">
        <v>100000</v>
      </c>
      <c r="E2521">
        <v>22</v>
      </c>
      <c r="F2521">
        <v>1</v>
      </c>
      <c r="G2521">
        <v>35.659148000000002</v>
      </c>
      <c r="H2521">
        <v>0.74874200000000002</v>
      </c>
      <c r="I2521">
        <v>9.0023239999999998</v>
      </c>
      <c r="J2521">
        <v>0.42868200000000001</v>
      </c>
      <c r="K2521" t="str">
        <f t="shared" si="75"/>
        <v>7</v>
      </c>
      <c r="L2521" t="s">
        <v>93</v>
      </c>
      <c r="M2521" t="s">
        <v>94</v>
      </c>
      <c r="N252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22</v>
      </c>
      <c r="O2521" t="e">
        <f>VLOOKUP(TableMPI[[#This Row],[Label]],TableAvg[],2,FALSE)</f>
        <v>#N/A</v>
      </c>
      <c r="P2521" t="e">
        <f>VLOOKUP(TableMPI[[#This Row],[Label]],TableAvg[],3,FALSE)</f>
        <v>#N/A</v>
      </c>
      <c r="Q2521" t="e">
        <f>TableMPI[[#This Row],[Avg]]-$U$2*TableMPI[[#This Row],[StdDev]]</f>
        <v>#N/A</v>
      </c>
      <c r="R2521" t="e">
        <f>TableMPI[[#This Row],[Avg]]+$U$2*TableMPI[[#This Row],[StdDev]]</f>
        <v>#N/A</v>
      </c>
      <c r="S2521" t="e">
        <f>IF(AND(TableMPI[[#This Row],[total_time]]&gt;=TableMPI[[#This Row],[Low]], TableMPI[[#This Row],[total_time]]&lt;=TableMPI[[#This Row],[High]]),1,0)</f>
        <v>#N/A</v>
      </c>
    </row>
    <row r="2522" spans="1:19" x14ac:dyDescent="0.25">
      <c r="A2522" t="s">
        <v>15</v>
      </c>
      <c r="B2522">
        <v>15000</v>
      </c>
      <c r="C2522">
        <v>100</v>
      </c>
      <c r="D2522">
        <v>100000</v>
      </c>
      <c r="E2522">
        <v>23</v>
      </c>
      <c r="F2522">
        <v>1</v>
      </c>
      <c r="G2522">
        <v>34.430759999999999</v>
      </c>
      <c r="H2522">
        <v>0.96370699999999998</v>
      </c>
      <c r="I2522">
        <v>13.817323999999999</v>
      </c>
      <c r="J2522">
        <v>0.62805999999999995</v>
      </c>
      <c r="K2522" t="str">
        <f t="shared" si="75"/>
        <v>7</v>
      </c>
      <c r="L2522" t="s">
        <v>93</v>
      </c>
      <c r="M2522" t="s">
        <v>94</v>
      </c>
      <c r="N252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23</v>
      </c>
      <c r="O2522" t="e">
        <f>VLOOKUP(TableMPI[[#This Row],[Label]],TableAvg[],2,FALSE)</f>
        <v>#N/A</v>
      </c>
      <c r="P2522" t="e">
        <f>VLOOKUP(TableMPI[[#This Row],[Label]],TableAvg[],3,FALSE)</f>
        <v>#N/A</v>
      </c>
      <c r="Q2522" t="e">
        <f>TableMPI[[#This Row],[Avg]]-$U$2*TableMPI[[#This Row],[StdDev]]</f>
        <v>#N/A</v>
      </c>
      <c r="R2522" t="e">
        <f>TableMPI[[#This Row],[Avg]]+$U$2*TableMPI[[#This Row],[StdDev]]</f>
        <v>#N/A</v>
      </c>
      <c r="S2522" t="e">
        <f>IF(AND(TableMPI[[#This Row],[total_time]]&gt;=TableMPI[[#This Row],[Low]], TableMPI[[#This Row],[total_time]]&lt;=TableMPI[[#This Row],[High]]),1,0)</f>
        <v>#N/A</v>
      </c>
    </row>
    <row r="2523" spans="1:19" x14ac:dyDescent="0.25">
      <c r="A2523" t="s">
        <v>15</v>
      </c>
      <c r="B2523">
        <v>15000</v>
      </c>
      <c r="C2523">
        <v>100</v>
      </c>
      <c r="D2523">
        <v>100000</v>
      </c>
      <c r="E2523">
        <v>24</v>
      </c>
      <c r="F2523">
        <v>1</v>
      </c>
      <c r="G2523">
        <v>33.020710000000001</v>
      </c>
      <c r="H2523">
        <v>0.82772599999999996</v>
      </c>
      <c r="I2523">
        <v>11.754397000000001</v>
      </c>
      <c r="J2523">
        <v>0.51106099999999999</v>
      </c>
      <c r="K2523" t="str">
        <f t="shared" si="75"/>
        <v>7</v>
      </c>
      <c r="L2523" t="s">
        <v>93</v>
      </c>
      <c r="M2523" t="s">
        <v>94</v>
      </c>
      <c r="N252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24</v>
      </c>
      <c r="O2523" t="e">
        <f>VLOOKUP(TableMPI[[#This Row],[Label]],TableAvg[],2,FALSE)</f>
        <v>#N/A</v>
      </c>
      <c r="P2523" t="e">
        <f>VLOOKUP(TableMPI[[#This Row],[Label]],TableAvg[],3,FALSE)</f>
        <v>#N/A</v>
      </c>
      <c r="Q2523" t="e">
        <f>TableMPI[[#This Row],[Avg]]-$U$2*TableMPI[[#This Row],[StdDev]]</f>
        <v>#N/A</v>
      </c>
      <c r="R2523" t="e">
        <f>TableMPI[[#This Row],[Avg]]+$U$2*TableMPI[[#This Row],[StdDev]]</f>
        <v>#N/A</v>
      </c>
      <c r="S2523" t="e">
        <f>IF(AND(TableMPI[[#This Row],[total_time]]&gt;=TableMPI[[#This Row],[Low]], TableMPI[[#This Row],[total_time]]&lt;=TableMPI[[#This Row],[High]]),1,0)</f>
        <v>#N/A</v>
      </c>
    </row>
    <row r="2524" spans="1:19" x14ac:dyDescent="0.25">
      <c r="A2524" t="s">
        <v>15</v>
      </c>
      <c r="B2524">
        <v>15000</v>
      </c>
      <c r="C2524">
        <v>100</v>
      </c>
      <c r="D2524">
        <v>100000</v>
      </c>
      <c r="E2524">
        <v>25</v>
      </c>
      <c r="F2524">
        <v>1</v>
      </c>
      <c r="G2524">
        <v>32.599381000000001</v>
      </c>
      <c r="H2524">
        <v>1.337259</v>
      </c>
      <c r="I2524">
        <v>13.143943999999999</v>
      </c>
      <c r="J2524">
        <v>0.54766400000000004</v>
      </c>
      <c r="K2524" t="str">
        <f t="shared" si="75"/>
        <v>7</v>
      </c>
      <c r="L2524" t="s">
        <v>93</v>
      </c>
      <c r="M2524" t="s">
        <v>94</v>
      </c>
      <c r="N252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25</v>
      </c>
      <c r="O2524" t="e">
        <f>VLOOKUP(TableMPI[[#This Row],[Label]],TableAvg[],2,FALSE)</f>
        <v>#N/A</v>
      </c>
      <c r="P2524" t="e">
        <f>VLOOKUP(TableMPI[[#This Row],[Label]],TableAvg[],3,FALSE)</f>
        <v>#N/A</v>
      </c>
      <c r="Q2524" t="e">
        <f>TableMPI[[#This Row],[Avg]]-$U$2*TableMPI[[#This Row],[StdDev]]</f>
        <v>#N/A</v>
      </c>
      <c r="R2524" t="e">
        <f>TableMPI[[#This Row],[Avg]]+$U$2*TableMPI[[#This Row],[StdDev]]</f>
        <v>#N/A</v>
      </c>
      <c r="S2524" t="e">
        <f>IF(AND(TableMPI[[#This Row],[total_time]]&gt;=TableMPI[[#This Row],[Low]], TableMPI[[#This Row],[total_time]]&lt;=TableMPI[[#This Row],[High]]),1,0)</f>
        <v>#N/A</v>
      </c>
    </row>
    <row r="2525" spans="1:19" x14ac:dyDescent="0.25">
      <c r="A2525" t="s">
        <v>15</v>
      </c>
      <c r="B2525">
        <v>15000</v>
      </c>
      <c r="C2525">
        <v>100</v>
      </c>
      <c r="D2525">
        <v>100000</v>
      </c>
      <c r="E2525">
        <v>26</v>
      </c>
      <c r="F2525">
        <v>1</v>
      </c>
      <c r="G2525">
        <v>32.105711999999997</v>
      </c>
      <c r="H2525">
        <v>1.974566</v>
      </c>
      <c r="I2525">
        <v>11.315244</v>
      </c>
      <c r="J2525">
        <v>0.45261000000000001</v>
      </c>
      <c r="K2525" t="str">
        <f t="shared" si="75"/>
        <v>7</v>
      </c>
      <c r="L2525" t="s">
        <v>93</v>
      </c>
      <c r="M2525" t="s">
        <v>94</v>
      </c>
      <c r="N252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26</v>
      </c>
      <c r="O2525" t="e">
        <f>VLOOKUP(TableMPI[[#This Row],[Label]],TableAvg[],2,FALSE)</f>
        <v>#N/A</v>
      </c>
      <c r="P2525" t="e">
        <f>VLOOKUP(TableMPI[[#This Row],[Label]],TableAvg[],3,FALSE)</f>
        <v>#N/A</v>
      </c>
      <c r="Q2525" t="e">
        <f>TableMPI[[#This Row],[Avg]]-$U$2*TableMPI[[#This Row],[StdDev]]</f>
        <v>#N/A</v>
      </c>
      <c r="R2525" t="e">
        <f>TableMPI[[#This Row],[Avg]]+$U$2*TableMPI[[#This Row],[StdDev]]</f>
        <v>#N/A</v>
      </c>
      <c r="S2525" t="e">
        <f>IF(AND(TableMPI[[#This Row],[total_time]]&gt;=TableMPI[[#This Row],[Low]], TableMPI[[#This Row],[total_time]]&lt;=TableMPI[[#This Row],[High]]),1,0)</f>
        <v>#N/A</v>
      </c>
    </row>
    <row r="2526" spans="1:19" x14ac:dyDescent="0.25">
      <c r="A2526" t="s">
        <v>15</v>
      </c>
      <c r="B2526">
        <v>15000</v>
      </c>
      <c r="C2526">
        <v>100</v>
      </c>
      <c r="D2526">
        <v>100000</v>
      </c>
      <c r="E2526">
        <v>27</v>
      </c>
      <c r="F2526">
        <v>1</v>
      </c>
      <c r="G2526">
        <v>31.049793999999999</v>
      </c>
      <c r="H2526">
        <v>1.9588140000000001</v>
      </c>
      <c r="I2526">
        <v>4.1196590000000004</v>
      </c>
      <c r="J2526">
        <v>0.15844800000000001</v>
      </c>
      <c r="K2526" t="str">
        <f t="shared" si="75"/>
        <v>7</v>
      </c>
      <c r="L2526" t="s">
        <v>93</v>
      </c>
      <c r="M2526" t="s">
        <v>94</v>
      </c>
      <c r="N252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27</v>
      </c>
      <c r="O2526" t="e">
        <f>VLOOKUP(TableMPI[[#This Row],[Label]],TableAvg[],2,FALSE)</f>
        <v>#N/A</v>
      </c>
      <c r="P2526" t="e">
        <f>VLOOKUP(TableMPI[[#This Row],[Label]],TableAvg[],3,FALSE)</f>
        <v>#N/A</v>
      </c>
      <c r="Q2526" t="e">
        <f>TableMPI[[#This Row],[Avg]]-$U$2*TableMPI[[#This Row],[StdDev]]</f>
        <v>#N/A</v>
      </c>
      <c r="R2526" t="e">
        <f>TableMPI[[#This Row],[Avg]]+$U$2*TableMPI[[#This Row],[StdDev]]</f>
        <v>#N/A</v>
      </c>
      <c r="S2526" t="e">
        <f>IF(AND(TableMPI[[#This Row],[total_time]]&gt;=TableMPI[[#This Row],[Low]], TableMPI[[#This Row],[total_time]]&lt;=TableMPI[[#This Row],[High]]),1,0)</f>
        <v>#N/A</v>
      </c>
    </row>
    <row r="2527" spans="1:19" x14ac:dyDescent="0.25">
      <c r="A2527" t="s">
        <v>15</v>
      </c>
      <c r="B2527">
        <v>15000</v>
      </c>
      <c r="C2527">
        <v>100</v>
      </c>
      <c r="D2527">
        <v>100000</v>
      </c>
      <c r="E2527">
        <v>28</v>
      </c>
      <c r="F2527">
        <v>1</v>
      </c>
      <c r="G2527">
        <v>33.430329</v>
      </c>
      <c r="H2527">
        <v>5.3427170000000004</v>
      </c>
      <c r="I2527">
        <v>4.879562</v>
      </c>
      <c r="J2527">
        <v>0.180725</v>
      </c>
      <c r="K2527" t="str">
        <f t="shared" si="75"/>
        <v>7</v>
      </c>
      <c r="L2527" t="s">
        <v>93</v>
      </c>
      <c r="M2527" t="s">
        <v>94</v>
      </c>
      <c r="N252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28</v>
      </c>
      <c r="O2527" t="e">
        <f>VLOOKUP(TableMPI[[#This Row],[Label]],TableAvg[],2,FALSE)</f>
        <v>#N/A</v>
      </c>
      <c r="P2527" t="e">
        <f>VLOOKUP(TableMPI[[#This Row],[Label]],TableAvg[],3,FALSE)</f>
        <v>#N/A</v>
      </c>
      <c r="Q2527" t="e">
        <f>TableMPI[[#This Row],[Avg]]-$U$2*TableMPI[[#This Row],[StdDev]]</f>
        <v>#N/A</v>
      </c>
      <c r="R2527" t="e">
        <f>TableMPI[[#This Row],[Avg]]+$U$2*TableMPI[[#This Row],[StdDev]]</f>
        <v>#N/A</v>
      </c>
      <c r="S2527" t="e">
        <f>IF(AND(TableMPI[[#This Row],[total_time]]&gt;=TableMPI[[#This Row],[Low]], TableMPI[[#This Row],[total_time]]&lt;=TableMPI[[#This Row],[High]]),1,0)</f>
        <v>#N/A</v>
      </c>
    </row>
    <row r="2528" spans="1:19" x14ac:dyDescent="0.25">
      <c r="A2528" t="s">
        <v>15</v>
      </c>
      <c r="B2528">
        <v>15000</v>
      </c>
      <c r="C2528">
        <v>100</v>
      </c>
      <c r="D2528">
        <v>100000</v>
      </c>
      <c r="E2528">
        <v>29</v>
      </c>
      <c r="F2528">
        <v>1</v>
      </c>
      <c r="G2528">
        <v>29.970310000000001</v>
      </c>
      <c r="H2528">
        <v>2.8160639999999999</v>
      </c>
      <c r="I2528">
        <v>5.29176</v>
      </c>
      <c r="J2528">
        <v>0.18899099999999999</v>
      </c>
      <c r="K2528" t="str">
        <f t="shared" si="75"/>
        <v>7</v>
      </c>
      <c r="L2528" t="s">
        <v>93</v>
      </c>
      <c r="M2528" t="s">
        <v>94</v>
      </c>
      <c r="N252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29</v>
      </c>
      <c r="O2528" t="e">
        <f>VLOOKUP(TableMPI[[#This Row],[Label]],TableAvg[],2,FALSE)</f>
        <v>#N/A</v>
      </c>
      <c r="P2528" t="e">
        <f>VLOOKUP(TableMPI[[#This Row],[Label]],TableAvg[],3,FALSE)</f>
        <v>#N/A</v>
      </c>
      <c r="Q2528" t="e">
        <f>TableMPI[[#This Row],[Avg]]-$U$2*TableMPI[[#This Row],[StdDev]]</f>
        <v>#N/A</v>
      </c>
      <c r="R2528" t="e">
        <f>TableMPI[[#This Row],[Avg]]+$U$2*TableMPI[[#This Row],[StdDev]]</f>
        <v>#N/A</v>
      </c>
      <c r="S2528" t="e">
        <f>IF(AND(TableMPI[[#This Row],[total_time]]&gt;=TableMPI[[#This Row],[Low]], TableMPI[[#This Row],[total_time]]&lt;=TableMPI[[#This Row],[High]]),1,0)</f>
        <v>#N/A</v>
      </c>
    </row>
    <row r="2529" spans="1:19" x14ac:dyDescent="0.25">
      <c r="A2529" t="s">
        <v>15</v>
      </c>
      <c r="B2529">
        <v>15000</v>
      </c>
      <c r="C2529">
        <v>100</v>
      </c>
      <c r="D2529">
        <v>100000</v>
      </c>
      <c r="E2529">
        <v>30</v>
      </c>
      <c r="F2529">
        <v>1</v>
      </c>
      <c r="G2529">
        <v>31.161933000000001</v>
      </c>
      <c r="H2529">
        <v>4.8256360000000003</v>
      </c>
      <c r="I2529">
        <v>5.638668</v>
      </c>
      <c r="J2529">
        <v>0.194437</v>
      </c>
      <c r="K2529" t="str">
        <f t="shared" si="75"/>
        <v>7</v>
      </c>
      <c r="L2529" t="s">
        <v>93</v>
      </c>
      <c r="M2529" t="s">
        <v>94</v>
      </c>
      <c r="N252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30</v>
      </c>
      <c r="O2529" t="e">
        <f>VLOOKUP(TableMPI[[#This Row],[Label]],TableAvg[],2,FALSE)</f>
        <v>#N/A</v>
      </c>
      <c r="P2529" t="e">
        <f>VLOOKUP(TableMPI[[#This Row],[Label]],TableAvg[],3,FALSE)</f>
        <v>#N/A</v>
      </c>
      <c r="Q2529" t="e">
        <f>TableMPI[[#This Row],[Avg]]-$U$2*TableMPI[[#This Row],[StdDev]]</f>
        <v>#N/A</v>
      </c>
      <c r="R2529" t="e">
        <f>TableMPI[[#This Row],[Avg]]+$U$2*TableMPI[[#This Row],[StdDev]]</f>
        <v>#N/A</v>
      </c>
      <c r="S2529" t="e">
        <f>IF(AND(TableMPI[[#This Row],[total_time]]&gt;=TableMPI[[#This Row],[Low]], TableMPI[[#This Row],[total_time]]&lt;=TableMPI[[#This Row],[High]]),1,0)</f>
        <v>#N/A</v>
      </c>
    </row>
    <row r="2530" spans="1:19" x14ac:dyDescent="0.25">
      <c r="A2530" t="s">
        <v>15</v>
      </c>
      <c r="B2530">
        <v>15000</v>
      </c>
      <c r="C2530">
        <v>100</v>
      </c>
      <c r="D2530">
        <v>100000</v>
      </c>
      <c r="E2530">
        <v>31</v>
      </c>
      <c r="F2530">
        <v>1</v>
      </c>
      <c r="G2530">
        <v>30.352485999999999</v>
      </c>
      <c r="H2530">
        <v>4.8511249999999997</v>
      </c>
      <c r="I2530">
        <v>6.6449590000000001</v>
      </c>
      <c r="J2530">
        <v>0.221499</v>
      </c>
      <c r="K2530" t="str">
        <f t="shared" si="75"/>
        <v>7</v>
      </c>
      <c r="L2530" t="s">
        <v>93</v>
      </c>
      <c r="M2530" t="s">
        <v>94</v>
      </c>
      <c r="N253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31</v>
      </c>
      <c r="O2530" t="e">
        <f>VLOOKUP(TableMPI[[#This Row],[Label]],TableAvg[],2,FALSE)</f>
        <v>#N/A</v>
      </c>
      <c r="P2530" t="e">
        <f>VLOOKUP(TableMPI[[#This Row],[Label]],TableAvg[],3,FALSE)</f>
        <v>#N/A</v>
      </c>
      <c r="Q2530" t="e">
        <f>TableMPI[[#This Row],[Avg]]-$U$2*TableMPI[[#This Row],[StdDev]]</f>
        <v>#N/A</v>
      </c>
      <c r="R2530" t="e">
        <f>TableMPI[[#This Row],[Avg]]+$U$2*TableMPI[[#This Row],[StdDev]]</f>
        <v>#N/A</v>
      </c>
      <c r="S2530" t="e">
        <f>IF(AND(TableMPI[[#This Row],[total_time]]&gt;=TableMPI[[#This Row],[Low]], TableMPI[[#This Row],[total_time]]&lt;=TableMPI[[#This Row],[High]]),1,0)</f>
        <v>#N/A</v>
      </c>
    </row>
    <row r="2531" spans="1:19" x14ac:dyDescent="0.25">
      <c r="A2531" t="s">
        <v>15</v>
      </c>
      <c r="B2531">
        <v>15000</v>
      </c>
      <c r="C2531">
        <v>100</v>
      </c>
      <c r="D2531">
        <v>100000</v>
      </c>
      <c r="E2531">
        <v>32</v>
      </c>
      <c r="F2531">
        <v>1</v>
      </c>
      <c r="G2531">
        <v>34.159613</v>
      </c>
      <c r="H2531">
        <v>9.4098590000000009</v>
      </c>
      <c r="I2531">
        <v>4.6787729999999996</v>
      </c>
      <c r="J2531">
        <v>0.15092800000000001</v>
      </c>
      <c r="K2531" t="str">
        <f t="shared" si="75"/>
        <v>7</v>
      </c>
      <c r="L2531" t="s">
        <v>93</v>
      </c>
      <c r="M2531" t="s">
        <v>94</v>
      </c>
      <c r="N253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32</v>
      </c>
      <c r="O2531" t="e">
        <f>VLOOKUP(TableMPI[[#This Row],[Label]],TableAvg[],2,FALSE)</f>
        <v>#N/A</v>
      </c>
      <c r="P2531" t="e">
        <f>VLOOKUP(TableMPI[[#This Row],[Label]],TableAvg[],3,FALSE)</f>
        <v>#N/A</v>
      </c>
      <c r="Q2531" t="e">
        <f>TableMPI[[#This Row],[Avg]]-$U$2*TableMPI[[#This Row],[StdDev]]</f>
        <v>#N/A</v>
      </c>
      <c r="R2531" t="e">
        <f>TableMPI[[#This Row],[Avg]]+$U$2*TableMPI[[#This Row],[StdDev]]</f>
        <v>#N/A</v>
      </c>
      <c r="S2531" t="e">
        <f>IF(AND(TableMPI[[#This Row],[total_time]]&gt;=TableMPI[[#This Row],[Low]], TableMPI[[#This Row],[total_time]]&lt;=TableMPI[[#This Row],[High]]),1,0)</f>
        <v>#N/A</v>
      </c>
    </row>
    <row r="2532" spans="1:19" x14ac:dyDescent="0.25">
      <c r="A2532" t="s">
        <v>15</v>
      </c>
      <c r="B2532">
        <v>15000</v>
      </c>
      <c r="C2532">
        <v>100</v>
      </c>
      <c r="D2532">
        <v>100000</v>
      </c>
      <c r="E2532">
        <v>33</v>
      </c>
      <c r="F2532">
        <v>1</v>
      </c>
      <c r="G2532">
        <v>29.563528999999999</v>
      </c>
      <c r="H2532">
        <v>5.7561629999999999</v>
      </c>
      <c r="I2532">
        <v>6.922987</v>
      </c>
      <c r="J2532">
        <v>0.21634300000000001</v>
      </c>
      <c r="K2532" t="str">
        <f t="shared" si="75"/>
        <v>7</v>
      </c>
      <c r="L2532" t="s">
        <v>93</v>
      </c>
      <c r="M2532" t="s">
        <v>94</v>
      </c>
      <c r="N253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33</v>
      </c>
      <c r="O2532" t="e">
        <f>VLOOKUP(TableMPI[[#This Row],[Label]],TableAvg[],2,FALSE)</f>
        <v>#N/A</v>
      </c>
      <c r="P2532" t="e">
        <f>VLOOKUP(TableMPI[[#This Row],[Label]],TableAvg[],3,FALSE)</f>
        <v>#N/A</v>
      </c>
      <c r="Q2532" t="e">
        <f>TableMPI[[#This Row],[Avg]]-$U$2*TableMPI[[#This Row],[StdDev]]</f>
        <v>#N/A</v>
      </c>
      <c r="R2532" t="e">
        <f>TableMPI[[#This Row],[Avg]]+$U$2*TableMPI[[#This Row],[StdDev]]</f>
        <v>#N/A</v>
      </c>
      <c r="S2532" t="e">
        <f>IF(AND(TableMPI[[#This Row],[total_time]]&gt;=TableMPI[[#This Row],[Low]], TableMPI[[#This Row],[total_time]]&lt;=TableMPI[[#This Row],[High]]),1,0)</f>
        <v>#N/A</v>
      </c>
    </row>
    <row r="2533" spans="1:19" x14ac:dyDescent="0.25">
      <c r="A2533" t="s">
        <v>15</v>
      </c>
      <c r="B2533">
        <v>15000</v>
      </c>
      <c r="C2533">
        <v>100</v>
      </c>
      <c r="D2533">
        <v>100000</v>
      </c>
      <c r="E2533">
        <v>34</v>
      </c>
      <c r="F2533">
        <v>1</v>
      </c>
      <c r="G2533">
        <v>28.619551999999999</v>
      </c>
      <c r="H2533">
        <v>5.5544719999999996</v>
      </c>
      <c r="I2533">
        <v>7.1457569999999997</v>
      </c>
      <c r="J2533">
        <v>0.21653800000000001</v>
      </c>
      <c r="K2533" t="str">
        <f t="shared" si="75"/>
        <v>7</v>
      </c>
      <c r="L2533" t="s">
        <v>93</v>
      </c>
      <c r="M2533" t="s">
        <v>94</v>
      </c>
      <c r="N253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34</v>
      </c>
      <c r="O2533" t="e">
        <f>VLOOKUP(TableMPI[[#This Row],[Label]],TableAvg[],2,FALSE)</f>
        <v>#N/A</v>
      </c>
      <c r="P2533" t="e">
        <f>VLOOKUP(TableMPI[[#This Row],[Label]],TableAvg[],3,FALSE)</f>
        <v>#N/A</v>
      </c>
      <c r="Q2533" t="e">
        <f>TableMPI[[#This Row],[Avg]]-$U$2*TableMPI[[#This Row],[StdDev]]</f>
        <v>#N/A</v>
      </c>
      <c r="R2533" t="e">
        <f>TableMPI[[#This Row],[Avg]]+$U$2*TableMPI[[#This Row],[StdDev]]</f>
        <v>#N/A</v>
      </c>
      <c r="S2533" t="e">
        <f>IF(AND(TableMPI[[#This Row],[total_time]]&gt;=TableMPI[[#This Row],[Low]], TableMPI[[#This Row],[total_time]]&lt;=TableMPI[[#This Row],[High]]),1,0)</f>
        <v>#N/A</v>
      </c>
    </row>
    <row r="2534" spans="1:19" x14ac:dyDescent="0.25">
      <c r="A2534" t="s">
        <v>15</v>
      </c>
      <c r="B2534">
        <v>15000</v>
      </c>
      <c r="C2534">
        <v>100</v>
      </c>
      <c r="D2534">
        <v>100000</v>
      </c>
      <c r="E2534">
        <v>35</v>
      </c>
      <c r="F2534">
        <v>1</v>
      </c>
      <c r="G2534">
        <v>28.131799000000001</v>
      </c>
      <c r="H2534">
        <v>5.4367530000000004</v>
      </c>
      <c r="I2534">
        <v>6.1134329999999997</v>
      </c>
      <c r="J2534">
        <v>0.17980699999999999</v>
      </c>
      <c r="K2534" t="str">
        <f t="shared" si="75"/>
        <v>7</v>
      </c>
      <c r="L2534" t="s">
        <v>93</v>
      </c>
      <c r="M2534" t="s">
        <v>94</v>
      </c>
      <c r="N253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35</v>
      </c>
      <c r="O2534" t="e">
        <f>VLOOKUP(TableMPI[[#This Row],[Label]],TableAvg[],2,FALSE)</f>
        <v>#N/A</v>
      </c>
      <c r="P2534" t="e">
        <f>VLOOKUP(TableMPI[[#This Row],[Label]],TableAvg[],3,FALSE)</f>
        <v>#N/A</v>
      </c>
      <c r="Q2534" t="e">
        <f>TableMPI[[#This Row],[Avg]]-$U$2*TableMPI[[#This Row],[StdDev]]</f>
        <v>#N/A</v>
      </c>
      <c r="R2534" t="e">
        <f>TableMPI[[#This Row],[Avg]]+$U$2*TableMPI[[#This Row],[StdDev]]</f>
        <v>#N/A</v>
      </c>
      <c r="S2534" t="e">
        <f>IF(AND(TableMPI[[#This Row],[total_time]]&gt;=TableMPI[[#This Row],[Low]], TableMPI[[#This Row],[total_time]]&lt;=TableMPI[[#This Row],[High]]),1,0)</f>
        <v>#N/A</v>
      </c>
    </row>
    <row r="2535" spans="1:19" x14ac:dyDescent="0.25">
      <c r="A2535" t="s">
        <v>15</v>
      </c>
      <c r="B2535">
        <v>15000</v>
      </c>
      <c r="C2535">
        <v>100</v>
      </c>
      <c r="D2535">
        <v>100000</v>
      </c>
      <c r="E2535">
        <v>36</v>
      </c>
      <c r="F2535">
        <v>1</v>
      </c>
      <c r="G2535">
        <v>27.846920999999998</v>
      </c>
      <c r="H2535">
        <v>5.7099229999999999</v>
      </c>
      <c r="I2535">
        <v>6.2739969999999996</v>
      </c>
      <c r="J2535">
        <v>0.179257</v>
      </c>
      <c r="K2535" t="str">
        <f t="shared" si="75"/>
        <v>7</v>
      </c>
      <c r="L2535" t="s">
        <v>93</v>
      </c>
      <c r="M2535" t="s">
        <v>94</v>
      </c>
      <c r="N253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36</v>
      </c>
      <c r="O2535" t="e">
        <f>VLOOKUP(TableMPI[[#This Row],[Label]],TableAvg[],2,FALSE)</f>
        <v>#N/A</v>
      </c>
      <c r="P2535" t="e">
        <f>VLOOKUP(TableMPI[[#This Row],[Label]],TableAvg[],3,FALSE)</f>
        <v>#N/A</v>
      </c>
      <c r="Q2535" t="e">
        <f>TableMPI[[#This Row],[Avg]]-$U$2*TableMPI[[#This Row],[StdDev]]</f>
        <v>#N/A</v>
      </c>
      <c r="R2535" t="e">
        <f>TableMPI[[#This Row],[Avg]]+$U$2*TableMPI[[#This Row],[StdDev]]</f>
        <v>#N/A</v>
      </c>
      <c r="S2535" t="e">
        <f>IF(AND(TableMPI[[#This Row],[total_time]]&gt;=TableMPI[[#This Row],[Low]], TableMPI[[#This Row],[total_time]]&lt;=TableMPI[[#This Row],[High]]),1,0)</f>
        <v>#N/A</v>
      </c>
    </row>
    <row r="2536" spans="1:19" x14ac:dyDescent="0.25">
      <c r="A2536" t="s">
        <v>15</v>
      </c>
      <c r="B2536">
        <v>15000</v>
      </c>
      <c r="C2536">
        <v>100</v>
      </c>
      <c r="D2536">
        <v>100000</v>
      </c>
      <c r="E2536">
        <v>37</v>
      </c>
      <c r="F2536">
        <v>1</v>
      </c>
      <c r="G2536">
        <v>27.050276</v>
      </c>
      <c r="H2536">
        <v>5.8474449999999996</v>
      </c>
      <c r="I2536">
        <v>24.906853999999999</v>
      </c>
      <c r="J2536">
        <v>0.69185700000000006</v>
      </c>
      <c r="K2536" t="str">
        <f t="shared" si="75"/>
        <v>7</v>
      </c>
      <c r="L2536" t="s">
        <v>93</v>
      </c>
      <c r="M2536" t="s">
        <v>94</v>
      </c>
      <c r="N253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37</v>
      </c>
      <c r="O2536" t="e">
        <f>VLOOKUP(TableMPI[[#This Row],[Label]],TableAvg[],2,FALSE)</f>
        <v>#N/A</v>
      </c>
      <c r="P2536" t="e">
        <f>VLOOKUP(TableMPI[[#This Row],[Label]],TableAvg[],3,FALSE)</f>
        <v>#N/A</v>
      </c>
      <c r="Q2536" t="e">
        <f>TableMPI[[#This Row],[Avg]]-$U$2*TableMPI[[#This Row],[StdDev]]</f>
        <v>#N/A</v>
      </c>
      <c r="R2536" t="e">
        <f>TableMPI[[#This Row],[Avg]]+$U$2*TableMPI[[#This Row],[StdDev]]</f>
        <v>#N/A</v>
      </c>
      <c r="S2536" t="e">
        <f>IF(AND(TableMPI[[#This Row],[total_time]]&gt;=TableMPI[[#This Row],[Low]], TableMPI[[#This Row],[total_time]]&lt;=TableMPI[[#This Row],[High]]),1,0)</f>
        <v>#N/A</v>
      </c>
    </row>
    <row r="2537" spans="1:19" x14ac:dyDescent="0.25">
      <c r="A2537" t="s">
        <v>15</v>
      </c>
      <c r="B2537">
        <v>15000</v>
      </c>
      <c r="C2537">
        <v>100</v>
      </c>
      <c r="D2537">
        <v>100000</v>
      </c>
      <c r="E2537">
        <v>38</v>
      </c>
      <c r="F2537">
        <v>1</v>
      </c>
      <c r="G2537">
        <v>29.143592999999999</v>
      </c>
      <c r="H2537">
        <v>8.4801540000000006</v>
      </c>
      <c r="I2537">
        <v>6.002256</v>
      </c>
      <c r="J2537">
        <v>0.16222300000000001</v>
      </c>
      <c r="K2537" t="str">
        <f t="shared" si="75"/>
        <v>7</v>
      </c>
      <c r="L2537" t="s">
        <v>93</v>
      </c>
      <c r="M2537" t="s">
        <v>94</v>
      </c>
      <c r="N253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38</v>
      </c>
      <c r="O2537" t="e">
        <f>VLOOKUP(TableMPI[[#This Row],[Label]],TableAvg[],2,FALSE)</f>
        <v>#N/A</v>
      </c>
      <c r="P2537" t="e">
        <f>VLOOKUP(TableMPI[[#This Row],[Label]],TableAvg[],3,FALSE)</f>
        <v>#N/A</v>
      </c>
      <c r="Q2537" t="e">
        <f>TableMPI[[#This Row],[Avg]]-$U$2*TableMPI[[#This Row],[StdDev]]</f>
        <v>#N/A</v>
      </c>
      <c r="R2537" t="e">
        <f>TableMPI[[#This Row],[Avg]]+$U$2*TableMPI[[#This Row],[StdDev]]</f>
        <v>#N/A</v>
      </c>
      <c r="S2537" t="e">
        <f>IF(AND(TableMPI[[#This Row],[total_time]]&gt;=TableMPI[[#This Row],[Low]], TableMPI[[#This Row],[total_time]]&lt;=TableMPI[[#This Row],[High]]),1,0)</f>
        <v>#N/A</v>
      </c>
    </row>
    <row r="2538" spans="1:19" x14ac:dyDescent="0.25">
      <c r="A2538" t="s">
        <v>15</v>
      </c>
      <c r="B2538">
        <v>15000</v>
      </c>
      <c r="C2538">
        <v>100</v>
      </c>
      <c r="D2538">
        <v>100000</v>
      </c>
      <c r="E2538">
        <v>39</v>
      </c>
      <c r="F2538">
        <v>1</v>
      </c>
      <c r="G2538">
        <v>29.589547</v>
      </c>
      <c r="H2538">
        <v>9.2159329999999997</v>
      </c>
      <c r="I2538">
        <v>17.095749999999999</v>
      </c>
      <c r="J2538">
        <v>0.44988800000000001</v>
      </c>
      <c r="K2538" t="str">
        <f t="shared" si="75"/>
        <v>7</v>
      </c>
      <c r="L2538" t="s">
        <v>93</v>
      </c>
      <c r="M2538" t="s">
        <v>94</v>
      </c>
      <c r="N253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39</v>
      </c>
      <c r="O2538" t="e">
        <f>VLOOKUP(TableMPI[[#This Row],[Label]],TableAvg[],2,FALSE)</f>
        <v>#N/A</v>
      </c>
      <c r="P2538" t="e">
        <f>VLOOKUP(TableMPI[[#This Row],[Label]],TableAvg[],3,FALSE)</f>
        <v>#N/A</v>
      </c>
      <c r="Q2538" t="e">
        <f>TableMPI[[#This Row],[Avg]]-$U$2*TableMPI[[#This Row],[StdDev]]</f>
        <v>#N/A</v>
      </c>
      <c r="R2538" t="e">
        <f>TableMPI[[#This Row],[Avg]]+$U$2*TableMPI[[#This Row],[StdDev]]</f>
        <v>#N/A</v>
      </c>
      <c r="S2538" t="e">
        <f>IF(AND(TableMPI[[#This Row],[total_time]]&gt;=TableMPI[[#This Row],[Low]], TableMPI[[#This Row],[total_time]]&lt;=TableMPI[[#This Row],[High]]),1,0)</f>
        <v>#N/A</v>
      </c>
    </row>
    <row r="2539" spans="1:19" x14ac:dyDescent="0.25">
      <c r="A2539" t="s">
        <v>15</v>
      </c>
      <c r="B2539">
        <v>15000</v>
      </c>
      <c r="C2539">
        <v>100</v>
      </c>
      <c r="D2539">
        <v>100000</v>
      </c>
      <c r="E2539">
        <v>40</v>
      </c>
      <c r="F2539">
        <v>1</v>
      </c>
      <c r="G2539">
        <v>25.472175</v>
      </c>
      <c r="H2539">
        <v>5.6247769999999999</v>
      </c>
      <c r="I2539">
        <v>9.9537379999999995</v>
      </c>
      <c r="J2539">
        <v>0.25522400000000001</v>
      </c>
      <c r="K2539" t="str">
        <f t="shared" si="75"/>
        <v>7</v>
      </c>
      <c r="L2539" t="s">
        <v>93</v>
      </c>
      <c r="M2539" t="s">
        <v>94</v>
      </c>
      <c r="N253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40</v>
      </c>
      <c r="O2539" t="e">
        <f>VLOOKUP(TableMPI[[#This Row],[Label]],TableAvg[],2,FALSE)</f>
        <v>#N/A</v>
      </c>
      <c r="P2539" t="e">
        <f>VLOOKUP(TableMPI[[#This Row],[Label]],TableAvg[],3,FALSE)</f>
        <v>#N/A</v>
      </c>
      <c r="Q2539" t="e">
        <f>TableMPI[[#This Row],[Avg]]-$U$2*TableMPI[[#This Row],[StdDev]]</f>
        <v>#N/A</v>
      </c>
      <c r="R2539" t="e">
        <f>TableMPI[[#This Row],[Avg]]+$U$2*TableMPI[[#This Row],[StdDev]]</f>
        <v>#N/A</v>
      </c>
      <c r="S2539" t="e">
        <f>IF(AND(TableMPI[[#This Row],[total_time]]&gt;=TableMPI[[#This Row],[Low]], TableMPI[[#This Row],[total_time]]&lt;=TableMPI[[#This Row],[High]]),1,0)</f>
        <v>#N/A</v>
      </c>
    </row>
    <row r="2540" spans="1:19" x14ac:dyDescent="0.25">
      <c r="A2540" t="s">
        <v>15</v>
      </c>
      <c r="B2540">
        <v>15000</v>
      </c>
      <c r="C2540">
        <v>100</v>
      </c>
      <c r="D2540">
        <v>100000</v>
      </c>
      <c r="E2540">
        <v>41</v>
      </c>
      <c r="F2540">
        <v>1</v>
      </c>
      <c r="G2540">
        <v>28.128347999999999</v>
      </c>
      <c r="H2540">
        <v>8.7052180000000003</v>
      </c>
      <c r="I2540">
        <v>7.3603569999999996</v>
      </c>
      <c r="J2540">
        <v>0.18400900000000001</v>
      </c>
      <c r="K2540" t="str">
        <f t="shared" si="75"/>
        <v>7</v>
      </c>
      <c r="L2540" t="s">
        <v>93</v>
      </c>
      <c r="M2540" t="s">
        <v>94</v>
      </c>
      <c r="N254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41</v>
      </c>
      <c r="O2540" t="e">
        <f>VLOOKUP(TableMPI[[#This Row],[Label]],TableAvg[],2,FALSE)</f>
        <v>#N/A</v>
      </c>
      <c r="P2540" t="e">
        <f>VLOOKUP(TableMPI[[#This Row],[Label]],TableAvg[],3,FALSE)</f>
        <v>#N/A</v>
      </c>
      <c r="Q2540" t="e">
        <f>TableMPI[[#This Row],[Avg]]-$U$2*TableMPI[[#This Row],[StdDev]]</f>
        <v>#N/A</v>
      </c>
      <c r="R2540" t="e">
        <f>TableMPI[[#This Row],[Avg]]+$U$2*TableMPI[[#This Row],[StdDev]]</f>
        <v>#N/A</v>
      </c>
      <c r="S2540" t="e">
        <f>IF(AND(TableMPI[[#This Row],[total_time]]&gt;=TableMPI[[#This Row],[Low]], TableMPI[[#This Row],[total_time]]&lt;=TableMPI[[#This Row],[High]]),1,0)</f>
        <v>#N/A</v>
      </c>
    </row>
    <row r="2541" spans="1:19" x14ac:dyDescent="0.25">
      <c r="A2541" t="s">
        <v>15</v>
      </c>
      <c r="B2541">
        <v>15000</v>
      </c>
      <c r="C2541">
        <v>100</v>
      </c>
      <c r="D2541">
        <v>100000</v>
      </c>
      <c r="E2541">
        <v>42</v>
      </c>
      <c r="F2541">
        <v>1</v>
      </c>
      <c r="G2541">
        <v>25.177613999999998</v>
      </c>
      <c r="H2541">
        <v>6.3617429999999997</v>
      </c>
      <c r="I2541">
        <v>7.4688619999999997</v>
      </c>
      <c r="J2541">
        <v>0.182167</v>
      </c>
      <c r="K2541" t="str">
        <f t="shared" si="75"/>
        <v>7</v>
      </c>
      <c r="L2541" t="s">
        <v>93</v>
      </c>
      <c r="M2541" t="s">
        <v>94</v>
      </c>
      <c r="N254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42</v>
      </c>
      <c r="O2541" t="e">
        <f>VLOOKUP(TableMPI[[#This Row],[Label]],TableAvg[],2,FALSE)</f>
        <v>#N/A</v>
      </c>
      <c r="P2541" t="e">
        <f>VLOOKUP(TableMPI[[#This Row],[Label]],TableAvg[],3,FALSE)</f>
        <v>#N/A</v>
      </c>
      <c r="Q2541" t="e">
        <f>TableMPI[[#This Row],[Avg]]-$U$2*TableMPI[[#This Row],[StdDev]]</f>
        <v>#N/A</v>
      </c>
      <c r="R2541" t="e">
        <f>TableMPI[[#This Row],[Avg]]+$U$2*TableMPI[[#This Row],[StdDev]]</f>
        <v>#N/A</v>
      </c>
      <c r="S2541" t="e">
        <f>IF(AND(TableMPI[[#This Row],[total_time]]&gt;=TableMPI[[#This Row],[Low]], TableMPI[[#This Row],[total_time]]&lt;=TableMPI[[#This Row],[High]]),1,0)</f>
        <v>#N/A</v>
      </c>
    </row>
    <row r="2542" spans="1:19" x14ac:dyDescent="0.25">
      <c r="A2542" t="s">
        <v>15</v>
      </c>
      <c r="B2542">
        <v>15000</v>
      </c>
      <c r="C2542">
        <v>100</v>
      </c>
      <c r="D2542">
        <v>100000</v>
      </c>
      <c r="E2542">
        <v>43</v>
      </c>
      <c r="F2542">
        <v>1</v>
      </c>
      <c r="G2542">
        <v>28.039116</v>
      </c>
      <c r="H2542">
        <v>9.5970110000000002</v>
      </c>
      <c r="I2542">
        <v>7.5747390000000001</v>
      </c>
      <c r="J2542">
        <v>0.18035100000000001</v>
      </c>
      <c r="K2542" t="str">
        <f t="shared" si="75"/>
        <v>7</v>
      </c>
      <c r="L2542" t="s">
        <v>93</v>
      </c>
      <c r="M2542" t="s">
        <v>94</v>
      </c>
      <c r="N254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43</v>
      </c>
      <c r="O2542" t="e">
        <f>VLOOKUP(TableMPI[[#This Row],[Label]],TableAvg[],2,FALSE)</f>
        <v>#N/A</v>
      </c>
      <c r="P2542" t="e">
        <f>VLOOKUP(TableMPI[[#This Row],[Label]],TableAvg[],3,FALSE)</f>
        <v>#N/A</v>
      </c>
      <c r="Q2542" t="e">
        <f>TableMPI[[#This Row],[Avg]]-$U$2*TableMPI[[#This Row],[StdDev]]</f>
        <v>#N/A</v>
      </c>
      <c r="R2542" t="e">
        <f>TableMPI[[#This Row],[Avg]]+$U$2*TableMPI[[#This Row],[StdDev]]</f>
        <v>#N/A</v>
      </c>
      <c r="S2542" t="e">
        <f>IF(AND(TableMPI[[#This Row],[total_time]]&gt;=TableMPI[[#This Row],[Low]], TableMPI[[#This Row],[total_time]]&lt;=TableMPI[[#This Row],[High]]),1,0)</f>
        <v>#N/A</v>
      </c>
    </row>
    <row r="2543" spans="1:19" x14ac:dyDescent="0.25">
      <c r="A2543" t="s">
        <v>15</v>
      </c>
      <c r="B2543">
        <v>15000</v>
      </c>
      <c r="C2543">
        <v>100</v>
      </c>
      <c r="D2543">
        <v>100000</v>
      </c>
      <c r="E2543">
        <v>44</v>
      </c>
      <c r="F2543">
        <v>1</v>
      </c>
      <c r="G2543">
        <v>27.734178</v>
      </c>
      <c r="H2543">
        <v>9.5134550000000004</v>
      </c>
      <c r="I2543">
        <v>7.3381309999999997</v>
      </c>
      <c r="J2543">
        <v>0.170654</v>
      </c>
      <c r="K2543" t="str">
        <f t="shared" si="75"/>
        <v>7</v>
      </c>
      <c r="L2543" t="s">
        <v>93</v>
      </c>
      <c r="M2543" t="s">
        <v>94</v>
      </c>
      <c r="N254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44</v>
      </c>
      <c r="O2543" t="e">
        <f>VLOOKUP(TableMPI[[#This Row],[Label]],TableAvg[],2,FALSE)</f>
        <v>#N/A</v>
      </c>
      <c r="P2543" t="e">
        <f>VLOOKUP(TableMPI[[#This Row],[Label]],TableAvg[],3,FALSE)</f>
        <v>#N/A</v>
      </c>
      <c r="Q2543" t="e">
        <f>TableMPI[[#This Row],[Avg]]-$U$2*TableMPI[[#This Row],[StdDev]]</f>
        <v>#N/A</v>
      </c>
      <c r="R2543" t="e">
        <f>TableMPI[[#This Row],[Avg]]+$U$2*TableMPI[[#This Row],[StdDev]]</f>
        <v>#N/A</v>
      </c>
      <c r="S2543" t="e">
        <f>IF(AND(TableMPI[[#This Row],[total_time]]&gt;=TableMPI[[#This Row],[Low]], TableMPI[[#This Row],[total_time]]&lt;=TableMPI[[#This Row],[High]]),1,0)</f>
        <v>#N/A</v>
      </c>
    </row>
    <row r="2544" spans="1:19" x14ac:dyDescent="0.25">
      <c r="A2544" t="s">
        <v>15</v>
      </c>
      <c r="B2544">
        <v>15000</v>
      </c>
      <c r="C2544">
        <v>100</v>
      </c>
      <c r="D2544">
        <v>100000</v>
      </c>
      <c r="E2544">
        <v>45</v>
      </c>
      <c r="F2544">
        <v>1</v>
      </c>
      <c r="G2544">
        <v>28.002189000000001</v>
      </c>
      <c r="H2544">
        <v>10.112076999999999</v>
      </c>
      <c r="I2544">
        <v>6.6044960000000001</v>
      </c>
      <c r="J2544">
        <v>0.15010200000000001</v>
      </c>
      <c r="K2544" t="str">
        <f t="shared" si="75"/>
        <v>7</v>
      </c>
      <c r="L2544" t="s">
        <v>93</v>
      </c>
      <c r="M2544" t="s">
        <v>94</v>
      </c>
      <c r="N254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45</v>
      </c>
      <c r="O2544" t="e">
        <f>VLOOKUP(TableMPI[[#This Row],[Label]],TableAvg[],2,FALSE)</f>
        <v>#N/A</v>
      </c>
      <c r="P2544" t="e">
        <f>VLOOKUP(TableMPI[[#This Row],[Label]],TableAvg[],3,FALSE)</f>
        <v>#N/A</v>
      </c>
      <c r="Q2544" t="e">
        <f>TableMPI[[#This Row],[Avg]]-$U$2*TableMPI[[#This Row],[StdDev]]</f>
        <v>#N/A</v>
      </c>
      <c r="R2544" t="e">
        <f>TableMPI[[#This Row],[Avg]]+$U$2*TableMPI[[#This Row],[StdDev]]</f>
        <v>#N/A</v>
      </c>
      <c r="S2544" t="e">
        <f>IF(AND(TableMPI[[#This Row],[total_time]]&gt;=TableMPI[[#This Row],[Low]], TableMPI[[#This Row],[total_time]]&lt;=TableMPI[[#This Row],[High]]),1,0)</f>
        <v>#N/A</v>
      </c>
    </row>
    <row r="2545" spans="1:19" x14ac:dyDescent="0.25">
      <c r="A2545" t="s">
        <v>15</v>
      </c>
      <c r="B2545">
        <v>15000</v>
      </c>
      <c r="C2545">
        <v>100</v>
      </c>
      <c r="D2545">
        <v>100000</v>
      </c>
      <c r="E2545">
        <v>46</v>
      </c>
      <c r="F2545">
        <v>1</v>
      </c>
      <c r="G2545">
        <v>27.618842000000001</v>
      </c>
      <c r="H2545">
        <v>10.142545999999999</v>
      </c>
      <c r="I2545">
        <v>8.8894490000000008</v>
      </c>
      <c r="J2545">
        <v>0.197543</v>
      </c>
      <c r="K2545" t="str">
        <f t="shared" si="75"/>
        <v>7</v>
      </c>
      <c r="L2545" t="s">
        <v>93</v>
      </c>
      <c r="M2545" t="s">
        <v>94</v>
      </c>
      <c r="N254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46</v>
      </c>
      <c r="O2545" t="e">
        <f>VLOOKUP(TableMPI[[#This Row],[Label]],TableAvg[],2,FALSE)</f>
        <v>#N/A</v>
      </c>
      <c r="P2545" t="e">
        <f>VLOOKUP(TableMPI[[#This Row],[Label]],TableAvg[],3,FALSE)</f>
        <v>#N/A</v>
      </c>
      <c r="Q2545" t="e">
        <f>TableMPI[[#This Row],[Avg]]-$U$2*TableMPI[[#This Row],[StdDev]]</f>
        <v>#N/A</v>
      </c>
      <c r="R2545" t="e">
        <f>TableMPI[[#This Row],[Avg]]+$U$2*TableMPI[[#This Row],[StdDev]]</f>
        <v>#N/A</v>
      </c>
      <c r="S2545" t="e">
        <f>IF(AND(TableMPI[[#This Row],[total_time]]&gt;=TableMPI[[#This Row],[Low]], TableMPI[[#This Row],[total_time]]&lt;=TableMPI[[#This Row],[High]]),1,0)</f>
        <v>#N/A</v>
      </c>
    </row>
    <row r="2546" spans="1:19" x14ac:dyDescent="0.25">
      <c r="A2546" t="s">
        <v>15</v>
      </c>
      <c r="B2546">
        <v>15000</v>
      </c>
      <c r="C2546">
        <v>100</v>
      </c>
      <c r="D2546">
        <v>100000</v>
      </c>
      <c r="E2546">
        <v>47</v>
      </c>
      <c r="F2546">
        <v>1</v>
      </c>
      <c r="G2546">
        <v>25.782323999999999</v>
      </c>
      <c r="H2546">
        <v>8.8136109999999999</v>
      </c>
      <c r="I2546">
        <v>5.1593920000000004</v>
      </c>
      <c r="J2546">
        <v>0.112161</v>
      </c>
      <c r="K2546" t="str">
        <f t="shared" si="75"/>
        <v>7</v>
      </c>
      <c r="L2546" t="s">
        <v>93</v>
      </c>
      <c r="M2546" t="s">
        <v>94</v>
      </c>
      <c r="N254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47</v>
      </c>
      <c r="O2546" t="e">
        <f>VLOOKUP(TableMPI[[#This Row],[Label]],TableAvg[],2,FALSE)</f>
        <v>#N/A</v>
      </c>
      <c r="P2546" t="e">
        <f>VLOOKUP(TableMPI[[#This Row],[Label]],TableAvg[],3,FALSE)</f>
        <v>#N/A</v>
      </c>
      <c r="Q2546" t="e">
        <f>TableMPI[[#This Row],[Avg]]-$U$2*TableMPI[[#This Row],[StdDev]]</f>
        <v>#N/A</v>
      </c>
      <c r="R2546" t="e">
        <f>TableMPI[[#This Row],[Avg]]+$U$2*TableMPI[[#This Row],[StdDev]]</f>
        <v>#N/A</v>
      </c>
      <c r="S2546" t="e">
        <f>IF(AND(TableMPI[[#This Row],[total_time]]&gt;=TableMPI[[#This Row],[Low]], TableMPI[[#This Row],[total_time]]&lt;=TableMPI[[#This Row],[High]]),1,0)</f>
        <v>#N/A</v>
      </c>
    </row>
    <row r="2547" spans="1:19" x14ac:dyDescent="0.25">
      <c r="A2547" t="s">
        <v>15</v>
      </c>
      <c r="B2547">
        <v>15000</v>
      </c>
      <c r="C2547">
        <v>100</v>
      </c>
      <c r="D2547">
        <v>100000</v>
      </c>
      <c r="E2547">
        <v>48</v>
      </c>
      <c r="F2547">
        <v>1</v>
      </c>
      <c r="G2547">
        <v>29.438742000000001</v>
      </c>
      <c r="H2547">
        <v>12.580325999999999</v>
      </c>
      <c r="I2547">
        <v>10.971798</v>
      </c>
      <c r="J2547">
        <v>0.23344300000000001</v>
      </c>
      <c r="K2547" t="str">
        <f t="shared" si="75"/>
        <v>7</v>
      </c>
      <c r="L2547" t="s">
        <v>93</v>
      </c>
      <c r="M2547" t="s">
        <v>94</v>
      </c>
      <c r="N254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48</v>
      </c>
      <c r="O2547" t="e">
        <f>VLOOKUP(TableMPI[[#This Row],[Label]],TableAvg[],2,FALSE)</f>
        <v>#N/A</v>
      </c>
      <c r="P2547" t="e">
        <f>VLOOKUP(TableMPI[[#This Row],[Label]],TableAvg[],3,FALSE)</f>
        <v>#N/A</v>
      </c>
      <c r="Q2547" t="e">
        <f>TableMPI[[#This Row],[Avg]]-$U$2*TableMPI[[#This Row],[StdDev]]</f>
        <v>#N/A</v>
      </c>
      <c r="R2547" t="e">
        <f>TableMPI[[#This Row],[Avg]]+$U$2*TableMPI[[#This Row],[StdDev]]</f>
        <v>#N/A</v>
      </c>
      <c r="S2547" t="e">
        <f>IF(AND(TableMPI[[#This Row],[total_time]]&gt;=TableMPI[[#This Row],[Low]], TableMPI[[#This Row],[total_time]]&lt;=TableMPI[[#This Row],[High]]),1,0)</f>
        <v>#N/A</v>
      </c>
    </row>
    <row r="2548" spans="1:19" x14ac:dyDescent="0.25">
      <c r="A2548" t="s">
        <v>15</v>
      </c>
      <c r="B2548">
        <v>15000</v>
      </c>
      <c r="C2548">
        <v>100</v>
      </c>
      <c r="D2548">
        <v>100000</v>
      </c>
      <c r="E2548">
        <v>49</v>
      </c>
      <c r="F2548">
        <v>1</v>
      </c>
      <c r="G2548">
        <v>26.741886999999998</v>
      </c>
      <c r="H2548">
        <v>9.9840180000000007</v>
      </c>
      <c r="I2548">
        <v>7.5309850000000003</v>
      </c>
      <c r="J2548">
        <v>0.15689600000000001</v>
      </c>
      <c r="K2548" t="str">
        <f t="shared" si="75"/>
        <v>7</v>
      </c>
      <c r="L2548" t="s">
        <v>93</v>
      </c>
      <c r="M2548" t="s">
        <v>94</v>
      </c>
      <c r="N254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49</v>
      </c>
      <c r="O2548" t="e">
        <f>VLOOKUP(TableMPI[[#This Row],[Label]],TableAvg[],2,FALSE)</f>
        <v>#N/A</v>
      </c>
      <c r="P2548" t="e">
        <f>VLOOKUP(TableMPI[[#This Row],[Label]],TableAvg[],3,FALSE)</f>
        <v>#N/A</v>
      </c>
      <c r="Q2548" t="e">
        <f>TableMPI[[#This Row],[Avg]]-$U$2*TableMPI[[#This Row],[StdDev]]</f>
        <v>#N/A</v>
      </c>
      <c r="R2548" t="e">
        <f>TableMPI[[#This Row],[Avg]]+$U$2*TableMPI[[#This Row],[StdDev]]</f>
        <v>#N/A</v>
      </c>
      <c r="S2548" t="e">
        <f>IF(AND(TableMPI[[#This Row],[total_time]]&gt;=TableMPI[[#This Row],[Low]], TableMPI[[#This Row],[total_time]]&lt;=TableMPI[[#This Row],[High]]),1,0)</f>
        <v>#N/A</v>
      </c>
    </row>
    <row r="2549" spans="1:19" x14ac:dyDescent="0.25">
      <c r="A2549" t="s">
        <v>15</v>
      </c>
      <c r="B2549">
        <v>15000</v>
      </c>
      <c r="C2549">
        <v>100</v>
      </c>
      <c r="D2549">
        <v>100000</v>
      </c>
      <c r="E2549">
        <v>50</v>
      </c>
      <c r="F2549">
        <v>1</v>
      </c>
      <c r="G2549">
        <v>28.136970000000002</v>
      </c>
      <c r="H2549">
        <v>11.907794000000001</v>
      </c>
      <c r="I2549">
        <v>10.026206</v>
      </c>
      <c r="J2549">
        <v>0.20461599999999999</v>
      </c>
      <c r="K2549" t="str">
        <f t="shared" si="75"/>
        <v>7</v>
      </c>
      <c r="L2549" t="s">
        <v>93</v>
      </c>
      <c r="M2549" t="s">
        <v>94</v>
      </c>
      <c r="N254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50</v>
      </c>
      <c r="O2549" t="e">
        <f>VLOOKUP(TableMPI[[#This Row],[Label]],TableAvg[],2,FALSE)</f>
        <v>#N/A</v>
      </c>
      <c r="P2549" t="e">
        <f>VLOOKUP(TableMPI[[#This Row],[Label]],TableAvg[],3,FALSE)</f>
        <v>#N/A</v>
      </c>
      <c r="Q2549" t="e">
        <f>TableMPI[[#This Row],[Avg]]-$U$2*TableMPI[[#This Row],[StdDev]]</f>
        <v>#N/A</v>
      </c>
      <c r="R2549" t="e">
        <f>TableMPI[[#This Row],[Avg]]+$U$2*TableMPI[[#This Row],[StdDev]]</f>
        <v>#N/A</v>
      </c>
      <c r="S2549" t="e">
        <f>IF(AND(TableMPI[[#This Row],[total_time]]&gt;=TableMPI[[#This Row],[Low]], TableMPI[[#This Row],[total_time]]&lt;=TableMPI[[#This Row],[High]]),1,0)</f>
        <v>#N/A</v>
      </c>
    </row>
    <row r="2550" spans="1:19" x14ac:dyDescent="0.25">
      <c r="A2550" t="s">
        <v>15</v>
      </c>
      <c r="B2550">
        <v>15000</v>
      </c>
      <c r="C2550">
        <v>100</v>
      </c>
      <c r="D2550">
        <v>100000</v>
      </c>
      <c r="E2550">
        <v>51</v>
      </c>
      <c r="F2550">
        <v>1</v>
      </c>
      <c r="G2550">
        <v>25.39442</v>
      </c>
      <c r="H2550">
        <v>9.6126679999999993</v>
      </c>
      <c r="I2550">
        <v>7.8105909999999996</v>
      </c>
      <c r="J2550">
        <v>0.15621199999999999</v>
      </c>
      <c r="K2550" t="str">
        <f t="shared" si="75"/>
        <v>7</v>
      </c>
      <c r="L2550" t="s">
        <v>93</v>
      </c>
      <c r="M2550" t="s">
        <v>94</v>
      </c>
      <c r="N255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51</v>
      </c>
      <c r="O2550" t="e">
        <f>VLOOKUP(TableMPI[[#This Row],[Label]],TableAvg[],2,FALSE)</f>
        <v>#N/A</v>
      </c>
      <c r="P2550" t="e">
        <f>VLOOKUP(TableMPI[[#This Row],[Label]],TableAvg[],3,FALSE)</f>
        <v>#N/A</v>
      </c>
      <c r="Q2550" t="e">
        <f>TableMPI[[#This Row],[Avg]]-$U$2*TableMPI[[#This Row],[StdDev]]</f>
        <v>#N/A</v>
      </c>
      <c r="R2550" t="e">
        <f>TableMPI[[#This Row],[Avg]]+$U$2*TableMPI[[#This Row],[StdDev]]</f>
        <v>#N/A</v>
      </c>
      <c r="S2550" t="e">
        <f>IF(AND(TableMPI[[#This Row],[total_time]]&gt;=TableMPI[[#This Row],[Low]], TableMPI[[#This Row],[total_time]]&lt;=TableMPI[[#This Row],[High]]),1,0)</f>
        <v>#N/A</v>
      </c>
    </row>
    <row r="2551" spans="1:19" x14ac:dyDescent="0.25">
      <c r="A2551" t="s">
        <v>15</v>
      </c>
      <c r="B2551">
        <v>15000</v>
      </c>
      <c r="C2551">
        <v>100</v>
      </c>
      <c r="D2551">
        <v>100000</v>
      </c>
      <c r="E2551">
        <v>52</v>
      </c>
      <c r="F2551">
        <v>1</v>
      </c>
      <c r="G2551">
        <v>26.058116999999999</v>
      </c>
      <c r="H2551">
        <v>10.408956</v>
      </c>
      <c r="I2551">
        <v>8.6034989999999993</v>
      </c>
      <c r="J2551">
        <v>0.16869600000000001</v>
      </c>
      <c r="K2551" t="str">
        <f t="shared" si="75"/>
        <v>7</v>
      </c>
      <c r="L2551" t="s">
        <v>93</v>
      </c>
      <c r="M2551" t="s">
        <v>94</v>
      </c>
      <c r="N255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52</v>
      </c>
      <c r="O2551" t="e">
        <f>VLOOKUP(TableMPI[[#This Row],[Label]],TableAvg[],2,FALSE)</f>
        <v>#N/A</v>
      </c>
      <c r="P2551" t="e">
        <f>VLOOKUP(TableMPI[[#This Row],[Label]],TableAvg[],3,FALSE)</f>
        <v>#N/A</v>
      </c>
      <c r="Q2551" t="e">
        <f>TableMPI[[#This Row],[Avg]]-$U$2*TableMPI[[#This Row],[StdDev]]</f>
        <v>#N/A</v>
      </c>
      <c r="R2551" t="e">
        <f>TableMPI[[#This Row],[Avg]]+$U$2*TableMPI[[#This Row],[StdDev]]</f>
        <v>#N/A</v>
      </c>
      <c r="S2551" t="e">
        <f>IF(AND(TableMPI[[#This Row],[total_time]]&gt;=TableMPI[[#This Row],[Low]], TableMPI[[#This Row],[total_time]]&lt;=TableMPI[[#This Row],[High]]),1,0)</f>
        <v>#N/A</v>
      </c>
    </row>
    <row r="2552" spans="1:19" x14ac:dyDescent="0.25">
      <c r="A2552" t="s">
        <v>15</v>
      </c>
      <c r="B2552">
        <v>15000</v>
      </c>
      <c r="C2552">
        <v>100</v>
      </c>
      <c r="D2552">
        <v>100000</v>
      </c>
      <c r="E2552">
        <v>53</v>
      </c>
      <c r="F2552">
        <v>1</v>
      </c>
      <c r="G2552">
        <v>25.582104999999999</v>
      </c>
      <c r="H2552">
        <v>10.224145999999999</v>
      </c>
      <c r="I2552">
        <v>9.0991700000000009</v>
      </c>
      <c r="J2552">
        <v>0.174984</v>
      </c>
      <c r="K2552" t="str">
        <f t="shared" si="75"/>
        <v>7</v>
      </c>
      <c r="L2552" t="s">
        <v>93</v>
      </c>
      <c r="M2552" t="s">
        <v>94</v>
      </c>
      <c r="N255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53</v>
      </c>
      <c r="O2552" t="e">
        <f>VLOOKUP(TableMPI[[#This Row],[Label]],TableAvg[],2,FALSE)</f>
        <v>#N/A</v>
      </c>
      <c r="P2552" t="e">
        <f>VLOOKUP(TableMPI[[#This Row],[Label]],TableAvg[],3,FALSE)</f>
        <v>#N/A</v>
      </c>
      <c r="Q2552" t="e">
        <f>TableMPI[[#This Row],[Avg]]-$U$2*TableMPI[[#This Row],[StdDev]]</f>
        <v>#N/A</v>
      </c>
      <c r="R2552" t="e">
        <f>TableMPI[[#This Row],[Avg]]+$U$2*TableMPI[[#This Row],[StdDev]]</f>
        <v>#N/A</v>
      </c>
      <c r="S2552" t="e">
        <f>IF(AND(TableMPI[[#This Row],[total_time]]&gt;=TableMPI[[#This Row],[Low]], TableMPI[[#This Row],[total_time]]&lt;=TableMPI[[#This Row],[High]]),1,0)</f>
        <v>#N/A</v>
      </c>
    </row>
    <row r="2553" spans="1:19" x14ac:dyDescent="0.25">
      <c r="A2553" t="s">
        <v>15</v>
      </c>
      <c r="B2553">
        <v>15000</v>
      </c>
      <c r="C2553">
        <v>100</v>
      </c>
      <c r="D2553">
        <v>100000</v>
      </c>
      <c r="E2553">
        <v>54</v>
      </c>
      <c r="F2553">
        <v>1</v>
      </c>
      <c r="G2553">
        <v>27.777685999999999</v>
      </c>
      <c r="H2553">
        <v>12.651228</v>
      </c>
      <c r="I2553">
        <v>10.464917</v>
      </c>
      <c r="J2553">
        <v>0.19745099999999999</v>
      </c>
      <c r="K2553" t="str">
        <f t="shared" si="75"/>
        <v>7</v>
      </c>
      <c r="L2553" t="s">
        <v>93</v>
      </c>
      <c r="M2553" t="s">
        <v>94</v>
      </c>
      <c r="N255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54</v>
      </c>
      <c r="O2553" t="e">
        <f>VLOOKUP(TableMPI[[#This Row],[Label]],TableAvg[],2,FALSE)</f>
        <v>#N/A</v>
      </c>
      <c r="P2553" t="e">
        <f>VLOOKUP(TableMPI[[#This Row],[Label]],TableAvg[],3,FALSE)</f>
        <v>#N/A</v>
      </c>
      <c r="Q2553" t="e">
        <f>TableMPI[[#This Row],[Avg]]-$U$2*TableMPI[[#This Row],[StdDev]]</f>
        <v>#N/A</v>
      </c>
      <c r="R2553" t="e">
        <f>TableMPI[[#This Row],[Avg]]+$U$2*TableMPI[[#This Row],[StdDev]]</f>
        <v>#N/A</v>
      </c>
      <c r="S2553" t="e">
        <f>IF(AND(TableMPI[[#This Row],[total_time]]&gt;=TableMPI[[#This Row],[Low]], TableMPI[[#This Row],[total_time]]&lt;=TableMPI[[#This Row],[High]]),1,0)</f>
        <v>#N/A</v>
      </c>
    </row>
    <row r="2554" spans="1:19" x14ac:dyDescent="0.25">
      <c r="A2554" t="s">
        <v>15</v>
      </c>
      <c r="B2554">
        <v>15000</v>
      </c>
      <c r="C2554">
        <v>100</v>
      </c>
      <c r="D2554">
        <v>100000</v>
      </c>
      <c r="E2554">
        <v>55</v>
      </c>
      <c r="F2554">
        <v>1</v>
      </c>
      <c r="G2554">
        <v>26.857016000000002</v>
      </c>
      <c r="H2554">
        <v>11.982837999999999</v>
      </c>
      <c r="I2554">
        <v>10.253439999999999</v>
      </c>
      <c r="J2554">
        <v>0.18987899999999999</v>
      </c>
      <c r="K2554" t="str">
        <f t="shared" si="75"/>
        <v>7</v>
      </c>
      <c r="L2554" t="s">
        <v>93</v>
      </c>
      <c r="M2554" t="s">
        <v>94</v>
      </c>
      <c r="N255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55</v>
      </c>
      <c r="O2554" t="e">
        <f>VLOOKUP(TableMPI[[#This Row],[Label]],TableAvg[],2,FALSE)</f>
        <v>#N/A</v>
      </c>
      <c r="P2554" t="e">
        <f>VLOOKUP(TableMPI[[#This Row],[Label]],TableAvg[],3,FALSE)</f>
        <v>#N/A</v>
      </c>
      <c r="Q2554" t="e">
        <f>TableMPI[[#This Row],[Avg]]-$U$2*TableMPI[[#This Row],[StdDev]]</f>
        <v>#N/A</v>
      </c>
      <c r="R2554" t="e">
        <f>TableMPI[[#This Row],[Avg]]+$U$2*TableMPI[[#This Row],[StdDev]]</f>
        <v>#N/A</v>
      </c>
      <c r="S2554" t="e">
        <f>IF(AND(TableMPI[[#This Row],[total_time]]&gt;=TableMPI[[#This Row],[Low]], TableMPI[[#This Row],[total_time]]&lt;=TableMPI[[#This Row],[High]]),1,0)</f>
        <v>#N/A</v>
      </c>
    </row>
    <row r="2555" spans="1:19" x14ac:dyDescent="0.25">
      <c r="A2555" t="s">
        <v>15</v>
      </c>
      <c r="B2555">
        <v>15000</v>
      </c>
      <c r="C2555">
        <v>100</v>
      </c>
      <c r="D2555">
        <v>100000</v>
      </c>
      <c r="E2555">
        <v>56</v>
      </c>
      <c r="F2555">
        <v>1</v>
      </c>
      <c r="G2555">
        <v>25.821563000000001</v>
      </c>
      <c r="H2555">
        <v>11.213127</v>
      </c>
      <c r="I2555">
        <v>6.7300399999999998</v>
      </c>
      <c r="J2555">
        <v>0.122364</v>
      </c>
      <c r="K2555" t="str">
        <f t="shared" si="75"/>
        <v>7</v>
      </c>
      <c r="L2555" t="s">
        <v>93</v>
      </c>
      <c r="M2555" t="s">
        <v>94</v>
      </c>
      <c r="N255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56</v>
      </c>
      <c r="O2555" t="e">
        <f>VLOOKUP(TableMPI[[#This Row],[Label]],TableAvg[],2,FALSE)</f>
        <v>#N/A</v>
      </c>
      <c r="P2555" t="e">
        <f>VLOOKUP(TableMPI[[#This Row],[Label]],TableAvg[],3,FALSE)</f>
        <v>#N/A</v>
      </c>
      <c r="Q2555" t="e">
        <f>TableMPI[[#This Row],[Avg]]-$U$2*TableMPI[[#This Row],[StdDev]]</f>
        <v>#N/A</v>
      </c>
      <c r="R2555" t="e">
        <f>TableMPI[[#This Row],[Avg]]+$U$2*TableMPI[[#This Row],[StdDev]]</f>
        <v>#N/A</v>
      </c>
      <c r="S2555" t="e">
        <f>IF(AND(TableMPI[[#This Row],[total_time]]&gt;=TableMPI[[#This Row],[Low]], TableMPI[[#This Row],[total_time]]&lt;=TableMPI[[#This Row],[High]]),1,0)</f>
        <v>#N/A</v>
      </c>
    </row>
    <row r="2556" spans="1:19" x14ac:dyDescent="0.25">
      <c r="A2556" t="s">
        <v>15</v>
      </c>
      <c r="B2556">
        <v>15000</v>
      </c>
      <c r="C2556">
        <v>100</v>
      </c>
      <c r="D2556">
        <v>100000</v>
      </c>
      <c r="E2556">
        <v>57</v>
      </c>
      <c r="F2556">
        <v>1</v>
      </c>
      <c r="G2556">
        <v>25.133821999999999</v>
      </c>
      <c r="H2556">
        <v>10.874485999999999</v>
      </c>
      <c r="I2556">
        <v>9.2516130000000008</v>
      </c>
      <c r="J2556">
        <v>0.16520699999999999</v>
      </c>
      <c r="K2556" t="str">
        <f t="shared" si="75"/>
        <v>7</v>
      </c>
      <c r="L2556" t="s">
        <v>93</v>
      </c>
      <c r="M2556" t="s">
        <v>94</v>
      </c>
      <c r="N255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57</v>
      </c>
      <c r="O2556" t="e">
        <f>VLOOKUP(TableMPI[[#This Row],[Label]],TableAvg[],2,FALSE)</f>
        <v>#N/A</v>
      </c>
      <c r="P2556" t="e">
        <f>VLOOKUP(TableMPI[[#This Row],[Label]],TableAvg[],3,FALSE)</f>
        <v>#N/A</v>
      </c>
      <c r="Q2556" t="e">
        <f>TableMPI[[#This Row],[Avg]]-$U$2*TableMPI[[#This Row],[StdDev]]</f>
        <v>#N/A</v>
      </c>
      <c r="R2556" t="e">
        <f>TableMPI[[#This Row],[Avg]]+$U$2*TableMPI[[#This Row],[StdDev]]</f>
        <v>#N/A</v>
      </c>
      <c r="S2556" t="e">
        <f>IF(AND(TableMPI[[#This Row],[total_time]]&gt;=TableMPI[[#This Row],[Low]], TableMPI[[#This Row],[total_time]]&lt;=TableMPI[[#This Row],[High]]),1,0)</f>
        <v>#N/A</v>
      </c>
    </row>
    <row r="2557" spans="1:19" x14ac:dyDescent="0.25">
      <c r="A2557" t="s">
        <v>15</v>
      </c>
      <c r="B2557">
        <v>15000</v>
      </c>
      <c r="C2557">
        <v>100</v>
      </c>
      <c r="D2557">
        <v>100000</v>
      </c>
      <c r="E2557">
        <v>58</v>
      </c>
      <c r="F2557">
        <v>1</v>
      </c>
      <c r="G2557">
        <v>25.972238999999998</v>
      </c>
      <c r="H2557">
        <v>11.801140999999999</v>
      </c>
      <c r="I2557">
        <v>10.412012000000001</v>
      </c>
      <c r="J2557">
        <v>0.182667</v>
      </c>
      <c r="K2557" t="str">
        <f t="shared" si="75"/>
        <v>7</v>
      </c>
      <c r="L2557" t="s">
        <v>93</v>
      </c>
      <c r="M2557" t="s">
        <v>94</v>
      </c>
      <c r="N255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58</v>
      </c>
      <c r="O2557" t="e">
        <f>VLOOKUP(TableMPI[[#This Row],[Label]],TableAvg[],2,FALSE)</f>
        <v>#N/A</v>
      </c>
      <c r="P2557" t="e">
        <f>VLOOKUP(TableMPI[[#This Row],[Label]],TableAvg[],3,FALSE)</f>
        <v>#N/A</v>
      </c>
      <c r="Q2557" t="e">
        <f>TableMPI[[#This Row],[Avg]]-$U$2*TableMPI[[#This Row],[StdDev]]</f>
        <v>#N/A</v>
      </c>
      <c r="R2557" t="e">
        <f>TableMPI[[#This Row],[Avg]]+$U$2*TableMPI[[#This Row],[StdDev]]</f>
        <v>#N/A</v>
      </c>
      <c r="S2557" t="e">
        <f>IF(AND(TableMPI[[#This Row],[total_time]]&gt;=TableMPI[[#This Row],[Low]], TableMPI[[#This Row],[total_time]]&lt;=TableMPI[[#This Row],[High]]),1,0)</f>
        <v>#N/A</v>
      </c>
    </row>
    <row r="2558" spans="1:19" x14ac:dyDescent="0.25">
      <c r="A2558" t="s">
        <v>15</v>
      </c>
      <c r="B2558">
        <v>15000</v>
      </c>
      <c r="C2558">
        <v>100</v>
      </c>
      <c r="D2558">
        <v>100000</v>
      </c>
      <c r="E2558">
        <v>59</v>
      </c>
      <c r="F2558">
        <v>1</v>
      </c>
      <c r="G2558">
        <v>26.117856</v>
      </c>
      <c r="H2558">
        <v>12.168590999999999</v>
      </c>
      <c r="I2558">
        <v>9.7051370000000006</v>
      </c>
      <c r="J2558">
        <v>0.16733000000000001</v>
      </c>
      <c r="K2558" t="str">
        <f t="shared" si="75"/>
        <v>7</v>
      </c>
      <c r="L2558" t="s">
        <v>93</v>
      </c>
      <c r="M2558" t="s">
        <v>94</v>
      </c>
      <c r="N255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59</v>
      </c>
      <c r="O2558" t="e">
        <f>VLOOKUP(TableMPI[[#This Row],[Label]],TableAvg[],2,FALSE)</f>
        <v>#N/A</v>
      </c>
      <c r="P2558" t="e">
        <f>VLOOKUP(TableMPI[[#This Row],[Label]],TableAvg[],3,FALSE)</f>
        <v>#N/A</v>
      </c>
      <c r="Q2558" t="e">
        <f>TableMPI[[#This Row],[Avg]]-$U$2*TableMPI[[#This Row],[StdDev]]</f>
        <v>#N/A</v>
      </c>
      <c r="R2558" t="e">
        <f>TableMPI[[#This Row],[Avg]]+$U$2*TableMPI[[#This Row],[StdDev]]</f>
        <v>#N/A</v>
      </c>
      <c r="S2558" t="e">
        <f>IF(AND(TableMPI[[#This Row],[total_time]]&gt;=TableMPI[[#This Row],[Low]], TableMPI[[#This Row],[total_time]]&lt;=TableMPI[[#This Row],[High]]),1,0)</f>
        <v>#N/A</v>
      </c>
    </row>
    <row r="2559" spans="1:19" x14ac:dyDescent="0.25">
      <c r="A2559" t="s">
        <v>15</v>
      </c>
      <c r="B2559">
        <v>15000</v>
      </c>
      <c r="C2559">
        <v>100</v>
      </c>
      <c r="D2559">
        <v>100000</v>
      </c>
      <c r="E2559">
        <v>60</v>
      </c>
      <c r="F2559">
        <v>1</v>
      </c>
      <c r="G2559">
        <v>27.657482000000002</v>
      </c>
      <c r="H2559">
        <v>14.219267</v>
      </c>
      <c r="I2559">
        <v>26.896291000000002</v>
      </c>
      <c r="J2559">
        <v>0.45586900000000002</v>
      </c>
      <c r="K2559" t="str">
        <f t="shared" si="75"/>
        <v>7</v>
      </c>
      <c r="L2559" t="s">
        <v>93</v>
      </c>
      <c r="M2559" t="s">
        <v>94</v>
      </c>
      <c r="N255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60</v>
      </c>
      <c r="O2559" t="e">
        <f>VLOOKUP(TableMPI[[#This Row],[Label]],TableAvg[],2,FALSE)</f>
        <v>#N/A</v>
      </c>
      <c r="P2559" t="e">
        <f>VLOOKUP(TableMPI[[#This Row],[Label]],TableAvg[],3,FALSE)</f>
        <v>#N/A</v>
      </c>
      <c r="Q2559" t="e">
        <f>TableMPI[[#This Row],[Avg]]-$U$2*TableMPI[[#This Row],[StdDev]]</f>
        <v>#N/A</v>
      </c>
      <c r="R2559" t="e">
        <f>TableMPI[[#This Row],[Avg]]+$U$2*TableMPI[[#This Row],[StdDev]]</f>
        <v>#N/A</v>
      </c>
      <c r="S2559" t="e">
        <f>IF(AND(TableMPI[[#This Row],[total_time]]&gt;=TableMPI[[#This Row],[Low]], TableMPI[[#This Row],[total_time]]&lt;=TableMPI[[#This Row],[High]]),1,0)</f>
        <v>#N/A</v>
      </c>
    </row>
    <row r="2560" spans="1:19" x14ac:dyDescent="0.25">
      <c r="A2560" t="s">
        <v>15</v>
      </c>
      <c r="B2560">
        <v>15000</v>
      </c>
      <c r="C2560">
        <v>100</v>
      </c>
      <c r="D2560">
        <v>100000</v>
      </c>
      <c r="E2560">
        <v>61</v>
      </c>
      <c r="F2560">
        <v>1</v>
      </c>
      <c r="G2560">
        <v>24.739048</v>
      </c>
      <c r="H2560">
        <v>11.456721999999999</v>
      </c>
      <c r="I2560">
        <v>4.1313760000000004</v>
      </c>
      <c r="J2560">
        <v>6.8856000000000001E-2</v>
      </c>
      <c r="K2560" t="str">
        <f t="shared" si="75"/>
        <v>7</v>
      </c>
      <c r="L2560" t="s">
        <v>93</v>
      </c>
      <c r="M2560" t="s">
        <v>94</v>
      </c>
      <c r="N256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61</v>
      </c>
      <c r="O2560" t="e">
        <f>VLOOKUP(TableMPI[[#This Row],[Label]],TableAvg[],2,FALSE)</f>
        <v>#N/A</v>
      </c>
      <c r="P2560" t="e">
        <f>VLOOKUP(TableMPI[[#This Row],[Label]],TableAvg[],3,FALSE)</f>
        <v>#N/A</v>
      </c>
      <c r="Q2560" t="e">
        <f>TableMPI[[#This Row],[Avg]]-$U$2*TableMPI[[#This Row],[StdDev]]</f>
        <v>#N/A</v>
      </c>
      <c r="R2560" t="e">
        <f>TableMPI[[#This Row],[Avg]]+$U$2*TableMPI[[#This Row],[StdDev]]</f>
        <v>#N/A</v>
      </c>
      <c r="S2560" t="e">
        <f>IF(AND(TableMPI[[#This Row],[total_time]]&gt;=TableMPI[[#This Row],[Low]], TableMPI[[#This Row],[total_time]]&lt;=TableMPI[[#This Row],[High]]),1,0)</f>
        <v>#N/A</v>
      </c>
    </row>
    <row r="2561" spans="1:19" x14ac:dyDescent="0.25">
      <c r="A2561" t="s">
        <v>15</v>
      </c>
      <c r="B2561">
        <v>15000</v>
      </c>
      <c r="C2561">
        <v>100</v>
      </c>
      <c r="D2561">
        <v>100000</v>
      </c>
      <c r="E2561">
        <v>62</v>
      </c>
      <c r="F2561">
        <v>1</v>
      </c>
      <c r="G2561">
        <v>25.348248999999999</v>
      </c>
      <c r="H2561">
        <v>12.281923000000001</v>
      </c>
      <c r="I2561">
        <v>12.672013</v>
      </c>
      <c r="J2561">
        <v>0.20773800000000001</v>
      </c>
      <c r="K2561" t="str">
        <f t="shared" si="75"/>
        <v>7</v>
      </c>
      <c r="L2561" t="s">
        <v>93</v>
      </c>
      <c r="M2561" t="s">
        <v>94</v>
      </c>
      <c r="N256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62</v>
      </c>
      <c r="O2561" t="e">
        <f>VLOOKUP(TableMPI[[#This Row],[Label]],TableAvg[],2,FALSE)</f>
        <v>#N/A</v>
      </c>
      <c r="P2561" t="e">
        <f>VLOOKUP(TableMPI[[#This Row],[Label]],TableAvg[],3,FALSE)</f>
        <v>#N/A</v>
      </c>
      <c r="Q2561" t="e">
        <f>TableMPI[[#This Row],[Avg]]-$U$2*TableMPI[[#This Row],[StdDev]]</f>
        <v>#N/A</v>
      </c>
      <c r="R2561" t="e">
        <f>TableMPI[[#This Row],[Avg]]+$U$2*TableMPI[[#This Row],[StdDev]]</f>
        <v>#N/A</v>
      </c>
      <c r="S2561" t="e">
        <f>IF(AND(TableMPI[[#This Row],[total_time]]&gt;=TableMPI[[#This Row],[Low]], TableMPI[[#This Row],[total_time]]&lt;=TableMPI[[#This Row],[High]]),1,0)</f>
        <v>#N/A</v>
      </c>
    </row>
    <row r="2562" spans="1:19" x14ac:dyDescent="0.25">
      <c r="A2562" t="s">
        <v>15</v>
      </c>
      <c r="B2562">
        <v>15000</v>
      </c>
      <c r="C2562">
        <v>100</v>
      </c>
      <c r="D2562">
        <v>100000</v>
      </c>
      <c r="E2562">
        <v>63</v>
      </c>
      <c r="F2562">
        <v>1</v>
      </c>
      <c r="G2562">
        <v>27.015986999999999</v>
      </c>
      <c r="H2562">
        <v>14.102179</v>
      </c>
      <c r="I2562">
        <v>7.9745119999999998</v>
      </c>
      <c r="J2562">
        <v>0.12862100000000001</v>
      </c>
      <c r="K2562" t="str">
        <f t="shared" si="75"/>
        <v>7</v>
      </c>
      <c r="L2562" t="s">
        <v>93</v>
      </c>
      <c r="M2562" t="s">
        <v>94</v>
      </c>
      <c r="N256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63</v>
      </c>
      <c r="O2562" t="e">
        <f>VLOOKUP(TableMPI[[#This Row],[Label]],TableAvg[],2,FALSE)</f>
        <v>#N/A</v>
      </c>
      <c r="P2562" t="e">
        <f>VLOOKUP(TableMPI[[#This Row],[Label]],TableAvg[],3,FALSE)</f>
        <v>#N/A</v>
      </c>
      <c r="Q2562" t="e">
        <f>TableMPI[[#This Row],[Avg]]-$U$2*TableMPI[[#This Row],[StdDev]]</f>
        <v>#N/A</v>
      </c>
      <c r="R2562" t="e">
        <f>TableMPI[[#This Row],[Avg]]+$U$2*TableMPI[[#This Row],[StdDev]]</f>
        <v>#N/A</v>
      </c>
      <c r="S2562" t="e">
        <f>IF(AND(TableMPI[[#This Row],[total_time]]&gt;=TableMPI[[#This Row],[Low]], TableMPI[[#This Row],[total_time]]&lt;=TableMPI[[#This Row],[High]]),1,0)</f>
        <v>#N/A</v>
      </c>
    </row>
    <row r="2563" spans="1:19" x14ac:dyDescent="0.25">
      <c r="A2563" t="s">
        <v>15</v>
      </c>
      <c r="B2563">
        <v>15000</v>
      </c>
      <c r="C2563">
        <v>100</v>
      </c>
      <c r="D2563">
        <v>100000</v>
      </c>
      <c r="E2563">
        <v>64</v>
      </c>
      <c r="F2563">
        <v>1</v>
      </c>
      <c r="G2563">
        <v>26.235239</v>
      </c>
      <c r="H2563">
        <v>13.488636</v>
      </c>
      <c r="I2563">
        <v>5.8102549999999997</v>
      </c>
      <c r="J2563">
        <v>9.2226000000000002E-2</v>
      </c>
      <c r="K2563" t="str">
        <f t="shared" si="75"/>
        <v>7</v>
      </c>
      <c r="L2563" t="s">
        <v>93</v>
      </c>
      <c r="M2563" t="s">
        <v>94</v>
      </c>
      <c r="N256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64</v>
      </c>
      <c r="O2563" t="e">
        <f>VLOOKUP(TableMPI[[#This Row],[Label]],TableAvg[],2,FALSE)</f>
        <v>#N/A</v>
      </c>
      <c r="P2563" t="e">
        <f>VLOOKUP(TableMPI[[#This Row],[Label]],TableAvg[],3,FALSE)</f>
        <v>#N/A</v>
      </c>
      <c r="Q2563" t="e">
        <f>TableMPI[[#This Row],[Avg]]-$U$2*TableMPI[[#This Row],[StdDev]]</f>
        <v>#N/A</v>
      </c>
      <c r="R2563" t="e">
        <f>TableMPI[[#This Row],[Avg]]+$U$2*TableMPI[[#This Row],[StdDev]]</f>
        <v>#N/A</v>
      </c>
      <c r="S2563" t="e">
        <f>IF(AND(TableMPI[[#This Row],[total_time]]&gt;=TableMPI[[#This Row],[Low]], TableMPI[[#This Row],[total_time]]&lt;=TableMPI[[#This Row],[High]]),1,0)</f>
        <v>#N/A</v>
      </c>
    </row>
    <row r="2564" spans="1:19" x14ac:dyDescent="0.25">
      <c r="A2564" t="s">
        <v>15</v>
      </c>
      <c r="B2564">
        <v>15000</v>
      </c>
      <c r="C2564">
        <v>100</v>
      </c>
      <c r="D2564">
        <v>100000</v>
      </c>
      <c r="E2564">
        <v>65</v>
      </c>
      <c r="F2564">
        <v>1</v>
      </c>
      <c r="G2564">
        <v>26.17614</v>
      </c>
      <c r="H2564">
        <v>13.597239</v>
      </c>
      <c r="I2564">
        <v>7.405341</v>
      </c>
      <c r="J2564">
        <v>0.11570800000000001</v>
      </c>
      <c r="K2564" t="str">
        <f t="shared" si="75"/>
        <v>7</v>
      </c>
      <c r="L2564" t="s">
        <v>93</v>
      </c>
      <c r="M2564" t="s">
        <v>94</v>
      </c>
      <c r="N256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65</v>
      </c>
      <c r="O2564" t="e">
        <f>VLOOKUP(TableMPI[[#This Row],[Label]],TableAvg[],2,FALSE)</f>
        <v>#N/A</v>
      </c>
      <c r="P2564" t="e">
        <f>VLOOKUP(TableMPI[[#This Row],[Label]],TableAvg[],3,FALSE)</f>
        <v>#N/A</v>
      </c>
      <c r="Q2564" t="e">
        <f>TableMPI[[#This Row],[Avg]]-$U$2*TableMPI[[#This Row],[StdDev]]</f>
        <v>#N/A</v>
      </c>
      <c r="R2564" t="e">
        <f>TableMPI[[#This Row],[Avg]]+$U$2*TableMPI[[#This Row],[StdDev]]</f>
        <v>#N/A</v>
      </c>
      <c r="S2564" t="e">
        <f>IF(AND(TableMPI[[#This Row],[total_time]]&gt;=TableMPI[[#This Row],[Low]], TableMPI[[#This Row],[total_time]]&lt;=TableMPI[[#This Row],[High]]),1,0)</f>
        <v>#N/A</v>
      </c>
    </row>
    <row r="2565" spans="1:19" x14ac:dyDescent="0.25">
      <c r="A2565" t="s">
        <v>15</v>
      </c>
      <c r="B2565">
        <v>15000</v>
      </c>
      <c r="C2565">
        <v>100</v>
      </c>
      <c r="D2565">
        <v>100000</v>
      </c>
      <c r="E2565">
        <v>66</v>
      </c>
      <c r="F2565">
        <v>1</v>
      </c>
      <c r="G2565">
        <v>28.015699000000001</v>
      </c>
      <c r="H2565">
        <v>15.657991000000001</v>
      </c>
      <c r="I2565">
        <v>6.2407069999999996</v>
      </c>
      <c r="J2565">
        <v>9.6010999999999999E-2</v>
      </c>
      <c r="K2565" t="str">
        <f t="shared" si="75"/>
        <v>7</v>
      </c>
      <c r="L2565" t="s">
        <v>93</v>
      </c>
      <c r="M2565" t="s">
        <v>94</v>
      </c>
      <c r="N256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66</v>
      </c>
      <c r="O2565" t="e">
        <f>VLOOKUP(TableMPI[[#This Row],[Label]],TableAvg[],2,FALSE)</f>
        <v>#N/A</v>
      </c>
      <c r="P2565" t="e">
        <f>VLOOKUP(TableMPI[[#This Row],[Label]],TableAvg[],3,FALSE)</f>
        <v>#N/A</v>
      </c>
      <c r="Q2565" t="e">
        <f>TableMPI[[#This Row],[Avg]]-$U$2*TableMPI[[#This Row],[StdDev]]</f>
        <v>#N/A</v>
      </c>
      <c r="R2565" t="e">
        <f>TableMPI[[#This Row],[Avg]]+$U$2*TableMPI[[#This Row],[StdDev]]</f>
        <v>#N/A</v>
      </c>
      <c r="S2565" t="e">
        <f>IF(AND(TableMPI[[#This Row],[total_time]]&gt;=TableMPI[[#This Row],[Low]], TableMPI[[#This Row],[total_time]]&lt;=TableMPI[[#This Row],[High]]),1,0)</f>
        <v>#N/A</v>
      </c>
    </row>
    <row r="2566" spans="1:19" x14ac:dyDescent="0.25">
      <c r="A2566" t="s">
        <v>15</v>
      </c>
      <c r="B2566">
        <v>15000</v>
      </c>
      <c r="C2566">
        <v>100</v>
      </c>
      <c r="D2566">
        <v>100000</v>
      </c>
      <c r="E2566">
        <v>67</v>
      </c>
      <c r="F2566">
        <v>1</v>
      </c>
      <c r="G2566">
        <v>27.881775000000001</v>
      </c>
      <c r="H2566">
        <v>15.669454999999999</v>
      </c>
      <c r="I2566">
        <v>12.633029000000001</v>
      </c>
      <c r="J2566">
        <v>0.19141</v>
      </c>
      <c r="K2566" t="str">
        <f t="shared" si="75"/>
        <v>7</v>
      </c>
      <c r="L2566" t="s">
        <v>93</v>
      </c>
      <c r="M2566" t="s">
        <v>94</v>
      </c>
      <c r="N256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67</v>
      </c>
      <c r="O2566" t="e">
        <f>VLOOKUP(TableMPI[[#This Row],[Label]],TableAvg[],2,FALSE)</f>
        <v>#N/A</v>
      </c>
      <c r="P2566" t="e">
        <f>VLOOKUP(TableMPI[[#This Row],[Label]],TableAvg[],3,FALSE)</f>
        <v>#N/A</v>
      </c>
      <c r="Q2566" t="e">
        <f>TableMPI[[#This Row],[Avg]]-$U$2*TableMPI[[#This Row],[StdDev]]</f>
        <v>#N/A</v>
      </c>
      <c r="R2566" t="e">
        <f>TableMPI[[#This Row],[Avg]]+$U$2*TableMPI[[#This Row],[StdDev]]</f>
        <v>#N/A</v>
      </c>
      <c r="S2566" t="e">
        <f>IF(AND(TableMPI[[#This Row],[total_time]]&gt;=TableMPI[[#This Row],[Low]], TableMPI[[#This Row],[total_time]]&lt;=TableMPI[[#This Row],[High]]),1,0)</f>
        <v>#N/A</v>
      </c>
    </row>
    <row r="2567" spans="1:19" x14ac:dyDescent="0.25">
      <c r="A2567" t="s">
        <v>15</v>
      </c>
      <c r="B2567">
        <v>15000</v>
      </c>
      <c r="C2567">
        <v>100</v>
      </c>
      <c r="D2567">
        <v>100000</v>
      </c>
      <c r="E2567">
        <v>68</v>
      </c>
      <c r="F2567">
        <v>1</v>
      </c>
      <c r="G2567">
        <v>23.517914999999999</v>
      </c>
      <c r="H2567">
        <v>11.465239</v>
      </c>
      <c r="I2567">
        <v>8.1617610000000003</v>
      </c>
      <c r="J2567">
        <v>0.12181699999999999</v>
      </c>
      <c r="K2567" t="str">
        <f t="shared" si="75"/>
        <v>7</v>
      </c>
      <c r="L2567" t="s">
        <v>93</v>
      </c>
      <c r="M2567" t="s">
        <v>94</v>
      </c>
      <c r="N256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68</v>
      </c>
      <c r="O2567" t="e">
        <f>VLOOKUP(TableMPI[[#This Row],[Label]],TableAvg[],2,FALSE)</f>
        <v>#N/A</v>
      </c>
      <c r="P2567" t="e">
        <f>VLOOKUP(TableMPI[[#This Row],[Label]],TableAvg[],3,FALSE)</f>
        <v>#N/A</v>
      </c>
      <c r="Q2567" t="e">
        <f>TableMPI[[#This Row],[Avg]]-$U$2*TableMPI[[#This Row],[StdDev]]</f>
        <v>#N/A</v>
      </c>
      <c r="R2567" t="e">
        <f>TableMPI[[#This Row],[Avg]]+$U$2*TableMPI[[#This Row],[StdDev]]</f>
        <v>#N/A</v>
      </c>
      <c r="S2567" t="e">
        <f>IF(AND(TableMPI[[#This Row],[total_time]]&gt;=TableMPI[[#This Row],[Low]], TableMPI[[#This Row],[total_time]]&lt;=TableMPI[[#This Row],[High]]),1,0)</f>
        <v>#N/A</v>
      </c>
    </row>
    <row r="2568" spans="1:19" x14ac:dyDescent="0.25">
      <c r="A2568" t="s">
        <v>15</v>
      </c>
      <c r="B2568">
        <v>15000</v>
      </c>
      <c r="C2568">
        <v>100</v>
      </c>
      <c r="D2568">
        <v>100000</v>
      </c>
      <c r="E2568">
        <v>69</v>
      </c>
      <c r="F2568">
        <v>1</v>
      </c>
      <c r="G2568">
        <v>26.310846000000002</v>
      </c>
      <c r="H2568">
        <v>14.395208999999999</v>
      </c>
      <c r="I2568">
        <v>6.0644499999999999</v>
      </c>
      <c r="J2568">
        <v>8.9182999999999998E-2</v>
      </c>
      <c r="K2568" t="str">
        <f t="shared" si="75"/>
        <v>7</v>
      </c>
      <c r="L2568" t="s">
        <v>93</v>
      </c>
      <c r="M2568" t="s">
        <v>94</v>
      </c>
      <c r="N256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69</v>
      </c>
      <c r="O2568" t="e">
        <f>VLOOKUP(TableMPI[[#This Row],[Label]],TableAvg[],2,FALSE)</f>
        <v>#N/A</v>
      </c>
      <c r="P2568" t="e">
        <f>VLOOKUP(TableMPI[[#This Row],[Label]],TableAvg[],3,FALSE)</f>
        <v>#N/A</v>
      </c>
      <c r="Q2568" t="e">
        <f>TableMPI[[#This Row],[Avg]]-$U$2*TableMPI[[#This Row],[StdDev]]</f>
        <v>#N/A</v>
      </c>
      <c r="R2568" t="e">
        <f>TableMPI[[#This Row],[Avg]]+$U$2*TableMPI[[#This Row],[StdDev]]</f>
        <v>#N/A</v>
      </c>
      <c r="S2568" t="e">
        <f>IF(AND(TableMPI[[#This Row],[total_time]]&gt;=TableMPI[[#This Row],[Low]], TableMPI[[#This Row],[total_time]]&lt;=TableMPI[[#This Row],[High]]),1,0)</f>
        <v>#N/A</v>
      </c>
    </row>
    <row r="2569" spans="1:19" x14ac:dyDescent="0.25">
      <c r="A2569" t="s">
        <v>15</v>
      </c>
      <c r="B2569">
        <v>15000</v>
      </c>
      <c r="C2569">
        <v>100</v>
      </c>
      <c r="D2569">
        <v>100000</v>
      </c>
      <c r="E2569">
        <v>70</v>
      </c>
      <c r="F2569">
        <v>1</v>
      </c>
      <c r="G2569">
        <v>29.538677</v>
      </c>
      <c r="H2569">
        <v>17.818926000000001</v>
      </c>
      <c r="I2569">
        <v>9.9430619999999994</v>
      </c>
      <c r="J2569">
        <v>0.14410200000000001</v>
      </c>
      <c r="K2569" t="str">
        <f t="shared" si="75"/>
        <v>7</v>
      </c>
      <c r="L2569" t="s">
        <v>93</v>
      </c>
      <c r="M2569" t="s">
        <v>94</v>
      </c>
      <c r="N256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70</v>
      </c>
      <c r="O2569" t="e">
        <f>VLOOKUP(TableMPI[[#This Row],[Label]],TableAvg[],2,FALSE)</f>
        <v>#N/A</v>
      </c>
      <c r="P2569" t="e">
        <f>VLOOKUP(TableMPI[[#This Row],[Label]],TableAvg[],3,FALSE)</f>
        <v>#N/A</v>
      </c>
      <c r="Q2569" t="e">
        <f>TableMPI[[#This Row],[Avg]]-$U$2*TableMPI[[#This Row],[StdDev]]</f>
        <v>#N/A</v>
      </c>
      <c r="R2569" t="e">
        <f>TableMPI[[#This Row],[Avg]]+$U$2*TableMPI[[#This Row],[StdDev]]</f>
        <v>#N/A</v>
      </c>
      <c r="S2569" t="e">
        <f>IF(AND(TableMPI[[#This Row],[total_time]]&gt;=TableMPI[[#This Row],[Low]], TableMPI[[#This Row],[total_time]]&lt;=TableMPI[[#This Row],[High]]),1,0)</f>
        <v>#N/A</v>
      </c>
    </row>
    <row r="2570" spans="1:19" x14ac:dyDescent="0.25">
      <c r="A2570" t="s">
        <v>15</v>
      </c>
      <c r="B2570">
        <v>15000</v>
      </c>
      <c r="C2570">
        <v>100</v>
      </c>
      <c r="D2570">
        <v>100000</v>
      </c>
      <c r="E2570">
        <v>71</v>
      </c>
      <c r="F2570">
        <v>1</v>
      </c>
      <c r="G2570">
        <v>29.8094</v>
      </c>
      <c r="H2570">
        <v>17.582578999999999</v>
      </c>
      <c r="I2570">
        <v>6.5267520000000001</v>
      </c>
      <c r="J2570">
        <v>9.3239000000000002E-2</v>
      </c>
      <c r="K2570" t="str">
        <f t="shared" si="75"/>
        <v>7</v>
      </c>
      <c r="L2570" t="s">
        <v>93</v>
      </c>
      <c r="M2570" t="s">
        <v>94</v>
      </c>
      <c r="N257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71</v>
      </c>
      <c r="O2570" t="e">
        <f>VLOOKUP(TableMPI[[#This Row],[Label]],TableAvg[],2,FALSE)</f>
        <v>#N/A</v>
      </c>
      <c r="P2570" t="e">
        <f>VLOOKUP(TableMPI[[#This Row],[Label]],TableAvg[],3,FALSE)</f>
        <v>#N/A</v>
      </c>
      <c r="Q2570" t="e">
        <f>TableMPI[[#This Row],[Avg]]-$U$2*TableMPI[[#This Row],[StdDev]]</f>
        <v>#N/A</v>
      </c>
      <c r="R2570" t="e">
        <f>TableMPI[[#This Row],[Avg]]+$U$2*TableMPI[[#This Row],[StdDev]]</f>
        <v>#N/A</v>
      </c>
      <c r="S2570" t="e">
        <f>IF(AND(TableMPI[[#This Row],[total_time]]&gt;=TableMPI[[#This Row],[Low]], TableMPI[[#This Row],[total_time]]&lt;=TableMPI[[#This Row],[High]]),1,0)</f>
        <v>#N/A</v>
      </c>
    </row>
    <row r="2571" spans="1:19" x14ac:dyDescent="0.25">
      <c r="A2571" t="s">
        <v>15</v>
      </c>
      <c r="B2571">
        <v>15000</v>
      </c>
      <c r="C2571">
        <v>100</v>
      </c>
      <c r="D2571">
        <v>100000</v>
      </c>
      <c r="E2571">
        <v>72</v>
      </c>
      <c r="F2571">
        <v>1</v>
      </c>
      <c r="G2571">
        <v>28.643211999999998</v>
      </c>
      <c r="H2571">
        <v>17.022905999999999</v>
      </c>
      <c r="I2571">
        <v>16.708697999999998</v>
      </c>
      <c r="J2571">
        <v>0.23533399999999999</v>
      </c>
      <c r="K2571" t="str">
        <f t="shared" si="75"/>
        <v>7</v>
      </c>
      <c r="L2571" t="s">
        <v>93</v>
      </c>
      <c r="M2571" t="s">
        <v>94</v>
      </c>
      <c r="N257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72</v>
      </c>
      <c r="O2571" t="e">
        <f>VLOOKUP(TableMPI[[#This Row],[Label]],TableAvg[],2,FALSE)</f>
        <v>#N/A</v>
      </c>
      <c r="P2571" t="e">
        <f>VLOOKUP(TableMPI[[#This Row],[Label]],TableAvg[],3,FALSE)</f>
        <v>#N/A</v>
      </c>
      <c r="Q2571" t="e">
        <f>TableMPI[[#This Row],[Avg]]-$U$2*TableMPI[[#This Row],[StdDev]]</f>
        <v>#N/A</v>
      </c>
      <c r="R2571" t="e">
        <f>TableMPI[[#This Row],[Avg]]+$U$2*TableMPI[[#This Row],[StdDev]]</f>
        <v>#N/A</v>
      </c>
      <c r="S2571" t="e">
        <f>IF(AND(TableMPI[[#This Row],[total_time]]&gt;=TableMPI[[#This Row],[Low]], TableMPI[[#This Row],[total_time]]&lt;=TableMPI[[#This Row],[High]]),1,0)</f>
        <v>#N/A</v>
      </c>
    </row>
    <row r="2572" spans="1:19" x14ac:dyDescent="0.25">
      <c r="A2572" t="s">
        <v>15</v>
      </c>
      <c r="B2572">
        <v>15000</v>
      </c>
      <c r="C2572">
        <v>100</v>
      </c>
      <c r="D2572">
        <v>100000</v>
      </c>
      <c r="E2572">
        <v>13</v>
      </c>
      <c r="F2572">
        <v>1</v>
      </c>
      <c r="G2572">
        <v>58.823751000000001</v>
      </c>
      <c r="H2572">
        <v>0.42792400000000003</v>
      </c>
      <c r="I2572">
        <v>1.8240339999999999</v>
      </c>
      <c r="J2572">
        <v>0.152003</v>
      </c>
      <c r="K2572" t="str">
        <f t="shared" si="75"/>
        <v>7</v>
      </c>
      <c r="L2572" t="s">
        <v>93</v>
      </c>
      <c r="M2572" t="s">
        <v>94</v>
      </c>
      <c r="N257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13</v>
      </c>
      <c r="O2572" t="e">
        <f>VLOOKUP(TableMPI[[#This Row],[Label]],TableAvg[],2,FALSE)</f>
        <v>#N/A</v>
      </c>
      <c r="P2572" t="e">
        <f>VLOOKUP(TableMPI[[#This Row],[Label]],TableAvg[],3,FALSE)</f>
        <v>#N/A</v>
      </c>
      <c r="Q2572" t="e">
        <f>TableMPI[[#This Row],[Avg]]-$U$2*TableMPI[[#This Row],[StdDev]]</f>
        <v>#N/A</v>
      </c>
      <c r="R2572" t="e">
        <f>TableMPI[[#This Row],[Avg]]+$U$2*TableMPI[[#This Row],[StdDev]]</f>
        <v>#N/A</v>
      </c>
      <c r="S2572" t="e">
        <f>IF(AND(TableMPI[[#This Row],[total_time]]&gt;=TableMPI[[#This Row],[Low]], TableMPI[[#This Row],[total_time]]&lt;=TableMPI[[#This Row],[High]]),1,0)</f>
        <v>#N/A</v>
      </c>
    </row>
    <row r="2573" spans="1:19" x14ac:dyDescent="0.25">
      <c r="A2573" t="s">
        <v>15</v>
      </c>
      <c r="B2573">
        <v>15000</v>
      </c>
      <c r="C2573">
        <v>100</v>
      </c>
      <c r="D2573">
        <v>100000</v>
      </c>
      <c r="E2573">
        <v>14</v>
      </c>
      <c r="F2573">
        <v>1</v>
      </c>
      <c r="G2573">
        <v>54.709453000000003</v>
      </c>
      <c r="H2573">
        <v>0.77234499999999995</v>
      </c>
      <c r="I2573">
        <v>5.9692170000000004</v>
      </c>
      <c r="J2573">
        <v>0.459171</v>
      </c>
      <c r="K2573" t="str">
        <f t="shared" si="75"/>
        <v>7</v>
      </c>
      <c r="L2573" t="s">
        <v>93</v>
      </c>
      <c r="M2573" t="s">
        <v>94</v>
      </c>
      <c r="N257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14</v>
      </c>
      <c r="O2573" t="e">
        <f>VLOOKUP(TableMPI[[#This Row],[Label]],TableAvg[],2,FALSE)</f>
        <v>#N/A</v>
      </c>
      <c r="P2573" t="e">
        <f>VLOOKUP(TableMPI[[#This Row],[Label]],TableAvg[],3,FALSE)</f>
        <v>#N/A</v>
      </c>
      <c r="Q2573" t="e">
        <f>TableMPI[[#This Row],[Avg]]-$U$2*TableMPI[[#This Row],[StdDev]]</f>
        <v>#N/A</v>
      </c>
      <c r="R2573" t="e">
        <f>TableMPI[[#This Row],[Avg]]+$U$2*TableMPI[[#This Row],[StdDev]]</f>
        <v>#N/A</v>
      </c>
      <c r="S2573" t="e">
        <f>IF(AND(TableMPI[[#This Row],[total_time]]&gt;=TableMPI[[#This Row],[Low]], TableMPI[[#This Row],[total_time]]&lt;=TableMPI[[#This Row],[High]]),1,0)</f>
        <v>#N/A</v>
      </c>
    </row>
    <row r="2574" spans="1:19" x14ac:dyDescent="0.25">
      <c r="A2574" t="s">
        <v>15</v>
      </c>
      <c r="B2574">
        <v>15000</v>
      </c>
      <c r="C2574">
        <v>100</v>
      </c>
      <c r="D2574">
        <v>100000</v>
      </c>
      <c r="E2574">
        <v>15</v>
      </c>
      <c r="F2574">
        <v>1</v>
      </c>
      <c r="G2574">
        <v>51.101984000000002</v>
      </c>
      <c r="H2574">
        <v>0.68649300000000002</v>
      </c>
      <c r="I2574">
        <v>5.046481</v>
      </c>
      <c r="J2574">
        <v>0.36046299999999998</v>
      </c>
      <c r="K2574" t="str">
        <f t="shared" si="75"/>
        <v>7</v>
      </c>
      <c r="L2574" t="s">
        <v>93</v>
      </c>
      <c r="M2574" t="s">
        <v>94</v>
      </c>
      <c r="N257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15</v>
      </c>
      <c r="O2574" t="e">
        <f>VLOOKUP(TableMPI[[#This Row],[Label]],TableAvg[],2,FALSE)</f>
        <v>#N/A</v>
      </c>
      <c r="P2574" t="e">
        <f>VLOOKUP(TableMPI[[#This Row],[Label]],TableAvg[],3,FALSE)</f>
        <v>#N/A</v>
      </c>
      <c r="Q2574" t="e">
        <f>TableMPI[[#This Row],[Avg]]-$U$2*TableMPI[[#This Row],[StdDev]]</f>
        <v>#N/A</v>
      </c>
      <c r="R2574" t="e">
        <f>TableMPI[[#This Row],[Avg]]+$U$2*TableMPI[[#This Row],[StdDev]]</f>
        <v>#N/A</v>
      </c>
      <c r="S2574" t="e">
        <f>IF(AND(TableMPI[[#This Row],[total_time]]&gt;=TableMPI[[#This Row],[Low]], TableMPI[[#This Row],[total_time]]&lt;=TableMPI[[#This Row],[High]]),1,0)</f>
        <v>#N/A</v>
      </c>
    </row>
    <row r="2575" spans="1:19" x14ac:dyDescent="0.25">
      <c r="A2575" t="s">
        <v>15</v>
      </c>
      <c r="B2575">
        <v>15000</v>
      </c>
      <c r="C2575">
        <v>100</v>
      </c>
      <c r="D2575">
        <v>100000</v>
      </c>
      <c r="E2575">
        <v>16</v>
      </c>
      <c r="F2575">
        <v>1</v>
      </c>
      <c r="G2575">
        <v>48.076251999999997</v>
      </c>
      <c r="H2575">
        <v>0.73641800000000002</v>
      </c>
      <c r="I2575">
        <v>6.3897449999999996</v>
      </c>
      <c r="J2575">
        <v>0.425983</v>
      </c>
      <c r="K2575" t="str">
        <f t="shared" si="75"/>
        <v>7</v>
      </c>
      <c r="L2575" t="s">
        <v>93</v>
      </c>
      <c r="M2575" t="s">
        <v>94</v>
      </c>
      <c r="N257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16</v>
      </c>
      <c r="O2575" t="e">
        <f>VLOOKUP(TableMPI[[#This Row],[Label]],TableAvg[],2,FALSE)</f>
        <v>#N/A</v>
      </c>
      <c r="P2575" t="e">
        <f>VLOOKUP(TableMPI[[#This Row],[Label]],TableAvg[],3,FALSE)</f>
        <v>#N/A</v>
      </c>
      <c r="Q2575" t="e">
        <f>TableMPI[[#This Row],[Avg]]-$U$2*TableMPI[[#This Row],[StdDev]]</f>
        <v>#N/A</v>
      </c>
      <c r="R2575" t="e">
        <f>TableMPI[[#This Row],[Avg]]+$U$2*TableMPI[[#This Row],[StdDev]]</f>
        <v>#N/A</v>
      </c>
      <c r="S2575" t="e">
        <f>IF(AND(TableMPI[[#This Row],[total_time]]&gt;=TableMPI[[#This Row],[Low]], TableMPI[[#This Row],[total_time]]&lt;=TableMPI[[#This Row],[High]]),1,0)</f>
        <v>#N/A</v>
      </c>
    </row>
    <row r="2576" spans="1:19" x14ac:dyDescent="0.25">
      <c r="A2576" t="s">
        <v>15</v>
      </c>
      <c r="B2576">
        <v>15000</v>
      </c>
      <c r="C2576">
        <v>100</v>
      </c>
      <c r="D2576">
        <v>100000</v>
      </c>
      <c r="E2576">
        <v>17</v>
      </c>
      <c r="F2576">
        <v>1</v>
      </c>
      <c r="G2576">
        <v>45.403458000000001</v>
      </c>
      <c r="H2576">
        <v>0.71314599999999995</v>
      </c>
      <c r="I2576">
        <v>6.4125500000000004</v>
      </c>
      <c r="J2576">
        <v>0.40078399999999997</v>
      </c>
      <c r="K2576" t="str">
        <f t="shared" si="75"/>
        <v>7</v>
      </c>
      <c r="L2576" t="s">
        <v>93</v>
      </c>
      <c r="M2576" t="s">
        <v>94</v>
      </c>
      <c r="N257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17</v>
      </c>
      <c r="O2576" t="e">
        <f>VLOOKUP(TableMPI[[#This Row],[Label]],TableAvg[],2,FALSE)</f>
        <v>#N/A</v>
      </c>
      <c r="P2576" t="e">
        <f>VLOOKUP(TableMPI[[#This Row],[Label]],TableAvg[],3,FALSE)</f>
        <v>#N/A</v>
      </c>
      <c r="Q2576" t="e">
        <f>TableMPI[[#This Row],[Avg]]-$U$2*TableMPI[[#This Row],[StdDev]]</f>
        <v>#N/A</v>
      </c>
      <c r="R2576" t="e">
        <f>TableMPI[[#This Row],[Avg]]+$U$2*TableMPI[[#This Row],[StdDev]]</f>
        <v>#N/A</v>
      </c>
      <c r="S2576" t="e">
        <f>IF(AND(TableMPI[[#This Row],[total_time]]&gt;=TableMPI[[#This Row],[Low]], TableMPI[[#This Row],[total_time]]&lt;=TableMPI[[#This Row],[High]]),1,0)</f>
        <v>#N/A</v>
      </c>
    </row>
    <row r="2577" spans="1:19" x14ac:dyDescent="0.25">
      <c r="A2577" t="s">
        <v>15</v>
      </c>
      <c r="B2577">
        <v>15000</v>
      </c>
      <c r="C2577">
        <v>100</v>
      </c>
      <c r="D2577">
        <v>100000</v>
      </c>
      <c r="E2577">
        <v>18</v>
      </c>
      <c r="F2577">
        <v>1</v>
      </c>
      <c r="G2577">
        <v>43.082344999999997</v>
      </c>
      <c r="H2577">
        <v>0.75470700000000002</v>
      </c>
      <c r="I2577">
        <v>7.3814440000000001</v>
      </c>
      <c r="J2577">
        <v>0.43420300000000001</v>
      </c>
      <c r="K2577" t="str">
        <f t="shared" si="75"/>
        <v>7</v>
      </c>
      <c r="L2577" t="s">
        <v>93</v>
      </c>
      <c r="M2577" t="s">
        <v>94</v>
      </c>
      <c r="N257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18</v>
      </c>
      <c r="O2577" t="e">
        <f>VLOOKUP(TableMPI[[#This Row],[Label]],TableAvg[],2,FALSE)</f>
        <v>#N/A</v>
      </c>
      <c r="P2577" t="e">
        <f>VLOOKUP(TableMPI[[#This Row],[Label]],TableAvg[],3,FALSE)</f>
        <v>#N/A</v>
      </c>
      <c r="Q2577" t="e">
        <f>TableMPI[[#This Row],[Avg]]-$U$2*TableMPI[[#This Row],[StdDev]]</f>
        <v>#N/A</v>
      </c>
      <c r="R2577" t="e">
        <f>TableMPI[[#This Row],[Avg]]+$U$2*TableMPI[[#This Row],[StdDev]]</f>
        <v>#N/A</v>
      </c>
      <c r="S2577" t="e">
        <f>IF(AND(TableMPI[[#This Row],[total_time]]&gt;=TableMPI[[#This Row],[Low]], TableMPI[[#This Row],[total_time]]&lt;=TableMPI[[#This Row],[High]]),1,0)</f>
        <v>#N/A</v>
      </c>
    </row>
    <row r="2578" spans="1:19" x14ac:dyDescent="0.25">
      <c r="A2578" t="s">
        <v>15</v>
      </c>
      <c r="B2578">
        <v>15000</v>
      </c>
      <c r="C2578">
        <v>100</v>
      </c>
      <c r="D2578">
        <v>100000</v>
      </c>
      <c r="E2578">
        <v>19</v>
      </c>
      <c r="F2578">
        <v>1</v>
      </c>
      <c r="G2578">
        <v>40.832259000000001</v>
      </c>
      <c r="H2578">
        <v>0.72049300000000005</v>
      </c>
      <c r="I2578">
        <v>6.8197450000000002</v>
      </c>
      <c r="J2578">
        <v>0.37887500000000002</v>
      </c>
      <c r="K2578" t="str">
        <f t="shared" si="75"/>
        <v>7</v>
      </c>
      <c r="L2578" t="s">
        <v>93</v>
      </c>
      <c r="M2578" t="s">
        <v>94</v>
      </c>
      <c r="N257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19</v>
      </c>
      <c r="O2578" t="e">
        <f>VLOOKUP(TableMPI[[#This Row],[Label]],TableAvg[],2,FALSE)</f>
        <v>#N/A</v>
      </c>
      <c r="P2578" t="e">
        <f>VLOOKUP(TableMPI[[#This Row],[Label]],TableAvg[],3,FALSE)</f>
        <v>#N/A</v>
      </c>
      <c r="Q2578" t="e">
        <f>TableMPI[[#This Row],[Avg]]-$U$2*TableMPI[[#This Row],[StdDev]]</f>
        <v>#N/A</v>
      </c>
      <c r="R2578" t="e">
        <f>TableMPI[[#This Row],[Avg]]+$U$2*TableMPI[[#This Row],[StdDev]]</f>
        <v>#N/A</v>
      </c>
      <c r="S2578" t="e">
        <f>IF(AND(TableMPI[[#This Row],[total_time]]&gt;=TableMPI[[#This Row],[Low]], TableMPI[[#This Row],[total_time]]&lt;=TableMPI[[#This Row],[High]]),1,0)</f>
        <v>#N/A</v>
      </c>
    </row>
    <row r="2579" spans="1:19" x14ac:dyDescent="0.25">
      <c r="A2579" t="s">
        <v>15</v>
      </c>
      <c r="B2579">
        <v>15000</v>
      </c>
      <c r="C2579">
        <v>100</v>
      </c>
      <c r="D2579">
        <v>100000</v>
      </c>
      <c r="E2579">
        <v>20</v>
      </c>
      <c r="F2579">
        <v>1</v>
      </c>
      <c r="G2579">
        <v>38.984096000000001</v>
      </c>
      <c r="H2579">
        <v>0.78493400000000002</v>
      </c>
      <c r="I2579">
        <v>8.8922869999999996</v>
      </c>
      <c r="J2579">
        <v>0.46801500000000001</v>
      </c>
      <c r="K2579" t="str">
        <f t="shared" si="75"/>
        <v>7</v>
      </c>
      <c r="L2579" t="s">
        <v>93</v>
      </c>
      <c r="M2579" t="s">
        <v>94</v>
      </c>
      <c r="N257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20</v>
      </c>
      <c r="O2579" t="e">
        <f>VLOOKUP(TableMPI[[#This Row],[Label]],TableAvg[],2,FALSE)</f>
        <v>#N/A</v>
      </c>
      <c r="P2579" t="e">
        <f>VLOOKUP(TableMPI[[#This Row],[Label]],TableAvg[],3,FALSE)</f>
        <v>#N/A</v>
      </c>
      <c r="Q2579" t="e">
        <f>TableMPI[[#This Row],[Avg]]-$U$2*TableMPI[[#This Row],[StdDev]]</f>
        <v>#N/A</v>
      </c>
      <c r="R2579" t="e">
        <f>TableMPI[[#This Row],[Avg]]+$U$2*TableMPI[[#This Row],[StdDev]]</f>
        <v>#N/A</v>
      </c>
      <c r="S2579" t="e">
        <f>IF(AND(TableMPI[[#This Row],[total_time]]&gt;=TableMPI[[#This Row],[Low]], TableMPI[[#This Row],[total_time]]&lt;=TableMPI[[#This Row],[High]]),1,0)</f>
        <v>#N/A</v>
      </c>
    </row>
    <row r="2580" spans="1:19" x14ac:dyDescent="0.25">
      <c r="A2580" t="s">
        <v>15</v>
      </c>
      <c r="B2580">
        <v>15000</v>
      </c>
      <c r="C2580">
        <v>100</v>
      </c>
      <c r="D2580">
        <v>100000</v>
      </c>
      <c r="E2580">
        <v>21</v>
      </c>
      <c r="F2580">
        <v>1</v>
      </c>
      <c r="G2580">
        <v>37.236961000000001</v>
      </c>
      <c r="H2580">
        <v>0.73518799999999995</v>
      </c>
      <c r="I2580">
        <v>8.3828519999999997</v>
      </c>
      <c r="J2580">
        <v>0.41914299999999999</v>
      </c>
      <c r="K2580" t="str">
        <f t="shared" si="75"/>
        <v>7</v>
      </c>
      <c r="L2580" t="s">
        <v>93</v>
      </c>
      <c r="M2580" t="s">
        <v>94</v>
      </c>
      <c r="N258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21</v>
      </c>
      <c r="O2580" t="e">
        <f>VLOOKUP(TableMPI[[#This Row],[Label]],TableAvg[],2,FALSE)</f>
        <v>#N/A</v>
      </c>
      <c r="P2580" t="e">
        <f>VLOOKUP(TableMPI[[#This Row],[Label]],TableAvg[],3,FALSE)</f>
        <v>#N/A</v>
      </c>
      <c r="Q2580" t="e">
        <f>TableMPI[[#This Row],[Avg]]-$U$2*TableMPI[[#This Row],[StdDev]]</f>
        <v>#N/A</v>
      </c>
      <c r="R2580" t="e">
        <f>TableMPI[[#This Row],[Avg]]+$U$2*TableMPI[[#This Row],[StdDev]]</f>
        <v>#N/A</v>
      </c>
      <c r="S2580" t="e">
        <f>IF(AND(TableMPI[[#This Row],[total_time]]&gt;=TableMPI[[#This Row],[Low]], TableMPI[[#This Row],[total_time]]&lt;=TableMPI[[#This Row],[High]]),1,0)</f>
        <v>#N/A</v>
      </c>
    </row>
    <row r="2581" spans="1:19" x14ac:dyDescent="0.25">
      <c r="A2581" t="s">
        <v>15</v>
      </c>
      <c r="B2581">
        <v>15000</v>
      </c>
      <c r="C2581">
        <v>100</v>
      </c>
      <c r="D2581">
        <v>100000</v>
      </c>
      <c r="E2581">
        <v>22</v>
      </c>
      <c r="F2581">
        <v>1</v>
      </c>
      <c r="G2581">
        <v>35.630395</v>
      </c>
      <c r="H2581">
        <v>0.74409000000000003</v>
      </c>
      <c r="I2581">
        <v>8.9099590000000006</v>
      </c>
      <c r="J2581">
        <v>0.42428399999999999</v>
      </c>
      <c r="K2581" t="str">
        <f t="shared" ref="K2581:K2644" si="76">MID(M2581,22,1)</f>
        <v>7</v>
      </c>
      <c r="L2581" t="s">
        <v>93</v>
      </c>
      <c r="M2581" t="s">
        <v>94</v>
      </c>
      <c r="N258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22</v>
      </c>
      <c r="O2581" t="e">
        <f>VLOOKUP(TableMPI[[#This Row],[Label]],TableAvg[],2,FALSE)</f>
        <v>#N/A</v>
      </c>
      <c r="P2581" t="e">
        <f>VLOOKUP(TableMPI[[#This Row],[Label]],TableAvg[],3,FALSE)</f>
        <v>#N/A</v>
      </c>
      <c r="Q2581" t="e">
        <f>TableMPI[[#This Row],[Avg]]-$U$2*TableMPI[[#This Row],[StdDev]]</f>
        <v>#N/A</v>
      </c>
      <c r="R2581" t="e">
        <f>TableMPI[[#This Row],[Avg]]+$U$2*TableMPI[[#This Row],[StdDev]]</f>
        <v>#N/A</v>
      </c>
      <c r="S2581" t="e">
        <f>IF(AND(TableMPI[[#This Row],[total_time]]&gt;=TableMPI[[#This Row],[Low]], TableMPI[[#This Row],[total_time]]&lt;=TableMPI[[#This Row],[High]]),1,0)</f>
        <v>#N/A</v>
      </c>
    </row>
    <row r="2582" spans="1:19" x14ac:dyDescent="0.25">
      <c r="A2582" t="s">
        <v>15</v>
      </c>
      <c r="B2582">
        <v>15000</v>
      </c>
      <c r="C2582">
        <v>100</v>
      </c>
      <c r="D2582">
        <v>100000</v>
      </c>
      <c r="E2582">
        <v>23</v>
      </c>
      <c r="F2582">
        <v>1</v>
      </c>
      <c r="G2582">
        <v>34.293385000000001</v>
      </c>
      <c r="H2582">
        <v>0.83899000000000001</v>
      </c>
      <c r="I2582">
        <v>11.567460000000001</v>
      </c>
      <c r="J2582">
        <v>0.52579399999999998</v>
      </c>
      <c r="K2582" t="str">
        <f t="shared" si="76"/>
        <v>7</v>
      </c>
      <c r="L2582" t="s">
        <v>93</v>
      </c>
      <c r="M2582" t="s">
        <v>94</v>
      </c>
      <c r="N258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23</v>
      </c>
      <c r="O2582" t="e">
        <f>VLOOKUP(TableMPI[[#This Row],[Label]],TableAvg[],2,FALSE)</f>
        <v>#N/A</v>
      </c>
      <c r="P2582" t="e">
        <f>VLOOKUP(TableMPI[[#This Row],[Label]],TableAvg[],3,FALSE)</f>
        <v>#N/A</v>
      </c>
      <c r="Q2582" t="e">
        <f>TableMPI[[#This Row],[Avg]]-$U$2*TableMPI[[#This Row],[StdDev]]</f>
        <v>#N/A</v>
      </c>
      <c r="R2582" t="e">
        <f>TableMPI[[#This Row],[Avg]]+$U$2*TableMPI[[#This Row],[StdDev]]</f>
        <v>#N/A</v>
      </c>
      <c r="S2582" t="e">
        <f>IF(AND(TableMPI[[#This Row],[total_time]]&gt;=TableMPI[[#This Row],[Low]], TableMPI[[#This Row],[total_time]]&lt;=TableMPI[[#This Row],[High]]),1,0)</f>
        <v>#N/A</v>
      </c>
    </row>
    <row r="2583" spans="1:19" x14ac:dyDescent="0.25">
      <c r="A2583" t="s">
        <v>15</v>
      </c>
      <c r="B2583">
        <v>15000</v>
      </c>
      <c r="C2583">
        <v>100</v>
      </c>
      <c r="D2583">
        <v>100000</v>
      </c>
      <c r="E2583">
        <v>24</v>
      </c>
      <c r="F2583">
        <v>1</v>
      </c>
      <c r="G2583">
        <v>32.964925999999998</v>
      </c>
      <c r="H2583">
        <v>0.77689900000000001</v>
      </c>
      <c r="I2583">
        <v>10.708356999999999</v>
      </c>
      <c r="J2583">
        <v>0.46558100000000002</v>
      </c>
      <c r="K2583" t="str">
        <f t="shared" si="76"/>
        <v>7</v>
      </c>
      <c r="L2583" t="s">
        <v>93</v>
      </c>
      <c r="M2583" t="s">
        <v>94</v>
      </c>
      <c r="N258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24</v>
      </c>
      <c r="O2583" t="e">
        <f>VLOOKUP(TableMPI[[#This Row],[Label]],TableAvg[],2,FALSE)</f>
        <v>#N/A</v>
      </c>
      <c r="P2583" t="e">
        <f>VLOOKUP(TableMPI[[#This Row],[Label]],TableAvg[],3,FALSE)</f>
        <v>#N/A</v>
      </c>
      <c r="Q2583" t="e">
        <f>TableMPI[[#This Row],[Avg]]-$U$2*TableMPI[[#This Row],[StdDev]]</f>
        <v>#N/A</v>
      </c>
      <c r="R2583" t="e">
        <f>TableMPI[[#This Row],[Avg]]+$U$2*TableMPI[[#This Row],[StdDev]]</f>
        <v>#N/A</v>
      </c>
      <c r="S2583" t="e">
        <f>IF(AND(TableMPI[[#This Row],[total_time]]&gt;=TableMPI[[#This Row],[Low]], TableMPI[[#This Row],[total_time]]&lt;=TableMPI[[#This Row],[High]]),1,0)</f>
        <v>#N/A</v>
      </c>
    </row>
    <row r="2584" spans="1:19" x14ac:dyDescent="0.25">
      <c r="A2584" t="s">
        <v>15</v>
      </c>
      <c r="B2584">
        <v>15000</v>
      </c>
      <c r="C2584">
        <v>100</v>
      </c>
      <c r="D2584">
        <v>100000</v>
      </c>
      <c r="E2584">
        <v>25</v>
      </c>
      <c r="F2584">
        <v>1</v>
      </c>
      <c r="G2584">
        <v>33.295828999999998</v>
      </c>
      <c r="H2584">
        <v>2.0145810000000002</v>
      </c>
      <c r="I2584">
        <v>12.052180999999999</v>
      </c>
      <c r="J2584">
        <v>0.50217400000000001</v>
      </c>
      <c r="K2584" t="str">
        <f t="shared" si="76"/>
        <v>7</v>
      </c>
      <c r="L2584" t="s">
        <v>93</v>
      </c>
      <c r="M2584" t="s">
        <v>94</v>
      </c>
      <c r="N258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25</v>
      </c>
      <c r="O2584" t="e">
        <f>VLOOKUP(TableMPI[[#This Row],[Label]],TableAvg[],2,FALSE)</f>
        <v>#N/A</v>
      </c>
      <c r="P2584" t="e">
        <f>VLOOKUP(TableMPI[[#This Row],[Label]],TableAvg[],3,FALSE)</f>
        <v>#N/A</v>
      </c>
      <c r="Q2584" t="e">
        <f>TableMPI[[#This Row],[Avg]]-$U$2*TableMPI[[#This Row],[StdDev]]</f>
        <v>#N/A</v>
      </c>
      <c r="R2584" t="e">
        <f>TableMPI[[#This Row],[Avg]]+$U$2*TableMPI[[#This Row],[StdDev]]</f>
        <v>#N/A</v>
      </c>
      <c r="S2584" t="e">
        <f>IF(AND(TableMPI[[#This Row],[total_time]]&gt;=TableMPI[[#This Row],[Low]], TableMPI[[#This Row],[total_time]]&lt;=TableMPI[[#This Row],[High]]),1,0)</f>
        <v>#N/A</v>
      </c>
    </row>
    <row r="2585" spans="1:19" x14ac:dyDescent="0.25">
      <c r="A2585" t="s">
        <v>15</v>
      </c>
      <c r="B2585">
        <v>15000</v>
      </c>
      <c r="C2585">
        <v>100</v>
      </c>
      <c r="D2585">
        <v>100000</v>
      </c>
      <c r="E2585">
        <v>26</v>
      </c>
      <c r="F2585">
        <v>1</v>
      </c>
      <c r="G2585">
        <v>32.648037000000002</v>
      </c>
      <c r="H2585">
        <v>2.4490379999999998</v>
      </c>
      <c r="I2585">
        <v>11.038838</v>
      </c>
      <c r="J2585">
        <v>0.441554</v>
      </c>
      <c r="K2585" t="str">
        <f t="shared" si="76"/>
        <v>7</v>
      </c>
      <c r="L2585" t="s">
        <v>93</v>
      </c>
      <c r="M2585" t="s">
        <v>94</v>
      </c>
      <c r="N258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26</v>
      </c>
      <c r="O2585" t="e">
        <f>VLOOKUP(TableMPI[[#This Row],[Label]],TableAvg[],2,FALSE)</f>
        <v>#N/A</v>
      </c>
      <c r="P2585" t="e">
        <f>VLOOKUP(TableMPI[[#This Row],[Label]],TableAvg[],3,FALSE)</f>
        <v>#N/A</v>
      </c>
      <c r="Q2585" t="e">
        <f>TableMPI[[#This Row],[Avg]]-$U$2*TableMPI[[#This Row],[StdDev]]</f>
        <v>#N/A</v>
      </c>
      <c r="R2585" t="e">
        <f>TableMPI[[#This Row],[Avg]]+$U$2*TableMPI[[#This Row],[StdDev]]</f>
        <v>#N/A</v>
      </c>
      <c r="S2585" t="e">
        <f>IF(AND(TableMPI[[#This Row],[total_time]]&gt;=TableMPI[[#This Row],[Low]], TableMPI[[#This Row],[total_time]]&lt;=TableMPI[[#This Row],[High]]),1,0)</f>
        <v>#N/A</v>
      </c>
    </row>
    <row r="2586" spans="1:19" x14ac:dyDescent="0.25">
      <c r="A2586" t="s">
        <v>15</v>
      </c>
      <c r="B2586">
        <v>15000</v>
      </c>
      <c r="C2586">
        <v>100</v>
      </c>
      <c r="D2586">
        <v>100000</v>
      </c>
      <c r="E2586">
        <v>27</v>
      </c>
      <c r="F2586">
        <v>1</v>
      </c>
      <c r="G2586">
        <v>31.798997</v>
      </c>
      <c r="H2586">
        <v>2.7327970000000001</v>
      </c>
      <c r="I2586">
        <v>5.2069109999999998</v>
      </c>
      <c r="J2586">
        <v>0.200266</v>
      </c>
      <c r="K2586" t="str">
        <f t="shared" si="76"/>
        <v>7</v>
      </c>
      <c r="L2586" t="s">
        <v>93</v>
      </c>
      <c r="M2586" t="s">
        <v>94</v>
      </c>
      <c r="N258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27</v>
      </c>
      <c r="O2586" t="e">
        <f>VLOOKUP(TableMPI[[#This Row],[Label]],TableAvg[],2,FALSE)</f>
        <v>#N/A</v>
      </c>
      <c r="P2586" t="e">
        <f>VLOOKUP(TableMPI[[#This Row],[Label]],TableAvg[],3,FALSE)</f>
        <v>#N/A</v>
      </c>
      <c r="Q2586" t="e">
        <f>TableMPI[[#This Row],[Avg]]-$U$2*TableMPI[[#This Row],[StdDev]]</f>
        <v>#N/A</v>
      </c>
      <c r="R2586" t="e">
        <f>TableMPI[[#This Row],[Avg]]+$U$2*TableMPI[[#This Row],[StdDev]]</f>
        <v>#N/A</v>
      </c>
      <c r="S2586" t="e">
        <f>IF(AND(TableMPI[[#This Row],[total_time]]&gt;=TableMPI[[#This Row],[Low]], TableMPI[[#This Row],[total_time]]&lt;=TableMPI[[#This Row],[High]]),1,0)</f>
        <v>#N/A</v>
      </c>
    </row>
    <row r="2587" spans="1:19" x14ac:dyDescent="0.25">
      <c r="A2587" t="s">
        <v>15</v>
      </c>
      <c r="B2587">
        <v>15000</v>
      </c>
      <c r="C2587">
        <v>100</v>
      </c>
      <c r="D2587">
        <v>100000</v>
      </c>
      <c r="E2587">
        <v>28</v>
      </c>
      <c r="F2587">
        <v>1</v>
      </c>
      <c r="G2587">
        <v>30.798487999999999</v>
      </c>
      <c r="H2587">
        <v>2.7459479999999998</v>
      </c>
      <c r="I2587">
        <v>3.9189340000000001</v>
      </c>
      <c r="J2587">
        <v>0.145146</v>
      </c>
      <c r="K2587" t="str">
        <f t="shared" si="76"/>
        <v>7</v>
      </c>
      <c r="L2587" t="s">
        <v>93</v>
      </c>
      <c r="M2587" t="s">
        <v>94</v>
      </c>
      <c r="N258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28</v>
      </c>
      <c r="O2587" t="e">
        <f>VLOOKUP(TableMPI[[#This Row],[Label]],TableAvg[],2,FALSE)</f>
        <v>#N/A</v>
      </c>
      <c r="P2587" t="e">
        <f>VLOOKUP(TableMPI[[#This Row],[Label]],TableAvg[],3,FALSE)</f>
        <v>#N/A</v>
      </c>
      <c r="Q2587" t="e">
        <f>TableMPI[[#This Row],[Avg]]-$U$2*TableMPI[[#This Row],[StdDev]]</f>
        <v>#N/A</v>
      </c>
      <c r="R2587" t="e">
        <f>TableMPI[[#This Row],[Avg]]+$U$2*TableMPI[[#This Row],[StdDev]]</f>
        <v>#N/A</v>
      </c>
      <c r="S2587" t="e">
        <f>IF(AND(TableMPI[[#This Row],[total_time]]&gt;=TableMPI[[#This Row],[Low]], TableMPI[[#This Row],[total_time]]&lt;=TableMPI[[#This Row],[High]]),1,0)</f>
        <v>#N/A</v>
      </c>
    </row>
    <row r="2588" spans="1:19" x14ac:dyDescent="0.25">
      <c r="A2588" t="s">
        <v>15</v>
      </c>
      <c r="B2588">
        <v>15000</v>
      </c>
      <c r="C2588">
        <v>100</v>
      </c>
      <c r="D2588">
        <v>100000</v>
      </c>
      <c r="E2588">
        <v>29</v>
      </c>
      <c r="F2588">
        <v>1</v>
      </c>
      <c r="G2588">
        <v>30.658238999999998</v>
      </c>
      <c r="H2588">
        <v>3.37486</v>
      </c>
      <c r="I2588">
        <v>4.088692</v>
      </c>
      <c r="J2588">
        <v>0.14602499999999999</v>
      </c>
      <c r="K2588" t="str">
        <f t="shared" si="76"/>
        <v>7</v>
      </c>
      <c r="L2588" t="s">
        <v>93</v>
      </c>
      <c r="M2588" t="s">
        <v>94</v>
      </c>
      <c r="N258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29</v>
      </c>
      <c r="O2588" t="e">
        <f>VLOOKUP(TableMPI[[#This Row],[Label]],TableAvg[],2,FALSE)</f>
        <v>#N/A</v>
      </c>
      <c r="P2588" t="e">
        <f>VLOOKUP(TableMPI[[#This Row],[Label]],TableAvg[],3,FALSE)</f>
        <v>#N/A</v>
      </c>
      <c r="Q2588" t="e">
        <f>TableMPI[[#This Row],[Avg]]-$U$2*TableMPI[[#This Row],[StdDev]]</f>
        <v>#N/A</v>
      </c>
      <c r="R2588" t="e">
        <f>TableMPI[[#This Row],[Avg]]+$U$2*TableMPI[[#This Row],[StdDev]]</f>
        <v>#N/A</v>
      </c>
      <c r="S2588" t="e">
        <f>IF(AND(TableMPI[[#This Row],[total_time]]&gt;=TableMPI[[#This Row],[Low]], TableMPI[[#This Row],[total_time]]&lt;=TableMPI[[#This Row],[High]]),1,0)</f>
        <v>#N/A</v>
      </c>
    </row>
    <row r="2589" spans="1:19" x14ac:dyDescent="0.25">
      <c r="A2589" t="s">
        <v>15</v>
      </c>
      <c r="B2589">
        <v>15000</v>
      </c>
      <c r="C2589">
        <v>100</v>
      </c>
      <c r="D2589">
        <v>100000</v>
      </c>
      <c r="E2589">
        <v>30</v>
      </c>
      <c r="F2589">
        <v>1</v>
      </c>
      <c r="G2589">
        <v>30.196111999999999</v>
      </c>
      <c r="H2589">
        <v>3.9745900000000001</v>
      </c>
      <c r="I2589">
        <v>4.5571630000000001</v>
      </c>
      <c r="J2589">
        <v>0.15714400000000001</v>
      </c>
      <c r="K2589" t="str">
        <f t="shared" si="76"/>
        <v>7</v>
      </c>
      <c r="L2589" t="s">
        <v>93</v>
      </c>
      <c r="M2589" t="s">
        <v>94</v>
      </c>
      <c r="N258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30</v>
      </c>
      <c r="O2589" t="e">
        <f>VLOOKUP(TableMPI[[#This Row],[Label]],TableAvg[],2,FALSE)</f>
        <v>#N/A</v>
      </c>
      <c r="P2589" t="e">
        <f>VLOOKUP(TableMPI[[#This Row],[Label]],TableAvg[],3,FALSE)</f>
        <v>#N/A</v>
      </c>
      <c r="Q2589" t="e">
        <f>TableMPI[[#This Row],[Avg]]-$U$2*TableMPI[[#This Row],[StdDev]]</f>
        <v>#N/A</v>
      </c>
      <c r="R2589" t="e">
        <f>TableMPI[[#This Row],[Avg]]+$U$2*TableMPI[[#This Row],[StdDev]]</f>
        <v>#N/A</v>
      </c>
      <c r="S2589" t="e">
        <f>IF(AND(TableMPI[[#This Row],[total_time]]&gt;=TableMPI[[#This Row],[Low]], TableMPI[[#This Row],[total_time]]&lt;=TableMPI[[#This Row],[High]]),1,0)</f>
        <v>#N/A</v>
      </c>
    </row>
    <row r="2590" spans="1:19" x14ac:dyDescent="0.25">
      <c r="A2590" t="s">
        <v>15</v>
      </c>
      <c r="B2590">
        <v>15000</v>
      </c>
      <c r="C2590">
        <v>100</v>
      </c>
      <c r="D2590">
        <v>100000</v>
      </c>
      <c r="E2590">
        <v>31</v>
      </c>
      <c r="F2590">
        <v>1</v>
      </c>
      <c r="G2590">
        <v>29.169736</v>
      </c>
      <c r="H2590">
        <v>4.1028140000000004</v>
      </c>
      <c r="I2590">
        <v>5.6474520000000004</v>
      </c>
      <c r="J2590">
        <v>0.188248</v>
      </c>
      <c r="K2590" t="str">
        <f t="shared" si="76"/>
        <v>7</v>
      </c>
      <c r="L2590" t="s">
        <v>93</v>
      </c>
      <c r="M2590" t="s">
        <v>94</v>
      </c>
      <c r="N259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31</v>
      </c>
      <c r="O2590" t="e">
        <f>VLOOKUP(TableMPI[[#This Row],[Label]],TableAvg[],2,FALSE)</f>
        <v>#N/A</v>
      </c>
      <c r="P2590" t="e">
        <f>VLOOKUP(TableMPI[[#This Row],[Label]],TableAvg[],3,FALSE)</f>
        <v>#N/A</v>
      </c>
      <c r="Q2590" t="e">
        <f>TableMPI[[#This Row],[Avg]]-$U$2*TableMPI[[#This Row],[StdDev]]</f>
        <v>#N/A</v>
      </c>
      <c r="R2590" t="e">
        <f>TableMPI[[#This Row],[Avg]]+$U$2*TableMPI[[#This Row],[StdDev]]</f>
        <v>#N/A</v>
      </c>
      <c r="S2590" t="e">
        <f>IF(AND(TableMPI[[#This Row],[total_time]]&gt;=TableMPI[[#This Row],[Low]], TableMPI[[#This Row],[total_time]]&lt;=TableMPI[[#This Row],[High]]),1,0)</f>
        <v>#N/A</v>
      </c>
    </row>
    <row r="2591" spans="1:19" x14ac:dyDescent="0.25">
      <c r="A2591" t="s">
        <v>15</v>
      </c>
      <c r="B2591">
        <v>15000</v>
      </c>
      <c r="C2591">
        <v>100</v>
      </c>
      <c r="D2591">
        <v>100000</v>
      </c>
      <c r="E2591">
        <v>32</v>
      </c>
      <c r="F2591">
        <v>1</v>
      </c>
      <c r="G2591">
        <v>28.952024999999999</v>
      </c>
      <c r="H2591">
        <v>4.3714769999999996</v>
      </c>
      <c r="I2591">
        <v>6.2896460000000003</v>
      </c>
      <c r="J2591">
        <v>0.20289199999999999</v>
      </c>
      <c r="K2591" t="str">
        <f t="shared" si="76"/>
        <v>7</v>
      </c>
      <c r="L2591" t="s">
        <v>93</v>
      </c>
      <c r="M2591" t="s">
        <v>94</v>
      </c>
      <c r="N259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32</v>
      </c>
      <c r="O2591" t="e">
        <f>VLOOKUP(TableMPI[[#This Row],[Label]],TableAvg[],2,FALSE)</f>
        <v>#N/A</v>
      </c>
      <c r="P2591" t="e">
        <f>VLOOKUP(TableMPI[[#This Row],[Label]],TableAvg[],3,FALSE)</f>
        <v>#N/A</v>
      </c>
      <c r="Q2591" t="e">
        <f>TableMPI[[#This Row],[Avg]]-$U$2*TableMPI[[#This Row],[StdDev]]</f>
        <v>#N/A</v>
      </c>
      <c r="R2591" t="e">
        <f>TableMPI[[#This Row],[Avg]]+$U$2*TableMPI[[#This Row],[StdDev]]</f>
        <v>#N/A</v>
      </c>
      <c r="S2591" t="e">
        <f>IF(AND(TableMPI[[#This Row],[total_time]]&gt;=TableMPI[[#This Row],[Low]], TableMPI[[#This Row],[total_time]]&lt;=TableMPI[[#This Row],[High]]),1,0)</f>
        <v>#N/A</v>
      </c>
    </row>
    <row r="2592" spans="1:19" x14ac:dyDescent="0.25">
      <c r="A2592" t="s">
        <v>15</v>
      </c>
      <c r="B2592">
        <v>15000</v>
      </c>
      <c r="C2592">
        <v>100</v>
      </c>
      <c r="D2592">
        <v>100000</v>
      </c>
      <c r="E2592">
        <v>33</v>
      </c>
      <c r="F2592">
        <v>1</v>
      </c>
      <c r="G2592">
        <v>27.896331</v>
      </c>
      <c r="H2592">
        <v>4.2574550000000002</v>
      </c>
      <c r="I2592">
        <v>6.4737289999999996</v>
      </c>
      <c r="J2592">
        <v>0.20230400000000001</v>
      </c>
      <c r="K2592" t="str">
        <f t="shared" si="76"/>
        <v>7</v>
      </c>
      <c r="L2592" t="s">
        <v>93</v>
      </c>
      <c r="M2592" t="s">
        <v>94</v>
      </c>
      <c r="N259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33</v>
      </c>
      <c r="O2592" t="e">
        <f>VLOOKUP(TableMPI[[#This Row],[Label]],TableAvg[],2,FALSE)</f>
        <v>#N/A</v>
      </c>
      <c r="P2592" t="e">
        <f>VLOOKUP(TableMPI[[#This Row],[Label]],TableAvg[],3,FALSE)</f>
        <v>#N/A</v>
      </c>
      <c r="Q2592" t="e">
        <f>TableMPI[[#This Row],[Avg]]-$U$2*TableMPI[[#This Row],[StdDev]]</f>
        <v>#N/A</v>
      </c>
      <c r="R2592" t="e">
        <f>TableMPI[[#This Row],[Avg]]+$U$2*TableMPI[[#This Row],[StdDev]]</f>
        <v>#N/A</v>
      </c>
      <c r="S2592" t="e">
        <f>IF(AND(TableMPI[[#This Row],[total_time]]&gt;=TableMPI[[#This Row],[Low]], TableMPI[[#This Row],[total_time]]&lt;=TableMPI[[#This Row],[High]]),1,0)</f>
        <v>#N/A</v>
      </c>
    </row>
    <row r="2593" spans="1:19" x14ac:dyDescent="0.25">
      <c r="A2593" t="s">
        <v>15</v>
      </c>
      <c r="B2593">
        <v>15000</v>
      </c>
      <c r="C2593">
        <v>100</v>
      </c>
      <c r="D2593">
        <v>100000</v>
      </c>
      <c r="E2593">
        <v>34</v>
      </c>
      <c r="F2593">
        <v>1</v>
      </c>
      <c r="G2593">
        <v>27.876902000000001</v>
      </c>
      <c r="H2593">
        <v>4.8750840000000002</v>
      </c>
      <c r="I2593">
        <v>5.8256550000000002</v>
      </c>
      <c r="J2593">
        <v>0.176535</v>
      </c>
      <c r="K2593" t="str">
        <f t="shared" si="76"/>
        <v>7</v>
      </c>
      <c r="L2593" t="s">
        <v>93</v>
      </c>
      <c r="M2593" t="s">
        <v>94</v>
      </c>
      <c r="N259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34</v>
      </c>
      <c r="O2593" t="e">
        <f>VLOOKUP(TableMPI[[#This Row],[Label]],TableAvg[],2,FALSE)</f>
        <v>#N/A</v>
      </c>
      <c r="P2593" t="e">
        <f>VLOOKUP(TableMPI[[#This Row],[Label]],TableAvg[],3,FALSE)</f>
        <v>#N/A</v>
      </c>
      <c r="Q2593" t="e">
        <f>TableMPI[[#This Row],[Avg]]-$U$2*TableMPI[[#This Row],[StdDev]]</f>
        <v>#N/A</v>
      </c>
      <c r="R2593" t="e">
        <f>TableMPI[[#This Row],[Avg]]+$U$2*TableMPI[[#This Row],[StdDev]]</f>
        <v>#N/A</v>
      </c>
      <c r="S2593" t="e">
        <f>IF(AND(TableMPI[[#This Row],[total_time]]&gt;=TableMPI[[#This Row],[Low]], TableMPI[[#This Row],[total_time]]&lt;=TableMPI[[#This Row],[High]]),1,0)</f>
        <v>#N/A</v>
      </c>
    </row>
    <row r="2594" spans="1:19" x14ac:dyDescent="0.25">
      <c r="A2594" t="s">
        <v>15</v>
      </c>
      <c r="B2594">
        <v>15000</v>
      </c>
      <c r="C2594">
        <v>100</v>
      </c>
      <c r="D2594">
        <v>100000</v>
      </c>
      <c r="E2594">
        <v>35</v>
      </c>
      <c r="F2594">
        <v>1</v>
      </c>
      <c r="G2594">
        <v>29.008837</v>
      </c>
      <c r="H2594">
        <v>6.4502160000000002</v>
      </c>
      <c r="I2594">
        <v>5.8897630000000003</v>
      </c>
      <c r="J2594">
        <v>0.17322799999999999</v>
      </c>
      <c r="K2594" t="str">
        <f t="shared" si="76"/>
        <v>7</v>
      </c>
      <c r="L2594" t="s">
        <v>93</v>
      </c>
      <c r="M2594" t="s">
        <v>94</v>
      </c>
      <c r="N259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35</v>
      </c>
      <c r="O2594" t="e">
        <f>VLOOKUP(TableMPI[[#This Row],[Label]],TableAvg[],2,FALSE)</f>
        <v>#N/A</v>
      </c>
      <c r="P2594" t="e">
        <f>VLOOKUP(TableMPI[[#This Row],[Label]],TableAvg[],3,FALSE)</f>
        <v>#N/A</v>
      </c>
      <c r="Q2594" t="e">
        <f>TableMPI[[#This Row],[Avg]]-$U$2*TableMPI[[#This Row],[StdDev]]</f>
        <v>#N/A</v>
      </c>
      <c r="R2594" t="e">
        <f>TableMPI[[#This Row],[Avg]]+$U$2*TableMPI[[#This Row],[StdDev]]</f>
        <v>#N/A</v>
      </c>
      <c r="S2594" t="e">
        <f>IF(AND(TableMPI[[#This Row],[total_time]]&gt;=TableMPI[[#This Row],[Low]], TableMPI[[#This Row],[total_time]]&lt;=TableMPI[[#This Row],[High]]),1,0)</f>
        <v>#N/A</v>
      </c>
    </row>
    <row r="2595" spans="1:19" x14ac:dyDescent="0.25">
      <c r="A2595" t="s">
        <v>15</v>
      </c>
      <c r="B2595">
        <v>15000</v>
      </c>
      <c r="C2595">
        <v>100</v>
      </c>
      <c r="D2595">
        <v>100000</v>
      </c>
      <c r="E2595">
        <v>36</v>
      </c>
      <c r="F2595">
        <v>1</v>
      </c>
      <c r="G2595">
        <v>27.523057999999999</v>
      </c>
      <c r="H2595">
        <v>5.5573589999999999</v>
      </c>
      <c r="I2595">
        <v>8.0122529999999994</v>
      </c>
      <c r="J2595">
        <v>0.22892199999999999</v>
      </c>
      <c r="K2595" t="str">
        <f t="shared" si="76"/>
        <v>7</v>
      </c>
      <c r="L2595" t="s">
        <v>93</v>
      </c>
      <c r="M2595" t="s">
        <v>94</v>
      </c>
      <c r="N259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36</v>
      </c>
      <c r="O2595" t="e">
        <f>VLOOKUP(TableMPI[[#This Row],[Label]],TableAvg[],2,FALSE)</f>
        <v>#N/A</v>
      </c>
      <c r="P2595" t="e">
        <f>VLOOKUP(TableMPI[[#This Row],[Label]],TableAvg[],3,FALSE)</f>
        <v>#N/A</v>
      </c>
      <c r="Q2595" t="e">
        <f>TableMPI[[#This Row],[Avg]]-$U$2*TableMPI[[#This Row],[StdDev]]</f>
        <v>#N/A</v>
      </c>
      <c r="R2595" t="e">
        <f>TableMPI[[#This Row],[Avg]]+$U$2*TableMPI[[#This Row],[StdDev]]</f>
        <v>#N/A</v>
      </c>
      <c r="S2595" t="e">
        <f>IF(AND(TableMPI[[#This Row],[total_time]]&gt;=TableMPI[[#This Row],[Low]], TableMPI[[#This Row],[total_time]]&lt;=TableMPI[[#This Row],[High]]),1,0)</f>
        <v>#N/A</v>
      </c>
    </row>
    <row r="2596" spans="1:19" x14ac:dyDescent="0.25">
      <c r="A2596" t="s">
        <v>15</v>
      </c>
      <c r="B2596">
        <v>15000</v>
      </c>
      <c r="C2596">
        <v>100</v>
      </c>
      <c r="D2596">
        <v>100000</v>
      </c>
      <c r="E2596">
        <v>37</v>
      </c>
      <c r="F2596">
        <v>1</v>
      </c>
      <c r="G2596">
        <v>29.961445999999999</v>
      </c>
      <c r="H2596">
        <v>8.5502540000000007</v>
      </c>
      <c r="I2596">
        <v>4.975066</v>
      </c>
      <c r="J2596">
        <v>0.13819600000000001</v>
      </c>
      <c r="K2596" t="str">
        <f t="shared" si="76"/>
        <v>7</v>
      </c>
      <c r="L2596" t="s">
        <v>93</v>
      </c>
      <c r="M2596" t="s">
        <v>94</v>
      </c>
      <c r="N259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37</v>
      </c>
      <c r="O2596" t="e">
        <f>VLOOKUP(TableMPI[[#This Row],[Label]],TableAvg[],2,FALSE)</f>
        <v>#N/A</v>
      </c>
      <c r="P2596" t="e">
        <f>VLOOKUP(TableMPI[[#This Row],[Label]],TableAvg[],3,FALSE)</f>
        <v>#N/A</v>
      </c>
      <c r="Q2596" t="e">
        <f>TableMPI[[#This Row],[Avg]]-$U$2*TableMPI[[#This Row],[StdDev]]</f>
        <v>#N/A</v>
      </c>
      <c r="R2596" t="e">
        <f>TableMPI[[#This Row],[Avg]]+$U$2*TableMPI[[#This Row],[StdDev]]</f>
        <v>#N/A</v>
      </c>
      <c r="S2596" t="e">
        <f>IF(AND(TableMPI[[#This Row],[total_time]]&gt;=TableMPI[[#This Row],[Low]], TableMPI[[#This Row],[total_time]]&lt;=TableMPI[[#This Row],[High]]),1,0)</f>
        <v>#N/A</v>
      </c>
    </row>
    <row r="2597" spans="1:19" x14ac:dyDescent="0.25">
      <c r="A2597" t="s">
        <v>15</v>
      </c>
      <c r="B2597">
        <v>15000</v>
      </c>
      <c r="C2597">
        <v>100</v>
      </c>
      <c r="D2597">
        <v>100000</v>
      </c>
      <c r="E2597">
        <v>38</v>
      </c>
      <c r="F2597">
        <v>1</v>
      </c>
      <c r="G2597">
        <v>28.511403999999999</v>
      </c>
      <c r="H2597">
        <v>7.6937889999999998</v>
      </c>
      <c r="I2597">
        <v>7.2837769999999997</v>
      </c>
      <c r="J2597">
        <v>0.19685900000000001</v>
      </c>
      <c r="K2597" t="str">
        <f t="shared" si="76"/>
        <v>7</v>
      </c>
      <c r="L2597" t="s">
        <v>93</v>
      </c>
      <c r="M2597" t="s">
        <v>94</v>
      </c>
      <c r="N259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38</v>
      </c>
      <c r="O2597" t="e">
        <f>VLOOKUP(TableMPI[[#This Row],[Label]],TableAvg[],2,FALSE)</f>
        <v>#N/A</v>
      </c>
      <c r="P2597" t="e">
        <f>VLOOKUP(TableMPI[[#This Row],[Label]],TableAvg[],3,FALSE)</f>
        <v>#N/A</v>
      </c>
      <c r="Q2597" t="e">
        <f>TableMPI[[#This Row],[Avg]]-$U$2*TableMPI[[#This Row],[StdDev]]</f>
        <v>#N/A</v>
      </c>
      <c r="R2597" t="e">
        <f>TableMPI[[#This Row],[Avg]]+$U$2*TableMPI[[#This Row],[StdDev]]</f>
        <v>#N/A</v>
      </c>
      <c r="S2597" t="e">
        <f>IF(AND(TableMPI[[#This Row],[total_time]]&gt;=TableMPI[[#This Row],[Low]], TableMPI[[#This Row],[total_time]]&lt;=TableMPI[[#This Row],[High]]),1,0)</f>
        <v>#N/A</v>
      </c>
    </row>
    <row r="2598" spans="1:19" x14ac:dyDescent="0.25">
      <c r="A2598" t="s">
        <v>15</v>
      </c>
      <c r="B2598">
        <v>15000</v>
      </c>
      <c r="C2598">
        <v>100</v>
      </c>
      <c r="D2598">
        <v>100000</v>
      </c>
      <c r="E2598">
        <v>39</v>
      </c>
      <c r="F2598">
        <v>1</v>
      </c>
      <c r="G2598">
        <v>25.603752</v>
      </c>
      <c r="H2598">
        <v>5.1976230000000001</v>
      </c>
      <c r="I2598">
        <v>4.5859100000000002</v>
      </c>
      <c r="J2598">
        <v>0.120682</v>
      </c>
      <c r="K2598" t="str">
        <f t="shared" si="76"/>
        <v>7</v>
      </c>
      <c r="L2598" t="s">
        <v>93</v>
      </c>
      <c r="M2598" t="s">
        <v>94</v>
      </c>
      <c r="N259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39</v>
      </c>
      <c r="O2598" t="e">
        <f>VLOOKUP(TableMPI[[#This Row],[Label]],TableAvg[],2,FALSE)</f>
        <v>#N/A</v>
      </c>
      <c r="P2598" t="e">
        <f>VLOOKUP(TableMPI[[#This Row],[Label]],TableAvg[],3,FALSE)</f>
        <v>#N/A</v>
      </c>
      <c r="Q2598" t="e">
        <f>TableMPI[[#This Row],[Avg]]-$U$2*TableMPI[[#This Row],[StdDev]]</f>
        <v>#N/A</v>
      </c>
      <c r="R2598" t="e">
        <f>TableMPI[[#This Row],[Avg]]+$U$2*TableMPI[[#This Row],[StdDev]]</f>
        <v>#N/A</v>
      </c>
      <c r="S2598" t="e">
        <f>IF(AND(TableMPI[[#This Row],[total_time]]&gt;=TableMPI[[#This Row],[Low]], TableMPI[[#This Row],[total_time]]&lt;=TableMPI[[#This Row],[High]]),1,0)</f>
        <v>#N/A</v>
      </c>
    </row>
    <row r="2599" spans="1:19" x14ac:dyDescent="0.25">
      <c r="A2599" t="s">
        <v>15</v>
      </c>
      <c r="B2599">
        <v>15000</v>
      </c>
      <c r="C2599">
        <v>100</v>
      </c>
      <c r="D2599">
        <v>100000</v>
      </c>
      <c r="E2599">
        <v>40</v>
      </c>
      <c r="F2599">
        <v>1</v>
      </c>
      <c r="G2599">
        <v>27.897071</v>
      </c>
      <c r="H2599">
        <v>8.0237770000000008</v>
      </c>
      <c r="I2599">
        <v>5.3015400000000001</v>
      </c>
      <c r="J2599">
        <v>0.135937</v>
      </c>
      <c r="K2599" t="str">
        <f t="shared" si="76"/>
        <v>7</v>
      </c>
      <c r="L2599" t="s">
        <v>93</v>
      </c>
      <c r="M2599" t="s">
        <v>94</v>
      </c>
      <c r="N259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40</v>
      </c>
      <c r="O2599" t="e">
        <f>VLOOKUP(TableMPI[[#This Row],[Label]],TableAvg[],2,FALSE)</f>
        <v>#N/A</v>
      </c>
      <c r="P2599" t="e">
        <f>VLOOKUP(TableMPI[[#This Row],[Label]],TableAvg[],3,FALSE)</f>
        <v>#N/A</v>
      </c>
      <c r="Q2599" t="e">
        <f>TableMPI[[#This Row],[Avg]]-$U$2*TableMPI[[#This Row],[StdDev]]</f>
        <v>#N/A</v>
      </c>
      <c r="R2599" t="e">
        <f>TableMPI[[#This Row],[Avg]]+$U$2*TableMPI[[#This Row],[StdDev]]</f>
        <v>#N/A</v>
      </c>
      <c r="S2599" t="e">
        <f>IF(AND(TableMPI[[#This Row],[total_time]]&gt;=TableMPI[[#This Row],[Low]], TableMPI[[#This Row],[total_time]]&lt;=TableMPI[[#This Row],[High]]),1,0)</f>
        <v>#N/A</v>
      </c>
    </row>
    <row r="2600" spans="1:19" x14ac:dyDescent="0.25">
      <c r="A2600" t="s">
        <v>15</v>
      </c>
      <c r="B2600">
        <v>15000</v>
      </c>
      <c r="C2600">
        <v>100</v>
      </c>
      <c r="D2600">
        <v>100000</v>
      </c>
      <c r="E2600">
        <v>41</v>
      </c>
      <c r="F2600">
        <v>1</v>
      </c>
      <c r="G2600">
        <v>29.165676999999999</v>
      </c>
      <c r="H2600">
        <v>9.9288969999999992</v>
      </c>
      <c r="I2600">
        <v>7.7017480000000003</v>
      </c>
      <c r="J2600">
        <v>0.19254399999999999</v>
      </c>
      <c r="K2600" t="str">
        <f t="shared" si="76"/>
        <v>7</v>
      </c>
      <c r="L2600" t="s">
        <v>93</v>
      </c>
      <c r="M2600" t="s">
        <v>94</v>
      </c>
      <c r="N260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41</v>
      </c>
      <c r="O2600" t="e">
        <f>VLOOKUP(TableMPI[[#This Row],[Label]],TableAvg[],2,FALSE)</f>
        <v>#N/A</v>
      </c>
      <c r="P2600" t="e">
        <f>VLOOKUP(TableMPI[[#This Row],[Label]],TableAvg[],3,FALSE)</f>
        <v>#N/A</v>
      </c>
      <c r="Q2600" t="e">
        <f>TableMPI[[#This Row],[Avg]]-$U$2*TableMPI[[#This Row],[StdDev]]</f>
        <v>#N/A</v>
      </c>
      <c r="R2600" t="e">
        <f>TableMPI[[#This Row],[Avg]]+$U$2*TableMPI[[#This Row],[StdDev]]</f>
        <v>#N/A</v>
      </c>
      <c r="S2600" t="e">
        <f>IF(AND(TableMPI[[#This Row],[total_time]]&gt;=TableMPI[[#This Row],[Low]], TableMPI[[#This Row],[total_time]]&lt;=TableMPI[[#This Row],[High]]),1,0)</f>
        <v>#N/A</v>
      </c>
    </row>
    <row r="2601" spans="1:19" x14ac:dyDescent="0.25">
      <c r="A2601" t="s">
        <v>15</v>
      </c>
      <c r="B2601">
        <v>15000</v>
      </c>
      <c r="C2601">
        <v>100</v>
      </c>
      <c r="D2601">
        <v>100000</v>
      </c>
      <c r="E2601">
        <v>42</v>
      </c>
      <c r="F2601">
        <v>1</v>
      </c>
      <c r="G2601">
        <v>29.320139999999999</v>
      </c>
      <c r="H2601">
        <v>10.302678999999999</v>
      </c>
      <c r="I2601">
        <v>7.6491870000000004</v>
      </c>
      <c r="J2601">
        <v>0.18656600000000001</v>
      </c>
      <c r="K2601" t="str">
        <f t="shared" si="76"/>
        <v>7</v>
      </c>
      <c r="L2601" t="s">
        <v>93</v>
      </c>
      <c r="M2601" t="s">
        <v>94</v>
      </c>
      <c r="N260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42</v>
      </c>
      <c r="O2601" t="e">
        <f>VLOOKUP(TableMPI[[#This Row],[Label]],TableAvg[],2,FALSE)</f>
        <v>#N/A</v>
      </c>
      <c r="P2601" t="e">
        <f>VLOOKUP(TableMPI[[#This Row],[Label]],TableAvg[],3,FALSE)</f>
        <v>#N/A</v>
      </c>
      <c r="Q2601" t="e">
        <f>TableMPI[[#This Row],[Avg]]-$U$2*TableMPI[[#This Row],[StdDev]]</f>
        <v>#N/A</v>
      </c>
      <c r="R2601" t="e">
        <f>TableMPI[[#This Row],[Avg]]+$U$2*TableMPI[[#This Row],[StdDev]]</f>
        <v>#N/A</v>
      </c>
      <c r="S2601" t="e">
        <f>IF(AND(TableMPI[[#This Row],[total_time]]&gt;=TableMPI[[#This Row],[Low]], TableMPI[[#This Row],[total_time]]&lt;=TableMPI[[#This Row],[High]]),1,0)</f>
        <v>#N/A</v>
      </c>
    </row>
    <row r="2602" spans="1:19" x14ac:dyDescent="0.25">
      <c r="A2602" t="s">
        <v>15</v>
      </c>
      <c r="B2602">
        <v>15000</v>
      </c>
      <c r="C2602">
        <v>100</v>
      </c>
      <c r="D2602">
        <v>100000</v>
      </c>
      <c r="E2602">
        <v>43</v>
      </c>
      <c r="F2602">
        <v>1</v>
      </c>
      <c r="G2602">
        <v>29.188464</v>
      </c>
      <c r="H2602">
        <v>10.596104</v>
      </c>
      <c r="I2602">
        <v>6.7810550000000003</v>
      </c>
      <c r="J2602">
        <v>0.16145399999999999</v>
      </c>
      <c r="K2602" t="str">
        <f t="shared" si="76"/>
        <v>7</v>
      </c>
      <c r="L2602" t="s">
        <v>93</v>
      </c>
      <c r="M2602" t="s">
        <v>94</v>
      </c>
      <c r="N260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43</v>
      </c>
      <c r="O2602" t="e">
        <f>VLOOKUP(TableMPI[[#This Row],[Label]],TableAvg[],2,FALSE)</f>
        <v>#N/A</v>
      </c>
      <c r="P2602" t="e">
        <f>VLOOKUP(TableMPI[[#This Row],[Label]],TableAvg[],3,FALSE)</f>
        <v>#N/A</v>
      </c>
      <c r="Q2602" t="e">
        <f>TableMPI[[#This Row],[Avg]]-$U$2*TableMPI[[#This Row],[StdDev]]</f>
        <v>#N/A</v>
      </c>
      <c r="R2602" t="e">
        <f>TableMPI[[#This Row],[Avg]]+$U$2*TableMPI[[#This Row],[StdDev]]</f>
        <v>#N/A</v>
      </c>
      <c r="S2602" t="e">
        <f>IF(AND(TableMPI[[#This Row],[total_time]]&gt;=TableMPI[[#This Row],[Low]], TableMPI[[#This Row],[total_time]]&lt;=TableMPI[[#This Row],[High]]),1,0)</f>
        <v>#N/A</v>
      </c>
    </row>
    <row r="2603" spans="1:19" x14ac:dyDescent="0.25">
      <c r="A2603" t="s">
        <v>15</v>
      </c>
      <c r="B2603">
        <v>15000</v>
      </c>
      <c r="C2603">
        <v>100</v>
      </c>
      <c r="D2603">
        <v>100000</v>
      </c>
      <c r="E2603">
        <v>44</v>
      </c>
      <c r="F2603">
        <v>1</v>
      </c>
      <c r="G2603">
        <v>30.27422</v>
      </c>
      <c r="H2603">
        <v>12.068531</v>
      </c>
      <c r="I2603">
        <v>4.4266059999999996</v>
      </c>
      <c r="J2603">
        <v>0.10294399999999999</v>
      </c>
      <c r="K2603" t="str">
        <f t="shared" si="76"/>
        <v>7</v>
      </c>
      <c r="L2603" t="s">
        <v>93</v>
      </c>
      <c r="M2603" t="s">
        <v>94</v>
      </c>
      <c r="N260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44</v>
      </c>
      <c r="O2603" t="e">
        <f>VLOOKUP(TableMPI[[#This Row],[Label]],TableAvg[],2,FALSE)</f>
        <v>#N/A</v>
      </c>
      <c r="P2603" t="e">
        <f>VLOOKUP(TableMPI[[#This Row],[Label]],TableAvg[],3,FALSE)</f>
        <v>#N/A</v>
      </c>
      <c r="Q2603" t="e">
        <f>TableMPI[[#This Row],[Avg]]-$U$2*TableMPI[[#This Row],[StdDev]]</f>
        <v>#N/A</v>
      </c>
      <c r="R2603" t="e">
        <f>TableMPI[[#This Row],[Avg]]+$U$2*TableMPI[[#This Row],[StdDev]]</f>
        <v>#N/A</v>
      </c>
      <c r="S2603" t="e">
        <f>IF(AND(TableMPI[[#This Row],[total_time]]&gt;=TableMPI[[#This Row],[Low]], TableMPI[[#This Row],[total_time]]&lt;=TableMPI[[#This Row],[High]]),1,0)</f>
        <v>#N/A</v>
      </c>
    </row>
    <row r="2604" spans="1:19" x14ac:dyDescent="0.25">
      <c r="A2604" t="s">
        <v>15</v>
      </c>
      <c r="B2604">
        <v>15000</v>
      </c>
      <c r="C2604">
        <v>100</v>
      </c>
      <c r="D2604">
        <v>100000</v>
      </c>
      <c r="E2604">
        <v>45</v>
      </c>
      <c r="F2604">
        <v>1</v>
      </c>
      <c r="G2604">
        <v>27.643139999999999</v>
      </c>
      <c r="H2604">
        <v>9.6046999999999993</v>
      </c>
      <c r="I2604">
        <v>7.0213570000000001</v>
      </c>
      <c r="J2604">
        <v>0.159576</v>
      </c>
      <c r="K2604" t="str">
        <f t="shared" si="76"/>
        <v>7</v>
      </c>
      <c r="L2604" t="s">
        <v>93</v>
      </c>
      <c r="M2604" t="s">
        <v>94</v>
      </c>
      <c r="N260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45</v>
      </c>
      <c r="O2604" t="e">
        <f>VLOOKUP(TableMPI[[#This Row],[Label]],TableAvg[],2,FALSE)</f>
        <v>#N/A</v>
      </c>
      <c r="P2604" t="e">
        <f>VLOOKUP(TableMPI[[#This Row],[Label]],TableAvg[],3,FALSE)</f>
        <v>#N/A</v>
      </c>
      <c r="Q2604" t="e">
        <f>TableMPI[[#This Row],[Avg]]-$U$2*TableMPI[[#This Row],[StdDev]]</f>
        <v>#N/A</v>
      </c>
      <c r="R2604" t="e">
        <f>TableMPI[[#This Row],[Avg]]+$U$2*TableMPI[[#This Row],[StdDev]]</f>
        <v>#N/A</v>
      </c>
      <c r="S2604" t="e">
        <f>IF(AND(TableMPI[[#This Row],[total_time]]&gt;=TableMPI[[#This Row],[Low]], TableMPI[[#This Row],[total_time]]&lt;=TableMPI[[#This Row],[High]]),1,0)</f>
        <v>#N/A</v>
      </c>
    </row>
    <row r="2605" spans="1:19" x14ac:dyDescent="0.25">
      <c r="A2605" t="s">
        <v>15</v>
      </c>
      <c r="B2605">
        <v>15000</v>
      </c>
      <c r="C2605">
        <v>100</v>
      </c>
      <c r="D2605">
        <v>100000</v>
      </c>
      <c r="E2605">
        <v>46</v>
      </c>
      <c r="F2605">
        <v>1</v>
      </c>
      <c r="G2605">
        <v>27.407361999999999</v>
      </c>
      <c r="H2605">
        <v>9.9262619999999995</v>
      </c>
      <c r="I2605">
        <v>8.4505730000000003</v>
      </c>
      <c r="J2605">
        <v>0.18779100000000001</v>
      </c>
      <c r="K2605" t="str">
        <f t="shared" si="76"/>
        <v>7</v>
      </c>
      <c r="L2605" t="s">
        <v>93</v>
      </c>
      <c r="M2605" t="s">
        <v>94</v>
      </c>
      <c r="N260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46</v>
      </c>
      <c r="O2605" t="e">
        <f>VLOOKUP(TableMPI[[#This Row],[Label]],TableAvg[],2,FALSE)</f>
        <v>#N/A</v>
      </c>
      <c r="P2605" t="e">
        <f>VLOOKUP(TableMPI[[#This Row],[Label]],TableAvg[],3,FALSE)</f>
        <v>#N/A</v>
      </c>
      <c r="Q2605" t="e">
        <f>TableMPI[[#This Row],[Avg]]-$U$2*TableMPI[[#This Row],[StdDev]]</f>
        <v>#N/A</v>
      </c>
      <c r="R2605" t="e">
        <f>TableMPI[[#This Row],[Avg]]+$U$2*TableMPI[[#This Row],[StdDev]]</f>
        <v>#N/A</v>
      </c>
      <c r="S2605" t="e">
        <f>IF(AND(TableMPI[[#This Row],[total_time]]&gt;=TableMPI[[#This Row],[Low]], TableMPI[[#This Row],[total_time]]&lt;=TableMPI[[#This Row],[High]]),1,0)</f>
        <v>#N/A</v>
      </c>
    </row>
    <row r="2606" spans="1:19" x14ac:dyDescent="0.25">
      <c r="A2606" t="s">
        <v>15</v>
      </c>
      <c r="B2606">
        <v>15000</v>
      </c>
      <c r="C2606">
        <v>100</v>
      </c>
      <c r="D2606">
        <v>100000</v>
      </c>
      <c r="E2606">
        <v>47</v>
      </c>
      <c r="F2606">
        <v>1</v>
      </c>
      <c r="G2606">
        <v>27.023821000000002</v>
      </c>
      <c r="H2606">
        <v>9.8516209999999997</v>
      </c>
      <c r="I2606">
        <v>5.4006400000000001</v>
      </c>
      <c r="J2606">
        <v>0.117405</v>
      </c>
      <c r="K2606" t="str">
        <f t="shared" si="76"/>
        <v>7</v>
      </c>
      <c r="L2606" t="s">
        <v>93</v>
      </c>
      <c r="M2606" t="s">
        <v>94</v>
      </c>
      <c r="N260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47</v>
      </c>
      <c r="O2606" t="e">
        <f>VLOOKUP(TableMPI[[#This Row],[Label]],TableAvg[],2,FALSE)</f>
        <v>#N/A</v>
      </c>
      <c r="P2606" t="e">
        <f>VLOOKUP(TableMPI[[#This Row],[Label]],TableAvg[],3,FALSE)</f>
        <v>#N/A</v>
      </c>
      <c r="Q2606" t="e">
        <f>TableMPI[[#This Row],[Avg]]-$U$2*TableMPI[[#This Row],[StdDev]]</f>
        <v>#N/A</v>
      </c>
      <c r="R2606" t="e">
        <f>TableMPI[[#This Row],[Avg]]+$U$2*TableMPI[[#This Row],[StdDev]]</f>
        <v>#N/A</v>
      </c>
      <c r="S2606" t="e">
        <f>IF(AND(TableMPI[[#This Row],[total_time]]&gt;=TableMPI[[#This Row],[Low]], TableMPI[[#This Row],[total_time]]&lt;=TableMPI[[#This Row],[High]]),1,0)</f>
        <v>#N/A</v>
      </c>
    </row>
    <row r="2607" spans="1:19" x14ac:dyDescent="0.25">
      <c r="A2607" t="s">
        <v>15</v>
      </c>
      <c r="B2607">
        <v>15000</v>
      </c>
      <c r="C2607">
        <v>100</v>
      </c>
      <c r="D2607">
        <v>100000</v>
      </c>
      <c r="E2607">
        <v>48</v>
      </c>
      <c r="F2607">
        <v>1</v>
      </c>
      <c r="G2607">
        <v>25.417717</v>
      </c>
      <c r="H2607">
        <v>8.5947800000000001</v>
      </c>
      <c r="I2607">
        <v>7.561229</v>
      </c>
      <c r="J2607">
        <v>0.16087699999999999</v>
      </c>
      <c r="K2607" t="str">
        <f t="shared" si="76"/>
        <v>7</v>
      </c>
      <c r="L2607" t="s">
        <v>93</v>
      </c>
      <c r="M2607" t="s">
        <v>94</v>
      </c>
      <c r="N260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48</v>
      </c>
      <c r="O2607" t="e">
        <f>VLOOKUP(TableMPI[[#This Row],[Label]],TableAvg[],2,FALSE)</f>
        <v>#N/A</v>
      </c>
      <c r="P2607" t="e">
        <f>VLOOKUP(TableMPI[[#This Row],[Label]],TableAvg[],3,FALSE)</f>
        <v>#N/A</v>
      </c>
      <c r="Q2607" t="e">
        <f>TableMPI[[#This Row],[Avg]]-$U$2*TableMPI[[#This Row],[StdDev]]</f>
        <v>#N/A</v>
      </c>
      <c r="R2607" t="e">
        <f>TableMPI[[#This Row],[Avg]]+$U$2*TableMPI[[#This Row],[StdDev]]</f>
        <v>#N/A</v>
      </c>
      <c r="S2607" t="e">
        <f>IF(AND(TableMPI[[#This Row],[total_time]]&gt;=TableMPI[[#This Row],[Low]], TableMPI[[#This Row],[total_time]]&lt;=TableMPI[[#This Row],[High]]),1,0)</f>
        <v>#N/A</v>
      </c>
    </row>
    <row r="2608" spans="1:19" x14ac:dyDescent="0.25">
      <c r="A2608" t="s">
        <v>15</v>
      </c>
      <c r="B2608">
        <v>15000</v>
      </c>
      <c r="C2608">
        <v>100</v>
      </c>
      <c r="D2608">
        <v>100000</v>
      </c>
      <c r="E2608">
        <v>49</v>
      </c>
      <c r="F2608">
        <v>1</v>
      </c>
      <c r="G2608">
        <v>25.521954000000001</v>
      </c>
      <c r="H2608">
        <v>8.9471059999999998</v>
      </c>
      <c r="I2608">
        <v>7.7879509999999996</v>
      </c>
      <c r="J2608">
        <v>0.162249</v>
      </c>
      <c r="K2608" t="str">
        <f t="shared" si="76"/>
        <v>7</v>
      </c>
      <c r="L2608" t="s">
        <v>93</v>
      </c>
      <c r="M2608" t="s">
        <v>94</v>
      </c>
      <c r="N260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49</v>
      </c>
      <c r="O2608" t="e">
        <f>VLOOKUP(TableMPI[[#This Row],[Label]],TableAvg[],2,FALSE)</f>
        <v>#N/A</v>
      </c>
      <c r="P2608" t="e">
        <f>VLOOKUP(TableMPI[[#This Row],[Label]],TableAvg[],3,FALSE)</f>
        <v>#N/A</v>
      </c>
      <c r="Q2608" t="e">
        <f>TableMPI[[#This Row],[Avg]]-$U$2*TableMPI[[#This Row],[StdDev]]</f>
        <v>#N/A</v>
      </c>
      <c r="R2608" t="e">
        <f>TableMPI[[#This Row],[Avg]]+$U$2*TableMPI[[#This Row],[StdDev]]</f>
        <v>#N/A</v>
      </c>
      <c r="S2608" t="e">
        <f>IF(AND(TableMPI[[#This Row],[total_time]]&gt;=TableMPI[[#This Row],[Low]], TableMPI[[#This Row],[total_time]]&lt;=TableMPI[[#This Row],[High]]),1,0)</f>
        <v>#N/A</v>
      </c>
    </row>
    <row r="2609" spans="1:19" x14ac:dyDescent="0.25">
      <c r="A2609" t="s">
        <v>15</v>
      </c>
      <c r="B2609">
        <v>15000</v>
      </c>
      <c r="C2609">
        <v>100</v>
      </c>
      <c r="D2609">
        <v>100000</v>
      </c>
      <c r="E2609">
        <v>50</v>
      </c>
      <c r="F2609">
        <v>1</v>
      </c>
      <c r="G2609">
        <v>26.283712000000001</v>
      </c>
      <c r="H2609">
        <v>10.216284999999999</v>
      </c>
      <c r="I2609">
        <v>8.2592639999999999</v>
      </c>
      <c r="J2609">
        <v>0.16855600000000001</v>
      </c>
      <c r="K2609" t="str">
        <f t="shared" si="76"/>
        <v>7</v>
      </c>
      <c r="L2609" t="s">
        <v>93</v>
      </c>
      <c r="M2609" t="s">
        <v>94</v>
      </c>
      <c r="N260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50</v>
      </c>
      <c r="O2609" t="e">
        <f>VLOOKUP(TableMPI[[#This Row],[Label]],TableAvg[],2,FALSE)</f>
        <v>#N/A</v>
      </c>
      <c r="P2609" t="e">
        <f>VLOOKUP(TableMPI[[#This Row],[Label]],TableAvg[],3,FALSE)</f>
        <v>#N/A</v>
      </c>
      <c r="Q2609" t="e">
        <f>TableMPI[[#This Row],[Avg]]-$U$2*TableMPI[[#This Row],[StdDev]]</f>
        <v>#N/A</v>
      </c>
      <c r="R2609" t="e">
        <f>TableMPI[[#This Row],[Avg]]+$U$2*TableMPI[[#This Row],[StdDev]]</f>
        <v>#N/A</v>
      </c>
      <c r="S2609" t="e">
        <f>IF(AND(TableMPI[[#This Row],[total_time]]&gt;=TableMPI[[#This Row],[Low]], TableMPI[[#This Row],[total_time]]&lt;=TableMPI[[#This Row],[High]]),1,0)</f>
        <v>#N/A</v>
      </c>
    </row>
    <row r="2610" spans="1:19" x14ac:dyDescent="0.25">
      <c r="A2610" t="s">
        <v>15</v>
      </c>
      <c r="B2610">
        <v>15000</v>
      </c>
      <c r="C2610">
        <v>100</v>
      </c>
      <c r="D2610">
        <v>100000</v>
      </c>
      <c r="E2610">
        <v>51</v>
      </c>
      <c r="F2610">
        <v>1</v>
      </c>
      <c r="G2610">
        <v>26.473690999999999</v>
      </c>
      <c r="H2610">
        <v>10.532368</v>
      </c>
      <c r="I2610">
        <v>9.5954630000000005</v>
      </c>
      <c r="J2610">
        <v>0.191909</v>
      </c>
      <c r="K2610" t="str">
        <f t="shared" si="76"/>
        <v>7</v>
      </c>
      <c r="L2610" t="s">
        <v>93</v>
      </c>
      <c r="M2610" t="s">
        <v>94</v>
      </c>
      <c r="N261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51</v>
      </c>
      <c r="O2610" t="e">
        <f>VLOOKUP(TableMPI[[#This Row],[Label]],TableAvg[],2,FALSE)</f>
        <v>#N/A</v>
      </c>
      <c r="P2610" t="e">
        <f>VLOOKUP(TableMPI[[#This Row],[Label]],TableAvg[],3,FALSE)</f>
        <v>#N/A</v>
      </c>
      <c r="Q2610" t="e">
        <f>TableMPI[[#This Row],[Avg]]-$U$2*TableMPI[[#This Row],[StdDev]]</f>
        <v>#N/A</v>
      </c>
      <c r="R2610" t="e">
        <f>TableMPI[[#This Row],[Avg]]+$U$2*TableMPI[[#This Row],[StdDev]]</f>
        <v>#N/A</v>
      </c>
      <c r="S2610" t="e">
        <f>IF(AND(TableMPI[[#This Row],[total_time]]&gt;=TableMPI[[#This Row],[Low]], TableMPI[[#This Row],[total_time]]&lt;=TableMPI[[#This Row],[High]]),1,0)</f>
        <v>#N/A</v>
      </c>
    </row>
    <row r="2611" spans="1:19" x14ac:dyDescent="0.25">
      <c r="A2611" t="s">
        <v>15</v>
      </c>
      <c r="B2611">
        <v>15000</v>
      </c>
      <c r="C2611">
        <v>100</v>
      </c>
      <c r="D2611">
        <v>100000</v>
      </c>
      <c r="E2611">
        <v>52</v>
      </c>
      <c r="F2611">
        <v>1</v>
      </c>
      <c r="G2611">
        <v>44.012624000000002</v>
      </c>
      <c r="H2611">
        <v>28.394691000000002</v>
      </c>
      <c r="I2611">
        <v>9.2634609999999995</v>
      </c>
      <c r="J2611">
        <v>0.18163599999999999</v>
      </c>
      <c r="K2611" t="str">
        <f t="shared" si="76"/>
        <v>7</v>
      </c>
      <c r="L2611" t="s">
        <v>93</v>
      </c>
      <c r="M2611" t="s">
        <v>94</v>
      </c>
      <c r="N261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52</v>
      </c>
      <c r="O2611" t="e">
        <f>VLOOKUP(TableMPI[[#This Row],[Label]],TableAvg[],2,FALSE)</f>
        <v>#N/A</v>
      </c>
      <c r="P2611" t="e">
        <f>VLOOKUP(TableMPI[[#This Row],[Label]],TableAvg[],3,FALSE)</f>
        <v>#N/A</v>
      </c>
      <c r="Q2611" t="e">
        <f>TableMPI[[#This Row],[Avg]]-$U$2*TableMPI[[#This Row],[StdDev]]</f>
        <v>#N/A</v>
      </c>
      <c r="R2611" t="e">
        <f>TableMPI[[#This Row],[Avg]]+$U$2*TableMPI[[#This Row],[StdDev]]</f>
        <v>#N/A</v>
      </c>
      <c r="S2611" t="e">
        <f>IF(AND(TableMPI[[#This Row],[total_time]]&gt;=TableMPI[[#This Row],[Low]], TableMPI[[#This Row],[total_time]]&lt;=TableMPI[[#This Row],[High]]),1,0)</f>
        <v>#N/A</v>
      </c>
    </row>
    <row r="2612" spans="1:19" x14ac:dyDescent="0.25">
      <c r="A2612" t="s">
        <v>15</v>
      </c>
      <c r="B2612">
        <v>15000</v>
      </c>
      <c r="C2612">
        <v>100</v>
      </c>
      <c r="D2612">
        <v>100000</v>
      </c>
      <c r="E2612">
        <v>53</v>
      </c>
      <c r="F2612">
        <v>1</v>
      </c>
      <c r="G2612">
        <v>27.414885000000002</v>
      </c>
      <c r="H2612">
        <v>12.010028999999999</v>
      </c>
      <c r="I2612">
        <v>24.028203999999999</v>
      </c>
      <c r="J2612">
        <v>0.46208100000000002</v>
      </c>
      <c r="K2612" t="str">
        <f t="shared" si="76"/>
        <v>7</v>
      </c>
      <c r="L2612" t="s">
        <v>93</v>
      </c>
      <c r="M2612" t="s">
        <v>94</v>
      </c>
      <c r="N261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53</v>
      </c>
      <c r="O2612" t="e">
        <f>VLOOKUP(TableMPI[[#This Row],[Label]],TableAvg[],2,FALSE)</f>
        <v>#N/A</v>
      </c>
      <c r="P2612" t="e">
        <f>VLOOKUP(TableMPI[[#This Row],[Label]],TableAvg[],3,FALSE)</f>
        <v>#N/A</v>
      </c>
      <c r="Q2612" t="e">
        <f>TableMPI[[#This Row],[Avg]]-$U$2*TableMPI[[#This Row],[StdDev]]</f>
        <v>#N/A</v>
      </c>
      <c r="R2612" t="e">
        <f>TableMPI[[#This Row],[Avg]]+$U$2*TableMPI[[#This Row],[StdDev]]</f>
        <v>#N/A</v>
      </c>
      <c r="S2612" t="e">
        <f>IF(AND(TableMPI[[#This Row],[total_time]]&gt;=TableMPI[[#This Row],[Low]], TableMPI[[#This Row],[total_time]]&lt;=TableMPI[[#This Row],[High]]),1,0)</f>
        <v>#N/A</v>
      </c>
    </row>
    <row r="2613" spans="1:19" x14ac:dyDescent="0.25">
      <c r="A2613" t="s">
        <v>15</v>
      </c>
      <c r="B2613">
        <v>15000</v>
      </c>
      <c r="C2613">
        <v>100</v>
      </c>
      <c r="D2613">
        <v>100000</v>
      </c>
      <c r="E2613">
        <v>54</v>
      </c>
      <c r="F2613">
        <v>1</v>
      </c>
      <c r="G2613">
        <v>26.869944</v>
      </c>
      <c r="H2613">
        <v>11.611089</v>
      </c>
      <c r="I2613">
        <v>9.469068</v>
      </c>
      <c r="J2613">
        <v>0.17866199999999999</v>
      </c>
      <c r="K2613" t="str">
        <f t="shared" si="76"/>
        <v>7</v>
      </c>
      <c r="L2613" t="s">
        <v>93</v>
      </c>
      <c r="M2613" t="s">
        <v>94</v>
      </c>
      <c r="N26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54</v>
      </c>
      <c r="O2613" t="e">
        <f>VLOOKUP(TableMPI[[#This Row],[Label]],TableAvg[],2,FALSE)</f>
        <v>#N/A</v>
      </c>
      <c r="P2613" t="e">
        <f>VLOOKUP(TableMPI[[#This Row],[Label]],TableAvg[],3,FALSE)</f>
        <v>#N/A</v>
      </c>
      <c r="Q2613" t="e">
        <f>TableMPI[[#This Row],[Avg]]-$U$2*TableMPI[[#This Row],[StdDev]]</f>
        <v>#N/A</v>
      </c>
      <c r="R2613" t="e">
        <f>TableMPI[[#This Row],[Avg]]+$U$2*TableMPI[[#This Row],[StdDev]]</f>
        <v>#N/A</v>
      </c>
      <c r="S2613" t="e">
        <f>IF(AND(TableMPI[[#This Row],[total_time]]&gt;=TableMPI[[#This Row],[Low]], TableMPI[[#This Row],[total_time]]&lt;=TableMPI[[#This Row],[High]]),1,0)</f>
        <v>#N/A</v>
      </c>
    </row>
    <row r="2614" spans="1:19" x14ac:dyDescent="0.25">
      <c r="A2614" t="s">
        <v>15</v>
      </c>
      <c r="B2614">
        <v>15000</v>
      </c>
      <c r="C2614">
        <v>100</v>
      </c>
      <c r="D2614">
        <v>100000</v>
      </c>
      <c r="E2614">
        <v>55</v>
      </c>
      <c r="F2614">
        <v>1</v>
      </c>
      <c r="G2614">
        <v>27.682562000000001</v>
      </c>
      <c r="H2614">
        <v>12.83705</v>
      </c>
      <c r="I2614">
        <v>7.0665389999999997</v>
      </c>
      <c r="J2614">
        <v>0.13086200000000001</v>
      </c>
      <c r="K2614" t="str">
        <f t="shared" si="76"/>
        <v>7</v>
      </c>
      <c r="L2614" t="s">
        <v>93</v>
      </c>
      <c r="M2614" t="s">
        <v>94</v>
      </c>
      <c r="N261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55</v>
      </c>
      <c r="O2614" t="e">
        <f>VLOOKUP(TableMPI[[#This Row],[Label]],TableAvg[],2,FALSE)</f>
        <v>#N/A</v>
      </c>
      <c r="P2614" t="e">
        <f>VLOOKUP(TableMPI[[#This Row],[Label]],TableAvg[],3,FALSE)</f>
        <v>#N/A</v>
      </c>
      <c r="Q2614" t="e">
        <f>TableMPI[[#This Row],[Avg]]-$U$2*TableMPI[[#This Row],[StdDev]]</f>
        <v>#N/A</v>
      </c>
      <c r="R2614" t="e">
        <f>TableMPI[[#This Row],[Avg]]+$U$2*TableMPI[[#This Row],[StdDev]]</f>
        <v>#N/A</v>
      </c>
      <c r="S2614" t="e">
        <f>IF(AND(TableMPI[[#This Row],[total_time]]&gt;=TableMPI[[#This Row],[Low]], TableMPI[[#This Row],[total_time]]&lt;=TableMPI[[#This Row],[High]]),1,0)</f>
        <v>#N/A</v>
      </c>
    </row>
    <row r="2615" spans="1:19" x14ac:dyDescent="0.25">
      <c r="A2615" t="s">
        <v>15</v>
      </c>
      <c r="B2615">
        <v>15000</v>
      </c>
      <c r="C2615">
        <v>100</v>
      </c>
      <c r="D2615">
        <v>100000</v>
      </c>
      <c r="E2615">
        <v>56</v>
      </c>
      <c r="F2615">
        <v>1</v>
      </c>
      <c r="G2615">
        <v>27.562664000000002</v>
      </c>
      <c r="H2615">
        <v>12.765511999999999</v>
      </c>
      <c r="I2615">
        <v>6.3674590000000002</v>
      </c>
      <c r="J2615">
        <v>0.115772</v>
      </c>
      <c r="K2615" t="str">
        <f t="shared" si="76"/>
        <v>7</v>
      </c>
      <c r="L2615" t="s">
        <v>93</v>
      </c>
      <c r="M2615" t="s">
        <v>94</v>
      </c>
      <c r="N261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56</v>
      </c>
      <c r="O2615" t="e">
        <f>VLOOKUP(TableMPI[[#This Row],[Label]],TableAvg[],2,FALSE)</f>
        <v>#N/A</v>
      </c>
      <c r="P2615" t="e">
        <f>VLOOKUP(TableMPI[[#This Row],[Label]],TableAvg[],3,FALSE)</f>
        <v>#N/A</v>
      </c>
      <c r="Q2615" t="e">
        <f>TableMPI[[#This Row],[Avg]]-$U$2*TableMPI[[#This Row],[StdDev]]</f>
        <v>#N/A</v>
      </c>
      <c r="R2615" t="e">
        <f>TableMPI[[#This Row],[Avg]]+$U$2*TableMPI[[#This Row],[StdDev]]</f>
        <v>#N/A</v>
      </c>
      <c r="S2615" t="e">
        <f>IF(AND(TableMPI[[#This Row],[total_time]]&gt;=TableMPI[[#This Row],[Low]], TableMPI[[#This Row],[total_time]]&lt;=TableMPI[[#This Row],[High]]),1,0)</f>
        <v>#N/A</v>
      </c>
    </row>
    <row r="2616" spans="1:19" x14ac:dyDescent="0.25">
      <c r="A2616" t="s">
        <v>15</v>
      </c>
      <c r="B2616">
        <v>15000</v>
      </c>
      <c r="C2616">
        <v>100</v>
      </c>
      <c r="D2616">
        <v>100000</v>
      </c>
      <c r="E2616">
        <v>57</v>
      </c>
      <c r="F2616">
        <v>1</v>
      </c>
      <c r="G2616">
        <v>26.158622999999999</v>
      </c>
      <c r="H2616">
        <v>11.556831000000001</v>
      </c>
      <c r="I2616">
        <v>8.3775720000000007</v>
      </c>
      <c r="J2616">
        <v>0.14960000000000001</v>
      </c>
      <c r="K2616" t="str">
        <f t="shared" si="76"/>
        <v>7</v>
      </c>
      <c r="L2616" t="s">
        <v>93</v>
      </c>
      <c r="M2616" t="s">
        <v>94</v>
      </c>
      <c r="N261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57</v>
      </c>
      <c r="O2616" t="e">
        <f>VLOOKUP(TableMPI[[#This Row],[Label]],TableAvg[],2,FALSE)</f>
        <v>#N/A</v>
      </c>
      <c r="P2616" t="e">
        <f>VLOOKUP(TableMPI[[#This Row],[Label]],TableAvg[],3,FALSE)</f>
        <v>#N/A</v>
      </c>
      <c r="Q2616" t="e">
        <f>TableMPI[[#This Row],[Avg]]-$U$2*TableMPI[[#This Row],[StdDev]]</f>
        <v>#N/A</v>
      </c>
      <c r="R2616" t="e">
        <f>TableMPI[[#This Row],[Avg]]+$U$2*TableMPI[[#This Row],[StdDev]]</f>
        <v>#N/A</v>
      </c>
      <c r="S2616" t="e">
        <f>IF(AND(TableMPI[[#This Row],[total_time]]&gt;=TableMPI[[#This Row],[Low]], TableMPI[[#This Row],[total_time]]&lt;=TableMPI[[#This Row],[High]]),1,0)</f>
        <v>#N/A</v>
      </c>
    </row>
    <row r="2617" spans="1:19" x14ac:dyDescent="0.25">
      <c r="A2617" t="s">
        <v>15</v>
      </c>
      <c r="B2617">
        <v>15000</v>
      </c>
      <c r="C2617">
        <v>100</v>
      </c>
      <c r="D2617">
        <v>100000</v>
      </c>
      <c r="E2617">
        <v>58</v>
      </c>
      <c r="F2617">
        <v>1</v>
      </c>
      <c r="G2617">
        <v>28.064768000000001</v>
      </c>
      <c r="H2617">
        <v>13.728846000000001</v>
      </c>
      <c r="I2617">
        <v>8.5587649999999993</v>
      </c>
      <c r="J2617">
        <v>0.15015400000000001</v>
      </c>
      <c r="K2617" t="str">
        <f t="shared" si="76"/>
        <v>7</v>
      </c>
      <c r="L2617" t="s">
        <v>93</v>
      </c>
      <c r="M2617" t="s">
        <v>94</v>
      </c>
      <c r="N261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58</v>
      </c>
      <c r="O2617" t="e">
        <f>VLOOKUP(TableMPI[[#This Row],[Label]],TableAvg[],2,FALSE)</f>
        <v>#N/A</v>
      </c>
      <c r="P2617" t="e">
        <f>VLOOKUP(TableMPI[[#This Row],[Label]],TableAvg[],3,FALSE)</f>
        <v>#N/A</v>
      </c>
      <c r="Q2617" t="e">
        <f>TableMPI[[#This Row],[Avg]]-$U$2*TableMPI[[#This Row],[StdDev]]</f>
        <v>#N/A</v>
      </c>
      <c r="R2617" t="e">
        <f>TableMPI[[#This Row],[Avg]]+$U$2*TableMPI[[#This Row],[StdDev]]</f>
        <v>#N/A</v>
      </c>
      <c r="S2617" t="e">
        <f>IF(AND(TableMPI[[#This Row],[total_time]]&gt;=TableMPI[[#This Row],[Low]], TableMPI[[#This Row],[total_time]]&lt;=TableMPI[[#This Row],[High]]),1,0)</f>
        <v>#N/A</v>
      </c>
    </row>
    <row r="2618" spans="1:19" x14ac:dyDescent="0.25">
      <c r="A2618" t="s">
        <v>15</v>
      </c>
      <c r="B2618">
        <v>15000</v>
      </c>
      <c r="C2618">
        <v>100</v>
      </c>
      <c r="D2618">
        <v>100000</v>
      </c>
      <c r="E2618">
        <v>59</v>
      </c>
      <c r="F2618">
        <v>1</v>
      </c>
      <c r="G2618">
        <v>25.928436000000001</v>
      </c>
      <c r="H2618">
        <v>11.86243</v>
      </c>
      <c r="I2618">
        <v>10.647423</v>
      </c>
      <c r="J2618">
        <v>0.18357599999999999</v>
      </c>
      <c r="K2618" t="str">
        <f t="shared" si="76"/>
        <v>7</v>
      </c>
      <c r="L2618" t="s">
        <v>93</v>
      </c>
      <c r="M2618" t="s">
        <v>94</v>
      </c>
      <c r="N261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59</v>
      </c>
      <c r="O2618" t="e">
        <f>VLOOKUP(TableMPI[[#This Row],[Label]],TableAvg[],2,FALSE)</f>
        <v>#N/A</v>
      </c>
      <c r="P2618" t="e">
        <f>VLOOKUP(TableMPI[[#This Row],[Label]],TableAvg[],3,FALSE)</f>
        <v>#N/A</v>
      </c>
      <c r="Q2618" t="e">
        <f>TableMPI[[#This Row],[Avg]]-$U$2*TableMPI[[#This Row],[StdDev]]</f>
        <v>#N/A</v>
      </c>
      <c r="R2618" t="e">
        <f>TableMPI[[#This Row],[Avg]]+$U$2*TableMPI[[#This Row],[StdDev]]</f>
        <v>#N/A</v>
      </c>
      <c r="S2618" t="e">
        <f>IF(AND(TableMPI[[#This Row],[total_time]]&gt;=TableMPI[[#This Row],[Low]], TableMPI[[#This Row],[total_time]]&lt;=TableMPI[[#This Row],[High]]),1,0)</f>
        <v>#N/A</v>
      </c>
    </row>
    <row r="2619" spans="1:19" x14ac:dyDescent="0.25">
      <c r="A2619" t="s">
        <v>15</v>
      </c>
      <c r="B2619">
        <v>15000</v>
      </c>
      <c r="C2619">
        <v>100</v>
      </c>
      <c r="D2619">
        <v>100000</v>
      </c>
      <c r="E2619">
        <v>60</v>
      </c>
      <c r="F2619">
        <v>1</v>
      </c>
      <c r="G2619">
        <v>26.964562000000001</v>
      </c>
      <c r="H2619">
        <v>13.371836</v>
      </c>
      <c r="I2619">
        <v>6.5323279999999997</v>
      </c>
      <c r="J2619">
        <v>0.110717</v>
      </c>
      <c r="K2619" t="str">
        <f t="shared" si="76"/>
        <v>7</v>
      </c>
      <c r="L2619" t="s">
        <v>93</v>
      </c>
      <c r="M2619" t="s">
        <v>94</v>
      </c>
      <c r="N261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60</v>
      </c>
      <c r="O2619" t="e">
        <f>VLOOKUP(TableMPI[[#This Row],[Label]],TableAvg[],2,FALSE)</f>
        <v>#N/A</v>
      </c>
      <c r="P2619" t="e">
        <f>VLOOKUP(TableMPI[[#This Row],[Label]],TableAvg[],3,FALSE)</f>
        <v>#N/A</v>
      </c>
      <c r="Q2619" t="e">
        <f>TableMPI[[#This Row],[Avg]]-$U$2*TableMPI[[#This Row],[StdDev]]</f>
        <v>#N/A</v>
      </c>
      <c r="R2619" t="e">
        <f>TableMPI[[#This Row],[Avg]]+$U$2*TableMPI[[#This Row],[StdDev]]</f>
        <v>#N/A</v>
      </c>
      <c r="S2619" t="e">
        <f>IF(AND(TableMPI[[#This Row],[total_time]]&gt;=TableMPI[[#This Row],[Low]], TableMPI[[#This Row],[total_time]]&lt;=TableMPI[[#This Row],[High]]),1,0)</f>
        <v>#N/A</v>
      </c>
    </row>
    <row r="2620" spans="1:19" x14ac:dyDescent="0.25">
      <c r="A2620" t="s">
        <v>15</v>
      </c>
      <c r="B2620">
        <v>15000</v>
      </c>
      <c r="C2620">
        <v>100</v>
      </c>
      <c r="D2620">
        <v>100000</v>
      </c>
      <c r="E2620">
        <v>61</v>
      </c>
      <c r="F2620">
        <v>1</v>
      </c>
      <c r="G2620">
        <v>27.703735999999999</v>
      </c>
      <c r="H2620">
        <v>14.41071</v>
      </c>
      <c r="I2620">
        <v>7.9740799999999998</v>
      </c>
      <c r="J2620">
        <v>0.13290099999999999</v>
      </c>
      <c r="K2620" t="str">
        <f t="shared" si="76"/>
        <v>7</v>
      </c>
      <c r="L2620" t="s">
        <v>93</v>
      </c>
      <c r="M2620" t="s">
        <v>94</v>
      </c>
      <c r="N262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61</v>
      </c>
      <c r="O2620" t="e">
        <f>VLOOKUP(TableMPI[[#This Row],[Label]],TableAvg[],2,FALSE)</f>
        <v>#N/A</v>
      </c>
      <c r="P2620" t="e">
        <f>VLOOKUP(TableMPI[[#This Row],[Label]],TableAvg[],3,FALSE)</f>
        <v>#N/A</v>
      </c>
      <c r="Q2620" t="e">
        <f>TableMPI[[#This Row],[Avg]]-$U$2*TableMPI[[#This Row],[StdDev]]</f>
        <v>#N/A</v>
      </c>
      <c r="R2620" t="e">
        <f>TableMPI[[#This Row],[Avg]]+$U$2*TableMPI[[#This Row],[StdDev]]</f>
        <v>#N/A</v>
      </c>
      <c r="S2620" t="e">
        <f>IF(AND(TableMPI[[#This Row],[total_time]]&gt;=TableMPI[[#This Row],[Low]], TableMPI[[#This Row],[total_time]]&lt;=TableMPI[[#This Row],[High]]),1,0)</f>
        <v>#N/A</v>
      </c>
    </row>
    <row r="2621" spans="1:19" x14ac:dyDescent="0.25">
      <c r="A2621" t="s">
        <v>15</v>
      </c>
      <c r="B2621">
        <v>15000</v>
      </c>
      <c r="C2621">
        <v>100</v>
      </c>
      <c r="D2621">
        <v>100000</v>
      </c>
      <c r="E2621">
        <v>62</v>
      </c>
      <c r="F2621">
        <v>1</v>
      </c>
      <c r="G2621">
        <v>27.916975000000001</v>
      </c>
      <c r="H2621">
        <v>14.868741</v>
      </c>
      <c r="I2621">
        <v>8.3334799999999998</v>
      </c>
      <c r="J2621">
        <v>0.13661400000000001</v>
      </c>
      <c r="K2621" t="str">
        <f t="shared" si="76"/>
        <v>7</v>
      </c>
      <c r="L2621" t="s">
        <v>93</v>
      </c>
      <c r="M2621" t="s">
        <v>94</v>
      </c>
      <c r="N262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62</v>
      </c>
      <c r="O2621" t="e">
        <f>VLOOKUP(TableMPI[[#This Row],[Label]],TableAvg[],2,FALSE)</f>
        <v>#N/A</v>
      </c>
      <c r="P2621" t="e">
        <f>VLOOKUP(TableMPI[[#This Row],[Label]],TableAvg[],3,FALSE)</f>
        <v>#N/A</v>
      </c>
      <c r="Q2621" t="e">
        <f>TableMPI[[#This Row],[Avg]]-$U$2*TableMPI[[#This Row],[StdDev]]</f>
        <v>#N/A</v>
      </c>
      <c r="R2621" t="e">
        <f>TableMPI[[#This Row],[Avg]]+$U$2*TableMPI[[#This Row],[StdDev]]</f>
        <v>#N/A</v>
      </c>
      <c r="S2621" t="e">
        <f>IF(AND(TableMPI[[#This Row],[total_time]]&gt;=TableMPI[[#This Row],[Low]], TableMPI[[#This Row],[total_time]]&lt;=TableMPI[[#This Row],[High]]),1,0)</f>
        <v>#N/A</v>
      </c>
    </row>
    <row r="2622" spans="1:19" x14ac:dyDescent="0.25">
      <c r="A2622" t="s">
        <v>15</v>
      </c>
      <c r="B2622">
        <v>15000</v>
      </c>
      <c r="C2622">
        <v>100</v>
      </c>
      <c r="D2622">
        <v>100000</v>
      </c>
      <c r="E2622">
        <v>63</v>
      </c>
      <c r="F2622">
        <v>1</v>
      </c>
      <c r="G2622">
        <v>26.126332000000001</v>
      </c>
      <c r="H2622">
        <v>13.231736</v>
      </c>
      <c r="I2622">
        <v>7.7367179999999998</v>
      </c>
      <c r="J2622">
        <v>0.12478599999999999</v>
      </c>
      <c r="K2622" t="str">
        <f t="shared" si="76"/>
        <v>7</v>
      </c>
      <c r="L2622" t="s">
        <v>93</v>
      </c>
      <c r="M2622" t="s">
        <v>94</v>
      </c>
      <c r="N262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63</v>
      </c>
      <c r="O2622" t="e">
        <f>VLOOKUP(TableMPI[[#This Row],[Label]],TableAvg[],2,FALSE)</f>
        <v>#N/A</v>
      </c>
      <c r="P2622" t="e">
        <f>VLOOKUP(TableMPI[[#This Row],[Label]],TableAvg[],3,FALSE)</f>
        <v>#N/A</v>
      </c>
      <c r="Q2622" t="e">
        <f>TableMPI[[#This Row],[Avg]]-$U$2*TableMPI[[#This Row],[StdDev]]</f>
        <v>#N/A</v>
      </c>
      <c r="R2622" t="e">
        <f>TableMPI[[#This Row],[Avg]]+$U$2*TableMPI[[#This Row],[StdDev]]</f>
        <v>#N/A</v>
      </c>
      <c r="S2622" t="e">
        <f>IF(AND(TableMPI[[#This Row],[total_time]]&gt;=TableMPI[[#This Row],[Low]], TableMPI[[#This Row],[total_time]]&lt;=TableMPI[[#This Row],[High]]),1,0)</f>
        <v>#N/A</v>
      </c>
    </row>
    <row r="2623" spans="1:19" x14ac:dyDescent="0.25">
      <c r="A2623" t="s">
        <v>15</v>
      </c>
      <c r="B2623">
        <v>15000</v>
      </c>
      <c r="C2623">
        <v>100</v>
      </c>
      <c r="D2623">
        <v>100000</v>
      </c>
      <c r="E2623">
        <v>64</v>
      </c>
      <c r="F2623">
        <v>1</v>
      </c>
      <c r="G2623">
        <v>29.469501999999999</v>
      </c>
      <c r="H2623">
        <v>16.743803</v>
      </c>
      <c r="I2623">
        <v>4.3201510000000001</v>
      </c>
      <c r="J2623">
        <v>6.8573999999999996E-2</v>
      </c>
      <c r="K2623" t="str">
        <f t="shared" si="76"/>
        <v>7</v>
      </c>
      <c r="L2623" t="s">
        <v>93</v>
      </c>
      <c r="M2623" t="s">
        <v>94</v>
      </c>
      <c r="N262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64</v>
      </c>
      <c r="O2623" t="e">
        <f>VLOOKUP(TableMPI[[#This Row],[Label]],TableAvg[],2,FALSE)</f>
        <v>#N/A</v>
      </c>
      <c r="P2623" t="e">
        <f>VLOOKUP(TableMPI[[#This Row],[Label]],TableAvg[],3,FALSE)</f>
        <v>#N/A</v>
      </c>
      <c r="Q2623" t="e">
        <f>TableMPI[[#This Row],[Avg]]-$U$2*TableMPI[[#This Row],[StdDev]]</f>
        <v>#N/A</v>
      </c>
      <c r="R2623" t="e">
        <f>TableMPI[[#This Row],[Avg]]+$U$2*TableMPI[[#This Row],[StdDev]]</f>
        <v>#N/A</v>
      </c>
      <c r="S2623" t="e">
        <f>IF(AND(TableMPI[[#This Row],[total_time]]&gt;=TableMPI[[#This Row],[Low]], TableMPI[[#This Row],[total_time]]&lt;=TableMPI[[#This Row],[High]]),1,0)</f>
        <v>#N/A</v>
      </c>
    </row>
    <row r="2624" spans="1:19" x14ac:dyDescent="0.25">
      <c r="A2624" t="s">
        <v>15</v>
      </c>
      <c r="B2624">
        <v>15000</v>
      </c>
      <c r="C2624">
        <v>100</v>
      </c>
      <c r="D2624">
        <v>100000</v>
      </c>
      <c r="E2624">
        <v>65</v>
      </c>
      <c r="F2624">
        <v>1</v>
      </c>
      <c r="G2624">
        <v>25.997509000000001</v>
      </c>
      <c r="H2624">
        <v>13.460227</v>
      </c>
      <c r="I2624">
        <v>39.917008000000003</v>
      </c>
      <c r="J2624">
        <v>0.62370300000000001</v>
      </c>
      <c r="K2624" t="str">
        <f t="shared" si="76"/>
        <v>7</v>
      </c>
      <c r="L2624" t="s">
        <v>93</v>
      </c>
      <c r="M2624" t="s">
        <v>94</v>
      </c>
      <c r="N262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65</v>
      </c>
      <c r="O2624" t="e">
        <f>VLOOKUP(TableMPI[[#This Row],[Label]],TableAvg[],2,FALSE)</f>
        <v>#N/A</v>
      </c>
      <c r="P2624" t="e">
        <f>VLOOKUP(TableMPI[[#This Row],[Label]],TableAvg[],3,FALSE)</f>
        <v>#N/A</v>
      </c>
      <c r="Q2624" t="e">
        <f>TableMPI[[#This Row],[Avg]]-$U$2*TableMPI[[#This Row],[StdDev]]</f>
        <v>#N/A</v>
      </c>
      <c r="R2624" t="e">
        <f>TableMPI[[#This Row],[Avg]]+$U$2*TableMPI[[#This Row],[StdDev]]</f>
        <v>#N/A</v>
      </c>
      <c r="S2624" t="e">
        <f>IF(AND(TableMPI[[#This Row],[total_time]]&gt;=TableMPI[[#This Row],[Low]], TableMPI[[#This Row],[total_time]]&lt;=TableMPI[[#This Row],[High]]),1,0)</f>
        <v>#N/A</v>
      </c>
    </row>
    <row r="2625" spans="1:19" x14ac:dyDescent="0.25">
      <c r="A2625" t="s">
        <v>15</v>
      </c>
      <c r="B2625">
        <v>15000</v>
      </c>
      <c r="C2625">
        <v>100</v>
      </c>
      <c r="D2625">
        <v>100000</v>
      </c>
      <c r="E2625">
        <v>66</v>
      </c>
      <c r="F2625">
        <v>1</v>
      </c>
      <c r="G2625">
        <v>27.485085000000002</v>
      </c>
      <c r="H2625">
        <v>15.104236</v>
      </c>
      <c r="I2625">
        <v>5.467689</v>
      </c>
      <c r="J2625">
        <v>8.4117999999999998E-2</v>
      </c>
      <c r="K2625" t="str">
        <f t="shared" si="76"/>
        <v>7</v>
      </c>
      <c r="L2625" t="s">
        <v>93</v>
      </c>
      <c r="M2625" t="s">
        <v>94</v>
      </c>
      <c r="N262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66</v>
      </c>
      <c r="O2625" t="e">
        <f>VLOOKUP(TableMPI[[#This Row],[Label]],TableAvg[],2,FALSE)</f>
        <v>#N/A</v>
      </c>
      <c r="P2625" t="e">
        <f>VLOOKUP(TableMPI[[#This Row],[Label]],TableAvg[],3,FALSE)</f>
        <v>#N/A</v>
      </c>
      <c r="Q2625" t="e">
        <f>TableMPI[[#This Row],[Avg]]-$U$2*TableMPI[[#This Row],[StdDev]]</f>
        <v>#N/A</v>
      </c>
      <c r="R2625" t="e">
        <f>TableMPI[[#This Row],[Avg]]+$U$2*TableMPI[[#This Row],[StdDev]]</f>
        <v>#N/A</v>
      </c>
      <c r="S2625" t="e">
        <f>IF(AND(TableMPI[[#This Row],[total_time]]&gt;=TableMPI[[#This Row],[Low]], TableMPI[[#This Row],[total_time]]&lt;=TableMPI[[#This Row],[High]]),1,0)</f>
        <v>#N/A</v>
      </c>
    </row>
    <row r="2626" spans="1:19" x14ac:dyDescent="0.25">
      <c r="A2626" t="s">
        <v>15</v>
      </c>
      <c r="B2626">
        <v>15000</v>
      </c>
      <c r="C2626">
        <v>100</v>
      </c>
      <c r="D2626">
        <v>100000</v>
      </c>
      <c r="E2626">
        <v>67</v>
      </c>
      <c r="F2626">
        <v>1</v>
      </c>
      <c r="G2626">
        <v>29.962292999999999</v>
      </c>
      <c r="H2626">
        <v>17.788703999999999</v>
      </c>
      <c r="I2626">
        <v>9.0127930000000003</v>
      </c>
      <c r="J2626">
        <v>0.13655700000000001</v>
      </c>
      <c r="K2626" t="str">
        <f t="shared" si="76"/>
        <v>7</v>
      </c>
      <c r="L2626" t="s">
        <v>93</v>
      </c>
      <c r="M2626" t="s">
        <v>94</v>
      </c>
      <c r="N262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67</v>
      </c>
      <c r="O2626" t="e">
        <f>VLOOKUP(TableMPI[[#This Row],[Label]],TableAvg[],2,FALSE)</f>
        <v>#N/A</v>
      </c>
      <c r="P2626" t="e">
        <f>VLOOKUP(TableMPI[[#This Row],[Label]],TableAvg[],3,FALSE)</f>
        <v>#N/A</v>
      </c>
      <c r="Q2626" t="e">
        <f>TableMPI[[#This Row],[Avg]]-$U$2*TableMPI[[#This Row],[StdDev]]</f>
        <v>#N/A</v>
      </c>
      <c r="R2626" t="e">
        <f>TableMPI[[#This Row],[Avg]]+$U$2*TableMPI[[#This Row],[StdDev]]</f>
        <v>#N/A</v>
      </c>
      <c r="S2626" t="e">
        <f>IF(AND(TableMPI[[#This Row],[total_time]]&gt;=TableMPI[[#This Row],[Low]], TableMPI[[#This Row],[total_time]]&lt;=TableMPI[[#This Row],[High]]),1,0)</f>
        <v>#N/A</v>
      </c>
    </row>
    <row r="2627" spans="1:19" x14ac:dyDescent="0.25">
      <c r="A2627" t="s">
        <v>15</v>
      </c>
      <c r="B2627">
        <v>15000</v>
      </c>
      <c r="C2627">
        <v>100</v>
      </c>
      <c r="D2627">
        <v>100000</v>
      </c>
      <c r="E2627">
        <v>68</v>
      </c>
      <c r="F2627">
        <v>1</v>
      </c>
      <c r="G2627">
        <v>28.691279999999999</v>
      </c>
      <c r="H2627">
        <v>16.616748999999999</v>
      </c>
      <c r="I2627">
        <v>9.5589239999999993</v>
      </c>
      <c r="J2627">
        <v>0.14267099999999999</v>
      </c>
      <c r="K2627" t="str">
        <f t="shared" si="76"/>
        <v>7</v>
      </c>
      <c r="L2627" t="s">
        <v>93</v>
      </c>
      <c r="M2627" t="s">
        <v>94</v>
      </c>
      <c r="N262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68</v>
      </c>
      <c r="O2627" t="e">
        <f>VLOOKUP(TableMPI[[#This Row],[Label]],TableAvg[],2,FALSE)</f>
        <v>#N/A</v>
      </c>
      <c r="P2627" t="e">
        <f>VLOOKUP(TableMPI[[#This Row],[Label]],TableAvg[],3,FALSE)</f>
        <v>#N/A</v>
      </c>
      <c r="Q2627" t="e">
        <f>TableMPI[[#This Row],[Avg]]-$U$2*TableMPI[[#This Row],[StdDev]]</f>
        <v>#N/A</v>
      </c>
      <c r="R2627" t="e">
        <f>TableMPI[[#This Row],[Avg]]+$U$2*TableMPI[[#This Row],[StdDev]]</f>
        <v>#N/A</v>
      </c>
      <c r="S2627" t="e">
        <f>IF(AND(TableMPI[[#This Row],[total_time]]&gt;=TableMPI[[#This Row],[Low]], TableMPI[[#This Row],[total_time]]&lt;=TableMPI[[#This Row],[High]]),1,0)</f>
        <v>#N/A</v>
      </c>
    </row>
    <row r="2628" spans="1:19" x14ac:dyDescent="0.25">
      <c r="A2628" t="s">
        <v>15</v>
      </c>
      <c r="B2628">
        <v>15000</v>
      </c>
      <c r="C2628">
        <v>100</v>
      </c>
      <c r="D2628">
        <v>100000</v>
      </c>
      <c r="E2628">
        <v>69</v>
      </c>
      <c r="F2628">
        <v>1</v>
      </c>
      <c r="G2628">
        <v>26.303940000000001</v>
      </c>
      <c r="H2628">
        <v>14.420481000000001</v>
      </c>
      <c r="I2628">
        <v>7.5810659999999999</v>
      </c>
      <c r="J2628">
        <v>0.111486</v>
      </c>
      <c r="K2628" t="str">
        <f t="shared" si="76"/>
        <v>7</v>
      </c>
      <c r="L2628" t="s">
        <v>93</v>
      </c>
      <c r="M2628" t="s">
        <v>94</v>
      </c>
      <c r="N262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69</v>
      </c>
      <c r="O2628" t="e">
        <f>VLOOKUP(TableMPI[[#This Row],[Label]],TableAvg[],2,FALSE)</f>
        <v>#N/A</v>
      </c>
      <c r="P2628" t="e">
        <f>VLOOKUP(TableMPI[[#This Row],[Label]],TableAvg[],3,FALSE)</f>
        <v>#N/A</v>
      </c>
      <c r="Q2628" t="e">
        <f>TableMPI[[#This Row],[Avg]]-$U$2*TableMPI[[#This Row],[StdDev]]</f>
        <v>#N/A</v>
      </c>
      <c r="R2628" t="e">
        <f>TableMPI[[#This Row],[Avg]]+$U$2*TableMPI[[#This Row],[StdDev]]</f>
        <v>#N/A</v>
      </c>
      <c r="S2628" t="e">
        <f>IF(AND(TableMPI[[#This Row],[total_time]]&gt;=TableMPI[[#This Row],[Low]], TableMPI[[#This Row],[total_time]]&lt;=TableMPI[[#This Row],[High]]),1,0)</f>
        <v>#N/A</v>
      </c>
    </row>
    <row r="2629" spans="1:19" x14ac:dyDescent="0.25">
      <c r="A2629" t="s">
        <v>15</v>
      </c>
      <c r="B2629">
        <v>15000</v>
      </c>
      <c r="C2629">
        <v>100</v>
      </c>
      <c r="D2629">
        <v>100000</v>
      </c>
      <c r="E2629">
        <v>70</v>
      </c>
      <c r="F2629">
        <v>1</v>
      </c>
      <c r="G2629">
        <v>30.618485</v>
      </c>
      <c r="H2629">
        <v>18.717224999999999</v>
      </c>
      <c r="I2629">
        <v>9.0067160000000008</v>
      </c>
      <c r="J2629">
        <v>0.13053200000000001</v>
      </c>
      <c r="K2629" t="str">
        <f t="shared" si="76"/>
        <v>7</v>
      </c>
      <c r="L2629" t="s">
        <v>93</v>
      </c>
      <c r="M2629" t="s">
        <v>94</v>
      </c>
      <c r="N262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70</v>
      </c>
      <c r="O2629" t="e">
        <f>VLOOKUP(TableMPI[[#This Row],[Label]],TableAvg[],2,FALSE)</f>
        <v>#N/A</v>
      </c>
      <c r="P2629" t="e">
        <f>VLOOKUP(TableMPI[[#This Row],[Label]],TableAvg[],3,FALSE)</f>
        <v>#N/A</v>
      </c>
      <c r="Q2629" t="e">
        <f>TableMPI[[#This Row],[Avg]]-$U$2*TableMPI[[#This Row],[StdDev]]</f>
        <v>#N/A</v>
      </c>
      <c r="R2629" t="e">
        <f>TableMPI[[#This Row],[Avg]]+$U$2*TableMPI[[#This Row],[StdDev]]</f>
        <v>#N/A</v>
      </c>
      <c r="S2629" t="e">
        <f>IF(AND(TableMPI[[#This Row],[total_time]]&gt;=TableMPI[[#This Row],[Low]], TableMPI[[#This Row],[total_time]]&lt;=TableMPI[[#This Row],[High]]),1,0)</f>
        <v>#N/A</v>
      </c>
    </row>
    <row r="2630" spans="1:19" x14ac:dyDescent="0.25">
      <c r="A2630" t="s">
        <v>15</v>
      </c>
      <c r="B2630">
        <v>15000</v>
      </c>
      <c r="C2630">
        <v>100</v>
      </c>
      <c r="D2630">
        <v>100000</v>
      </c>
      <c r="E2630">
        <v>71</v>
      </c>
      <c r="F2630">
        <v>1</v>
      </c>
      <c r="G2630">
        <v>23.888390000000001</v>
      </c>
      <c r="H2630">
        <v>12.155144999999999</v>
      </c>
      <c r="I2630">
        <v>19.833096999999999</v>
      </c>
      <c r="J2630">
        <v>0.28333000000000003</v>
      </c>
      <c r="K2630" t="str">
        <f t="shared" si="76"/>
        <v>7</v>
      </c>
      <c r="L2630" t="s">
        <v>93</v>
      </c>
      <c r="M2630" t="s">
        <v>94</v>
      </c>
      <c r="N263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71</v>
      </c>
      <c r="O2630" t="e">
        <f>VLOOKUP(TableMPI[[#This Row],[Label]],TableAvg[],2,FALSE)</f>
        <v>#N/A</v>
      </c>
      <c r="P2630" t="e">
        <f>VLOOKUP(TableMPI[[#This Row],[Label]],TableAvg[],3,FALSE)</f>
        <v>#N/A</v>
      </c>
      <c r="Q2630" t="e">
        <f>TableMPI[[#This Row],[Avg]]-$U$2*TableMPI[[#This Row],[StdDev]]</f>
        <v>#N/A</v>
      </c>
      <c r="R2630" t="e">
        <f>TableMPI[[#This Row],[Avg]]+$U$2*TableMPI[[#This Row],[StdDev]]</f>
        <v>#N/A</v>
      </c>
      <c r="S2630" t="e">
        <f>IF(AND(TableMPI[[#This Row],[total_time]]&gt;=TableMPI[[#This Row],[Low]], TableMPI[[#This Row],[total_time]]&lt;=TableMPI[[#This Row],[High]]),1,0)</f>
        <v>#N/A</v>
      </c>
    </row>
    <row r="2631" spans="1:19" x14ac:dyDescent="0.25">
      <c r="A2631" t="s">
        <v>15</v>
      </c>
      <c r="B2631">
        <v>15000</v>
      </c>
      <c r="C2631">
        <v>100</v>
      </c>
      <c r="D2631">
        <v>100000</v>
      </c>
      <c r="E2631">
        <v>72</v>
      </c>
      <c r="F2631">
        <v>1</v>
      </c>
      <c r="G2631">
        <v>30.206893000000001</v>
      </c>
      <c r="H2631">
        <v>18.732413999999999</v>
      </c>
      <c r="I2631">
        <v>9.0777970000000003</v>
      </c>
      <c r="J2631">
        <v>0.127856</v>
      </c>
      <c r="K2631" t="str">
        <f t="shared" si="76"/>
        <v>7</v>
      </c>
      <c r="L2631" t="s">
        <v>93</v>
      </c>
      <c r="M2631" t="s">
        <v>94</v>
      </c>
      <c r="N263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72</v>
      </c>
      <c r="O2631" t="e">
        <f>VLOOKUP(TableMPI[[#This Row],[Label]],TableAvg[],2,FALSE)</f>
        <v>#N/A</v>
      </c>
      <c r="P2631" t="e">
        <f>VLOOKUP(TableMPI[[#This Row],[Label]],TableAvg[],3,FALSE)</f>
        <v>#N/A</v>
      </c>
      <c r="Q2631" t="e">
        <f>TableMPI[[#This Row],[Avg]]-$U$2*TableMPI[[#This Row],[StdDev]]</f>
        <v>#N/A</v>
      </c>
      <c r="R2631" t="e">
        <f>TableMPI[[#This Row],[Avg]]+$U$2*TableMPI[[#This Row],[StdDev]]</f>
        <v>#N/A</v>
      </c>
      <c r="S2631" t="e">
        <f>IF(AND(TableMPI[[#This Row],[total_time]]&gt;=TableMPI[[#This Row],[Low]], TableMPI[[#This Row],[total_time]]&lt;=TableMPI[[#This Row],[High]]),1,0)</f>
        <v>#N/A</v>
      </c>
    </row>
    <row r="2632" spans="1:19" x14ac:dyDescent="0.25">
      <c r="A2632" t="s">
        <v>15</v>
      </c>
      <c r="B2632">
        <v>15000</v>
      </c>
      <c r="C2632">
        <v>100</v>
      </c>
      <c r="D2632">
        <v>100000</v>
      </c>
      <c r="E2632">
        <v>13</v>
      </c>
      <c r="F2632">
        <v>1</v>
      </c>
      <c r="G2632">
        <v>59.060792999999997</v>
      </c>
      <c r="H2632">
        <v>0.72283399999999998</v>
      </c>
      <c r="I2632">
        <v>4.9341970000000002</v>
      </c>
      <c r="J2632">
        <v>0.41118300000000002</v>
      </c>
      <c r="K2632" t="str">
        <f t="shared" si="76"/>
        <v>7</v>
      </c>
      <c r="L2632" t="s">
        <v>93</v>
      </c>
      <c r="M2632" t="s">
        <v>94</v>
      </c>
      <c r="N263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13</v>
      </c>
      <c r="O2632" t="e">
        <f>VLOOKUP(TableMPI[[#This Row],[Label]],TableAvg[],2,FALSE)</f>
        <v>#N/A</v>
      </c>
      <c r="P2632" t="e">
        <f>VLOOKUP(TableMPI[[#This Row],[Label]],TableAvg[],3,FALSE)</f>
        <v>#N/A</v>
      </c>
      <c r="Q2632" t="e">
        <f>TableMPI[[#This Row],[Avg]]-$U$2*TableMPI[[#This Row],[StdDev]]</f>
        <v>#N/A</v>
      </c>
      <c r="R2632" t="e">
        <f>TableMPI[[#This Row],[Avg]]+$U$2*TableMPI[[#This Row],[StdDev]]</f>
        <v>#N/A</v>
      </c>
      <c r="S2632" t="e">
        <f>IF(AND(TableMPI[[#This Row],[total_time]]&gt;=TableMPI[[#This Row],[Low]], TableMPI[[#This Row],[total_time]]&lt;=TableMPI[[#This Row],[High]]),1,0)</f>
        <v>#N/A</v>
      </c>
    </row>
    <row r="2633" spans="1:19" x14ac:dyDescent="0.25">
      <c r="A2633" t="s">
        <v>15</v>
      </c>
      <c r="B2633">
        <v>15000</v>
      </c>
      <c r="C2633">
        <v>100</v>
      </c>
      <c r="D2633">
        <v>100000</v>
      </c>
      <c r="E2633">
        <v>14</v>
      </c>
      <c r="F2633">
        <v>1</v>
      </c>
      <c r="G2633">
        <v>54.661082999999998</v>
      </c>
      <c r="H2633">
        <v>0.673763</v>
      </c>
      <c r="I2633">
        <v>4.7010420000000002</v>
      </c>
      <c r="J2633">
        <v>0.36161900000000002</v>
      </c>
      <c r="K2633" t="str">
        <f t="shared" si="76"/>
        <v>7</v>
      </c>
      <c r="L2633" t="s">
        <v>93</v>
      </c>
      <c r="M2633" t="s">
        <v>94</v>
      </c>
      <c r="N263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14</v>
      </c>
      <c r="O2633" t="e">
        <f>VLOOKUP(TableMPI[[#This Row],[Label]],TableAvg[],2,FALSE)</f>
        <v>#N/A</v>
      </c>
      <c r="P2633" t="e">
        <f>VLOOKUP(TableMPI[[#This Row],[Label]],TableAvg[],3,FALSE)</f>
        <v>#N/A</v>
      </c>
      <c r="Q2633" t="e">
        <f>TableMPI[[#This Row],[Avg]]-$U$2*TableMPI[[#This Row],[StdDev]]</f>
        <v>#N/A</v>
      </c>
      <c r="R2633" t="e">
        <f>TableMPI[[#This Row],[Avg]]+$U$2*TableMPI[[#This Row],[StdDev]]</f>
        <v>#N/A</v>
      </c>
      <c r="S2633" t="e">
        <f>IF(AND(TableMPI[[#This Row],[total_time]]&gt;=TableMPI[[#This Row],[Low]], TableMPI[[#This Row],[total_time]]&lt;=TableMPI[[#This Row],[High]]),1,0)</f>
        <v>#N/A</v>
      </c>
    </row>
    <row r="2634" spans="1:19" x14ac:dyDescent="0.25">
      <c r="A2634" t="s">
        <v>15</v>
      </c>
      <c r="B2634">
        <v>15000</v>
      </c>
      <c r="C2634">
        <v>100</v>
      </c>
      <c r="D2634">
        <v>100000</v>
      </c>
      <c r="E2634">
        <v>15</v>
      </c>
      <c r="F2634">
        <v>1</v>
      </c>
      <c r="G2634">
        <v>51.139454000000001</v>
      </c>
      <c r="H2634">
        <v>0.74770599999999998</v>
      </c>
      <c r="I2634">
        <v>6.0472210000000004</v>
      </c>
      <c r="J2634">
        <v>0.43194399999999999</v>
      </c>
      <c r="K2634" t="str">
        <f t="shared" si="76"/>
        <v>7</v>
      </c>
      <c r="L2634" t="s">
        <v>93</v>
      </c>
      <c r="M2634" t="s">
        <v>94</v>
      </c>
      <c r="N263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15</v>
      </c>
      <c r="O2634" t="e">
        <f>VLOOKUP(TableMPI[[#This Row],[Label]],TableAvg[],2,FALSE)</f>
        <v>#N/A</v>
      </c>
      <c r="P2634" t="e">
        <f>VLOOKUP(TableMPI[[#This Row],[Label]],TableAvg[],3,FALSE)</f>
        <v>#N/A</v>
      </c>
      <c r="Q2634" t="e">
        <f>TableMPI[[#This Row],[Avg]]-$U$2*TableMPI[[#This Row],[StdDev]]</f>
        <v>#N/A</v>
      </c>
      <c r="R2634" t="e">
        <f>TableMPI[[#This Row],[Avg]]+$U$2*TableMPI[[#This Row],[StdDev]]</f>
        <v>#N/A</v>
      </c>
      <c r="S2634" t="e">
        <f>IF(AND(TableMPI[[#This Row],[total_time]]&gt;=TableMPI[[#This Row],[Low]], TableMPI[[#This Row],[total_time]]&lt;=TableMPI[[#This Row],[High]]),1,0)</f>
        <v>#N/A</v>
      </c>
    </row>
    <row r="2635" spans="1:19" x14ac:dyDescent="0.25">
      <c r="A2635" t="s">
        <v>15</v>
      </c>
      <c r="B2635">
        <v>15000</v>
      </c>
      <c r="C2635">
        <v>100</v>
      </c>
      <c r="D2635">
        <v>100000</v>
      </c>
      <c r="E2635">
        <v>16</v>
      </c>
      <c r="F2635">
        <v>1</v>
      </c>
      <c r="G2635">
        <v>48.047334999999997</v>
      </c>
      <c r="H2635">
        <v>0.66805800000000004</v>
      </c>
      <c r="I2635">
        <v>5.05138</v>
      </c>
      <c r="J2635">
        <v>0.33675899999999998</v>
      </c>
      <c r="K2635" t="str">
        <f t="shared" si="76"/>
        <v>7</v>
      </c>
      <c r="L2635" t="s">
        <v>93</v>
      </c>
      <c r="M2635" t="s">
        <v>94</v>
      </c>
      <c r="N263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16</v>
      </c>
      <c r="O2635" t="e">
        <f>VLOOKUP(TableMPI[[#This Row],[Label]],TableAvg[],2,FALSE)</f>
        <v>#N/A</v>
      </c>
      <c r="P2635" t="e">
        <f>VLOOKUP(TableMPI[[#This Row],[Label]],TableAvg[],3,FALSE)</f>
        <v>#N/A</v>
      </c>
      <c r="Q2635" t="e">
        <f>TableMPI[[#This Row],[Avg]]-$U$2*TableMPI[[#This Row],[StdDev]]</f>
        <v>#N/A</v>
      </c>
      <c r="R2635" t="e">
        <f>TableMPI[[#This Row],[Avg]]+$U$2*TableMPI[[#This Row],[StdDev]]</f>
        <v>#N/A</v>
      </c>
      <c r="S2635" t="e">
        <f>IF(AND(TableMPI[[#This Row],[total_time]]&gt;=TableMPI[[#This Row],[Low]], TableMPI[[#This Row],[total_time]]&lt;=TableMPI[[#This Row],[High]]),1,0)</f>
        <v>#N/A</v>
      </c>
    </row>
    <row r="2636" spans="1:19" x14ac:dyDescent="0.25">
      <c r="A2636" t="s">
        <v>15</v>
      </c>
      <c r="B2636">
        <v>15000</v>
      </c>
      <c r="C2636">
        <v>100</v>
      </c>
      <c r="D2636">
        <v>100000</v>
      </c>
      <c r="E2636">
        <v>17</v>
      </c>
      <c r="F2636">
        <v>1</v>
      </c>
      <c r="G2636">
        <v>45.378373000000003</v>
      </c>
      <c r="H2636">
        <v>0.68565299999999996</v>
      </c>
      <c r="I2636">
        <v>5.9045820000000004</v>
      </c>
      <c r="J2636">
        <v>0.36903599999999998</v>
      </c>
      <c r="K2636" t="str">
        <f t="shared" si="76"/>
        <v>7</v>
      </c>
      <c r="L2636" t="s">
        <v>93</v>
      </c>
      <c r="M2636" t="s">
        <v>94</v>
      </c>
      <c r="N263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17</v>
      </c>
      <c r="O2636" t="e">
        <f>VLOOKUP(TableMPI[[#This Row],[Label]],TableAvg[],2,FALSE)</f>
        <v>#N/A</v>
      </c>
      <c r="P2636" t="e">
        <f>VLOOKUP(TableMPI[[#This Row],[Label]],TableAvg[],3,FALSE)</f>
        <v>#N/A</v>
      </c>
      <c r="Q2636" t="e">
        <f>TableMPI[[#This Row],[Avg]]-$U$2*TableMPI[[#This Row],[StdDev]]</f>
        <v>#N/A</v>
      </c>
      <c r="R2636" t="e">
        <f>TableMPI[[#This Row],[Avg]]+$U$2*TableMPI[[#This Row],[StdDev]]</f>
        <v>#N/A</v>
      </c>
      <c r="S2636" t="e">
        <f>IF(AND(TableMPI[[#This Row],[total_time]]&gt;=TableMPI[[#This Row],[Low]], TableMPI[[#This Row],[total_time]]&lt;=TableMPI[[#This Row],[High]]),1,0)</f>
        <v>#N/A</v>
      </c>
    </row>
    <row r="2637" spans="1:19" x14ac:dyDescent="0.25">
      <c r="A2637" t="s">
        <v>15</v>
      </c>
      <c r="B2637">
        <v>15000</v>
      </c>
      <c r="C2637">
        <v>100</v>
      </c>
      <c r="D2637">
        <v>100000</v>
      </c>
      <c r="E2637">
        <v>18</v>
      </c>
      <c r="F2637">
        <v>1</v>
      </c>
      <c r="G2637">
        <v>43.101011</v>
      </c>
      <c r="H2637">
        <v>0.77055799999999997</v>
      </c>
      <c r="I2637">
        <v>7.7446570000000001</v>
      </c>
      <c r="J2637">
        <v>0.45556799999999997</v>
      </c>
      <c r="K2637" t="str">
        <f t="shared" si="76"/>
        <v>7</v>
      </c>
      <c r="L2637" t="s">
        <v>93</v>
      </c>
      <c r="M2637" t="s">
        <v>94</v>
      </c>
      <c r="N263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18</v>
      </c>
      <c r="O2637" t="e">
        <f>VLOOKUP(TableMPI[[#This Row],[Label]],TableAvg[],2,FALSE)</f>
        <v>#N/A</v>
      </c>
      <c r="P2637" t="e">
        <f>VLOOKUP(TableMPI[[#This Row],[Label]],TableAvg[],3,FALSE)</f>
        <v>#N/A</v>
      </c>
      <c r="Q2637" t="e">
        <f>TableMPI[[#This Row],[Avg]]-$U$2*TableMPI[[#This Row],[StdDev]]</f>
        <v>#N/A</v>
      </c>
      <c r="R2637" t="e">
        <f>TableMPI[[#This Row],[Avg]]+$U$2*TableMPI[[#This Row],[StdDev]]</f>
        <v>#N/A</v>
      </c>
      <c r="S2637" t="e">
        <f>IF(AND(TableMPI[[#This Row],[total_time]]&gt;=TableMPI[[#This Row],[Low]], TableMPI[[#This Row],[total_time]]&lt;=TableMPI[[#This Row],[High]]),1,0)</f>
        <v>#N/A</v>
      </c>
    </row>
    <row r="2638" spans="1:19" x14ac:dyDescent="0.25">
      <c r="A2638" t="s">
        <v>15</v>
      </c>
      <c r="B2638">
        <v>15000</v>
      </c>
      <c r="C2638">
        <v>100</v>
      </c>
      <c r="D2638">
        <v>100000</v>
      </c>
      <c r="E2638">
        <v>19</v>
      </c>
      <c r="F2638">
        <v>1</v>
      </c>
      <c r="G2638">
        <v>40.735548000000001</v>
      </c>
      <c r="H2638">
        <v>0.74767499999999998</v>
      </c>
      <c r="I2638">
        <v>7.7349430000000003</v>
      </c>
      <c r="J2638">
        <v>0.42971900000000002</v>
      </c>
      <c r="K2638" t="str">
        <f t="shared" si="76"/>
        <v>7</v>
      </c>
      <c r="L2638" t="s">
        <v>93</v>
      </c>
      <c r="M2638" t="s">
        <v>94</v>
      </c>
      <c r="N263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19</v>
      </c>
      <c r="O2638" t="e">
        <f>VLOOKUP(TableMPI[[#This Row],[Label]],TableAvg[],2,FALSE)</f>
        <v>#N/A</v>
      </c>
      <c r="P2638" t="e">
        <f>VLOOKUP(TableMPI[[#This Row],[Label]],TableAvg[],3,FALSE)</f>
        <v>#N/A</v>
      </c>
      <c r="Q2638" t="e">
        <f>TableMPI[[#This Row],[Avg]]-$U$2*TableMPI[[#This Row],[StdDev]]</f>
        <v>#N/A</v>
      </c>
      <c r="R2638" t="e">
        <f>TableMPI[[#This Row],[Avg]]+$U$2*TableMPI[[#This Row],[StdDev]]</f>
        <v>#N/A</v>
      </c>
      <c r="S2638" t="e">
        <f>IF(AND(TableMPI[[#This Row],[total_time]]&gt;=TableMPI[[#This Row],[Low]], TableMPI[[#This Row],[total_time]]&lt;=TableMPI[[#This Row],[High]]),1,0)</f>
        <v>#N/A</v>
      </c>
    </row>
    <row r="2639" spans="1:19" x14ac:dyDescent="0.25">
      <c r="A2639" t="s">
        <v>15</v>
      </c>
      <c r="B2639">
        <v>15000</v>
      </c>
      <c r="C2639">
        <v>100</v>
      </c>
      <c r="D2639">
        <v>100000</v>
      </c>
      <c r="E2639">
        <v>20</v>
      </c>
      <c r="F2639">
        <v>1</v>
      </c>
      <c r="G2639">
        <v>38.940849</v>
      </c>
      <c r="H2639">
        <v>0.71659799999999996</v>
      </c>
      <c r="I2639">
        <v>7.5476520000000002</v>
      </c>
      <c r="J2639">
        <v>0.39724500000000001</v>
      </c>
      <c r="K2639" t="str">
        <f t="shared" si="76"/>
        <v>7</v>
      </c>
      <c r="L2639" t="s">
        <v>93</v>
      </c>
      <c r="M2639" t="s">
        <v>94</v>
      </c>
      <c r="N263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20</v>
      </c>
      <c r="O2639" t="e">
        <f>VLOOKUP(TableMPI[[#This Row],[Label]],TableAvg[],2,FALSE)</f>
        <v>#N/A</v>
      </c>
      <c r="P2639" t="e">
        <f>VLOOKUP(TableMPI[[#This Row],[Label]],TableAvg[],3,FALSE)</f>
        <v>#N/A</v>
      </c>
      <c r="Q2639" t="e">
        <f>TableMPI[[#This Row],[Avg]]-$U$2*TableMPI[[#This Row],[StdDev]]</f>
        <v>#N/A</v>
      </c>
      <c r="R2639" t="e">
        <f>TableMPI[[#This Row],[Avg]]+$U$2*TableMPI[[#This Row],[StdDev]]</f>
        <v>#N/A</v>
      </c>
      <c r="S2639" t="e">
        <f>IF(AND(TableMPI[[#This Row],[total_time]]&gt;=TableMPI[[#This Row],[Low]], TableMPI[[#This Row],[total_time]]&lt;=TableMPI[[#This Row],[High]]),1,0)</f>
        <v>#N/A</v>
      </c>
    </row>
    <row r="2640" spans="1:19" x14ac:dyDescent="0.25">
      <c r="A2640" t="s">
        <v>15</v>
      </c>
      <c r="B2640">
        <v>15000</v>
      </c>
      <c r="C2640">
        <v>100</v>
      </c>
      <c r="D2640">
        <v>100000</v>
      </c>
      <c r="E2640">
        <v>21</v>
      </c>
      <c r="F2640">
        <v>1</v>
      </c>
      <c r="G2640">
        <v>37.298158000000001</v>
      </c>
      <c r="H2640">
        <v>0.78479299999999996</v>
      </c>
      <c r="I2640">
        <v>9.1108639999999994</v>
      </c>
      <c r="J2640">
        <v>0.45554299999999998</v>
      </c>
      <c r="K2640" t="str">
        <f t="shared" si="76"/>
        <v>7</v>
      </c>
      <c r="L2640" t="s">
        <v>93</v>
      </c>
      <c r="M2640" t="s">
        <v>94</v>
      </c>
      <c r="N264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21</v>
      </c>
      <c r="O2640" t="e">
        <f>VLOOKUP(TableMPI[[#This Row],[Label]],TableAvg[],2,FALSE)</f>
        <v>#N/A</v>
      </c>
      <c r="P2640" t="e">
        <f>VLOOKUP(TableMPI[[#This Row],[Label]],TableAvg[],3,FALSE)</f>
        <v>#N/A</v>
      </c>
      <c r="Q2640" t="e">
        <f>TableMPI[[#This Row],[Avg]]-$U$2*TableMPI[[#This Row],[StdDev]]</f>
        <v>#N/A</v>
      </c>
      <c r="R2640" t="e">
        <f>TableMPI[[#This Row],[Avg]]+$U$2*TableMPI[[#This Row],[StdDev]]</f>
        <v>#N/A</v>
      </c>
      <c r="S2640" t="e">
        <f>IF(AND(TableMPI[[#This Row],[total_time]]&gt;=TableMPI[[#This Row],[Low]], TableMPI[[#This Row],[total_time]]&lt;=TableMPI[[#This Row],[High]]),1,0)</f>
        <v>#N/A</v>
      </c>
    </row>
    <row r="2641" spans="1:19" x14ac:dyDescent="0.25">
      <c r="A2641" t="s">
        <v>15</v>
      </c>
      <c r="B2641">
        <v>15000</v>
      </c>
      <c r="C2641">
        <v>100</v>
      </c>
      <c r="D2641">
        <v>100000</v>
      </c>
      <c r="E2641">
        <v>22</v>
      </c>
      <c r="F2641">
        <v>1</v>
      </c>
      <c r="G2641">
        <v>35.763148000000001</v>
      </c>
      <c r="H2641">
        <v>0.79386800000000002</v>
      </c>
      <c r="I2641">
        <v>9.9166600000000003</v>
      </c>
      <c r="J2641">
        <v>0.47222199999999998</v>
      </c>
      <c r="K2641" t="str">
        <f t="shared" si="76"/>
        <v>7</v>
      </c>
      <c r="L2641" t="s">
        <v>93</v>
      </c>
      <c r="M2641" t="s">
        <v>94</v>
      </c>
      <c r="N264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22</v>
      </c>
      <c r="O2641" t="e">
        <f>VLOOKUP(TableMPI[[#This Row],[Label]],TableAvg[],2,FALSE)</f>
        <v>#N/A</v>
      </c>
      <c r="P2641" t="e">
        <f>VLOOKUP(TableMPI[[#This Row],[Label]],TableAvg[],3,FALSE)</f>
        <v>#N/A</v>
      </c>
      <c r="Q2641" t="e">
        <f>TableMPI[[#This Row],[Avg]]-$U$2*TableMPI[[#This Row],[StdDev]]</f>
        <v>#N/A</v>
      </c>
      <c r="R2641" t="e">
        <f>TableMPI[[#This Row],[Avg]]+$U$2*TableMPI[[#This Row],[StdDev]]</f>
        <v>#N/A</v>
      </c>
      <c r="S2641" t="e">
        <f>IF(AND(TableMPI[[#This Row],[total_time]]&gt;=TableMPI[[#This Row],[Low]], TableMPI[[#This Row],[total_time]]&lt;=TableMPI[[#This Row],[High]]),1,0)</f>
        <v>#N/A</v>
      </c>
    </row>
    <row r="2642" spans="1:19" x14ac:dyDescent="0.25">
      <c r="A2642" t="s">
        <v>15</v>
      </c>
      <c r="B2642">
        <v>15000</v>
      </c>
      <c r="C2642">
        <v>100</v>
      </c>
      <c r="D2642">
        <v>100000</v>
      </c>
      <c r="E2642">
        <v>23</v>
      </c>
      <c r="F2642">
        <v>1</v>
      </c>
      <c r="G2642">
        <v>34.356776000000004</v>
      </c>
      <c r="H2642">
        <v>0.85456200000000004</v>
      </c>
      <c r="I2642">
        <v>9.9902540000000002</v>
      </c>
      <c r="J2642">
        <v>0.45410200000000001</v>
      </c>
      <c r="K2642" t="str">
        <f t="shared" si="76"/>
        <v>7</v>
      </c>
      <c r="L2642" t="s">
        <v>93</v>
      </c>
      <c r="M2642" t="s">
        <v>94</v>
      </c>
      <c r="N264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23</v>
      </c>
      <c r="O2642" t="e">
        <f>VLOOKUP(TableMPI[[#This Row],[Label]],TableAvg[],2,FALSE)</f>
        <v>#N/A</v>
      </c>
      <c r="P2642" t="e">
        <f>VLOOKUP(TableMPI[[#This Row],[Label]],TableAvg[],3,FALSE)</f>
        <v>#N/A</v>
      </c>
      <c r="Q2642" t="e">
        <f>TableMPI[[#This Row],[Avg]]-$U$2*TableMPI[[#This Row],[StdDev]]</f>
        <v>#N/A</v>
      </c>
      <c r="R2642" t="e">
        <f>TableMPI[[#This Row],[Avg]]+$U$2*TableMPI[[#This Row],[StdDev]]</f>
        <v>#N/A</v>
      </c>
      <c r="S2642" t="e">
        <f>IF(AND(TableMPI[[#This Row],[total_time]]&gt;=TableMPI[[#This Row],[Low]], TableMPI[[#This Row],[total_time]]&lt;=TableMPI[[#This Row],[High]]),1,0)</f>
        <v>#N/A</v>
      </c>
    </row>
    <row r="2643" spans="1:19" x14ac:dyDescent="0.25">
      <c r="A2643" t="s">
        <v>15</v>
      </c>
      <c r="B2643">
        <v>15000</v>
      </c>
      <c r="C2643">
        <v>100</v>
      </c>
      <c r="D2643">
        <v>100000</v>
      </c>
      <c r="E2643">
        <v>24</v>
      </c>
      <c r="F2643">
        <v>1</v>
      </c>
      <c r="G2643">
        <v>33.142305</v>
      </c>
      <c r="H2643">
        <v>0.90041099999999996</v>
      </c>
      <c r="I2643">
        <v>13.202957</v>
      </c>
      <c r="J2643">
        <v>0.57404200000000005</v>
      </c>
      <c r="K2643" t="str">
        <f t="shared" si="76"/>
        <v>7</v>
      </c>
      <c r="L2643" t="s">
        <v>93</v>
      </c>
      <c r="M2643" t="s">
        <v>94</v>
      </c>
      <c r="N264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24</v>
      </c>
      <c r="O2643" t="e">
        <f>VLOOKUP(TableMPI[[#This Row],[Label]],TableAvg[],2,FALSE)</f>
        <v>#N/A</v>
      </c>
      <c r="P2643" t="e">
        <f>VLOOKUP(TableMPI[[#This Row],[Label]],TableAvg[],3,FALSE)</f>
        <v>#N/A</v>
      </c>
      <c r="Q2643" t="e">
        <f>TableMPI[[#This Row],[Avg]]-$U$2*TableMPI[[#This Row],[StdDev]]</f>
        <v>#N/A</v>
      </c>
      <c r="R2643" t="e">
        <f>TableMPI[[#This Row],[Avg]]+$U$2*TableMPI[[#This Row],[StdDev]]</f>
        <v>#N/A</v>
      </c>
      <c r="S2643" t="e">
        <f>IF(AND(TableMPI[[#This Row],[total_time]]&gt;=TableMPI[[#This Row],[Low]], TableMPI[[#This Row],[total_time]]&lt;=TableMPI[[#This Row],[High]]),1,0)</f>
        <v>#N/A</v>
      </c>
    </row>
    <row r="2644" spans="1:19" x14ac:dyDescent="0.25">
      <c r="A2644" t="s">
        <v>15</v>
      </c>
      <c r="B2644">
        <v>15000</v>
      </c>
      <c r="C2644">
        <v>100</v>
      </c>
      <c r="D2644">
        <v>100000</v>
      </c>
      <c r="E2644">
        <v>25</v>
      </c>
      <c r="F2644">
        <v>1</v>
      </c>
      <c r="G2644">
        <v>32.628677000000003</v>
      </c>
      <c r="H2644">
        <v>1.2932710000000001</v>
      </c>
      <c r="I2644">
        <v>12.679224</v>
      </c>
      <c r="J2644">
        <v>0.52830100000000002</v>
      </c>
      <c r="K2644" t="str">
        <f t="shared" si="76"/>
        <v>7</v>
      </c>
      <c r="L2644" t="s">
        <v>93</v>
      </c>
      <c r="M2644" t="s">
        <v>94</v>
      </c>
      <c r="N264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25</v>
      </c>
      <c r="O2644" t="e">
        <f>VLOOKUP(TableMPI[[#This Row],[Label]],TableAvg[],2,FALSE)</f>
        <v>#N/A</v>
      </c>
      <c r="P2644" t="e">
        <f>VLOOKUP(TableMPI[[#This Row],[Label]],TableAvg[],3,FALSE)</f>
        <v>#N/A</v>
      </c>
      <c r="Q2644" t="e">
        <f>TableMPI[[#This Row],[Avg]]-$U$2*TableMPI[[#This Row],[StdDev]]</f>
        <v>#N/A</v>
      </c>
      <c r="R2644" t="e">
        <f>TableMPI[[#This Row],[Avg]]+$U$2*TableMPI[[#This Row],[StdDev]]</f>
        <v>#N/A</v>
      </c>
      <c r="S2644" t="e">
        <f>IF(AND(TableMPI[[#This Row],[total_time]]&gt;=TableMPI[[#This Row],[Low]], TableMPI[[#This Row],[total_time]]&lt;=TableMPI[[#This Row],[High]]),1,0)</f>
        <v>#N/A</v>
      </c>
    </row>
    <row r="2645" spans="1:19" x14ac:dyDescent="0.25">
      <c r="A2645" t="s">
        <v>15</v>
      </c>
      <c r="B2645">
        <v>15000</v>
      </c>
      <c r="C2645">
        <v>100</v>
      </c>
      <c r="D2645">
        <v>100000</v>
      </c>
      <c r="E2645">
        <v>26</v>
      </c>
      <c r="F2645">
        <v>1</v>
      </c>
      <c r="G2645">
        <v>31.728794000000001</v>
      </c>
      <c r="H2645">
        <v>1.5813699999999999</v>
      </c>
      <c r="I2645">
        <v>4.9075709999999999</v>
      </c>
      <c r="J2645">
        <v>0.19630300000000001</v>
      </c>
      <c r="K2645" t="str">
        <f t="shared" ref="K2645:K2666" si="77">MID(M2645,22,1)</f>
        <v>7</v>
      </c>
      <c r="L2645" t="s">
        <v>93</v>
      </c>
      <c r="M2645" t="s">
        <v>94</v>
      </c>
      <c r="N264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26</v>
      </c>
      <c r="O2645" t="e">
        <f>VLOOKUP(TableMPI[[#This Row],[Label]],TableAvg[],2,FALSE)</f>
        <v>#N/A</v>
      </c>
      <c r="P2645" t="e">
        <f>VLOOKUP(TableMPI[[#This Row],[Label]],TableAvg[],3,FALSE)</f>
        <v>#N/A</v>
      </c>
      <c r="Q2645" t="e">
        <f>TableMPI[[#This Row],[Avg]]-$U$2*TableMPI[[#This Row],[StdDev]]</f>
        <v>#N/A</v>
      </c>
      <c r="R2645" t="e">
        <f>TableMPI[[#This Row],[Avg]]+$U$2*TableMPI[[#This Row],[StdDev]]</f>
        <v>#N/A</v>
      </c>
      <c r="S2645" t="e">
        <f>IF(AND(TableMPI[[#This Row],[total_time]]&gt;=TableMPI[[#This Row],[Low]], TableMPI[[#This Row],[total_time]]&lt;=TableMPI[[#This Row],[High]]),1,0)</f>
        <v>#N/A</v>
      </c>
    </row>
    <row r="2646" spans="1:19" x14ac:dyDescent="0.25">
      <c r="A2646" t="s">
        <v>15</v>
      </c>
      <c r="B2646">
        <v>15000</v>
      </c>
      <c r="C2646">
        <v>100</v>
      </c>
      <c r="D2646">
        <v>100000</v>
      </c>
      <c r="E2646">
        <v>27</v>
      </c>
      <c r="F2646">
        <v>1</v>
      </c>
      <c r="G2646">
        <v>30.784103999999999</v>
      </c>
      <c r="H2646">
        <v>1.980429</v>
      </c>
      <c r="I2646">
        <v>6.6263730000000001</v>
      </c>
      <c r="J2646">
        <v>0.254861</v>
      </c>
      <c r="K2646" t="str">
        <f t="shared" si="77"/>
        <v>7</v>
      </c>
      <c r="L2646" t="s">
        <v>93</v>
      </c>
      <c r="M2646" t="s">
        <v>94</v>
      </c>
      <c r="N264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27</v>
      </c>
      <c r="O2646" t="e">
        <f>VLOOKUP(TableMPI[[#This Row],[Label]],TableAvg[],2,FALSE)</f>
        <v>#N/A</v>
      </c>
      <c r="P2646" t="e">
        <f>VLOOKUP(TableMPI[[#This Row],[Label]],TableAvg[],3,FALSE)</f>
        <v>#N/A</v>
      </c>
      <c r="Q2646" t="e">
        <f>TableMPI[[#This Row],[Avg]]-$U$2*TableMPI[[#This Row],[StdDev]]</f>
        <v>#N/A</v>
      </c>
      <c r="R2646" t="e">
        <f>TableMPI[[#This Row],[Avg]]+$U$2*TableMPI[[#This Row],[StdDev]]</f>
        <v>#N/A</v>
      </c>
      <c r="S2646" t="e">
        <f>IF(AND(TableMPI[[#This Row],[total_time]]&gt;=TableMPI[[#This Row],[Low]], TableMPI[[#This Row],[total_time]]&lt;=TableMPI[[#This Row],[High]]),1,0)</f>
        <v>#N/A</v>
      </c>
    </row>
    <row r="2647" spans="1:19" x14ac:dyDescent="0.25">
      <c r="A2647" t="s">
        <v>15</v>
      </c>
      <c r="B2647">
        <v>15000</v>
      </c>
      <c r="C2647">
        <v>100</v>
      </c>
      <c r="D2647">
        <v>100000</v>
      </c>
      <c r="E2647">
        <v>28</v>
      </c>
      <c r="F2647">
        <v>1</v>
      </c>
      <c r="G2647">
        <v>31.104056</v>
      </c>
      <c r="H2647">
        <v>3.2869549999999998</v>
      </c>
      <c r="I2647">
        <v>6.1153469999999999</v>
      </c>
      <c r="J2647">
        <v>0.226494</v>
      </c>
      <c r="K2647" t="str">
        <f t="shared" si="77"/>
        <v>7</v>
      </c>
      <c r="L2647" t="s">
        <v>93</v>
      </c>
      <c r="M2647" t="s">
        <v>94</v>
      </c>
      <c r="N264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28</v>
      </c>
      <c r="O2647" t="e">
        <f>VLOOKUP(TableMPI[[#This Row],[Label]],TableAvg[],2,FALSE)</f>
        <v>#N/A</v>
      </c>
      <c r="P2647" t="e">
        <f>VLOOKUP(TableMPI[[#This Row],[Label]],TableAvg[],3,FALSE)</f>
        <v>#N/A</v>
      </c>
      <c r="Q2647" t="e">
        <f>TableMPI[[#This Row],[Avg]]-$U$2*TableMPI[[#This Row],[StdDev]]</f>
        <v>#N/A</v>
      </c>
      <c r="R2647" t="e">
        <f>TableMPI[[#This Row],[Avg]]+$U$2*TableMPI[[#This Row],[StdDev]]</f>
        <v>#N/A</v>
      </c>
      <c r="S2647" t="e">
        <f>IF(AND(TableMPI[[#This Row],[total_time]]&gt;=TableMPI[[#This Row],[Low]], TableMPI[[#This Row],[total_time]]&lt;=TableMPI[[#This Row],[High]]),1,0)</f>
        <v>#N/A</v>
      </c>
    </row>
    <row r="2648" spans="1:19" x14ac:dyDescent="0.25">
      <c r="A2648" t="s">
        <v>15</v>
      </c>
      <c r="B2648">
        <v>15000</v>
      </c>
      <c r="C2648">
        <v>100</v>
      </c>
      <c r="D2648">
        <v>100000</v>
      </c>
      <c r="E2648">
        <v>29</v>
      </c>
      <c r="F2648">
        <v>1</v>
      </c>
      <c r="G2648">
        <v>31.094998</v>
      </c>
      <c r="H2648">
        <v>3.8763480000000001</v>
      </c>
      <c r="I2648">
        <v>5.903689</v>
      </c>
      <c r="J2648">
        <v>0.21084600000000001</v>
      </c>
      <c r="K2648" t="str">
        <f t="shared" si="77"/>
        <v>7</v>
      </c>
      <c r="L2648" t="s">
        <v>93</v>
      </c>
      <c r="M2648" t="s">
        <v>94</v>
      </c>
      <c r="N264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29</v>
      </c>
      <c r="O2648" t="e">
        <f>VLOOKUP(TableMPI[[#This Row],[Label]],TableAvg[],2,FALSE)</f>
        <v>#N/A</v>
      </c>
      <c r="P2648" t="e">
        <f>VLOOKUP(TableMPI[[#This Row],[Label]],TableAvg[],3,FALSE)</f>
        <v>#N/A</v>
      </c>
      <c r="Q2648" t="e">
        <f>TableMPI[[#This Row],[Avg]]-$U$2*TableMPI[[#This Row],[StdDev]]</f>
        <v>#N/A</v>
      </c>
      <c r="R2648" t="e">
        <f>TableMPI[[#This Row],[Avg]]+$U$2*TableMPI[[#This Row],[StdDev]]</f>
        <v>#N/A</v>
      </c>
      <c r="S2648" t="e">
        <f>IF(AND(TableMPI[[#This Row],[total_time]]&gt;=TableMPI[[#This Row],[Low]], TableMPI[[#This Row],[total_time]]&lt;=TableMPI[[#This Row],[High]]),1,0)</f>
        <v>#N/A</v>
      </c>
    </row>
    <row r="2649" spans="1:19" x14ac:dyDescent="0.25">
      <c r="A2649" t="s">
        <v>15</v>
      </c>
      <c r="B2649">
        <v>15000</v>
      </c>
      <c r="C2649">
        <v>100</v>
      </c>
      <c r="D2649">
        <v>100000</v>
      </c>
      <c r="E2649">
        <v>30</v>
      </c>
      <c r="F2649">
        <v>1</v>
      </c>
      <c r="G2649">
        <v>29.724473</v>
      </c>
      <c r="H2649">
        <v>3.3734199999999999</v>
      </c>
      <c r="I2649">
        <v>5.8716059999999999</v>
      </c>
      <c r="J2649">
        <v>0.20246900000000001</v>
      </c>
      <c r="K2649" t="str">
        <f t="shared" si="77"/>
        <v>7</v>
      </c>
      <c r="L2649" t="s">
        <v>93</v>
      </c>
      <c r="M2649" t="s">
        <v>94</v>
      </c>
      <c r="N264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30</v>
      </c>
      <c r="O2649" t="e">
        <f>VLOOKUP(TableMPI[[#This Row],[Label]],TableAvg[],2,FALSE)</f>
        <v>#N/A</v>
      </c>
      <c r="P2649" t="e">
        <f>VLOOKUP(TableMPI[[#This Row],[Label]],TableAvg[],3,FALSE)</f>
        <v>#N/A</v>
      </c>
      <c r="Q2649" t="e">
        <f>TableMPI[[#This Row],[Avg]]-$U$2*TableMPI[[#This Row],[StdDev]]</f>
        <v>#N/A</v>
      </c>
      <c r="R2649" t="e">
        <f>TableMPI[[#This Row],[Avg]]+$U$2*TableMPI[[#This Row],[StdDev]]</f>
        <v>#N/A</v>
      </c>
      <c r="S2649" t="e">
        <f>IF(AND(TableMPI[[#This Row],[total_time]]&gt;=TableMPI[[#This Row],[Low]], TableMPI[[#This Row],[total_time]]&lt;=TableMPI[[#This Row],[High]]),1,0)</f>
        <v>#N/A</v>
      </c>
    </row>
    <row r="2650" spans="1:19" x14ac:dyDescent="0.25">
      <c r="A2650" t="s">
        <v>15</v>
      </c>
      <c r="B2650">
        <v>15000</v>
      </c>
      <c r="C2650">
        <v>100</v>
      </c>
      <c r="D2650">
        <v>100000</v>
      </c>
      <c r="E2650">
        <v>31</v>
      </c>
      <c r="F2650">
        <v>1</v>
      </c>
      <c r="G2650">
        <v>30.333614000000001</v>
      </c>
      <c r="H2650">
        <v>4.9172979999999997</v>
      </c>
      <c r="I2650">
        <v>5.6024330000000004</v>
      </c>
      <c r="J2650">
        <v>0.186748</v>
      </c>
      <c r="K2650" t="str">
        <f t="shared" si="77"/>
        <v>7</v>
      </c>
      <c r="L2650" t="s">
        <v>93</v>
      </c>
      <c r="M2650" t="s">
        <v>94</v>
      </c>
      <c r="N265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31</v>
      </c>
      <c r="O2650" t="e">
        <f>VLOOKUP(TableMPI[[#This Row],[Label]],TableAvg[],2,FALSE)</f>
        <v>#N/A</v>
      </c>
      <c r="P2650" t="e">
        <f>VLOOKUP(TableMPI[[#This Row],[Label]],TableAvg[],3,FALSE)</f>
        <v>#N/A</v>
      </c>
      <c r="Q2650" t="e">
        <f>TableMPI[[#This Row],[Avg]]-$U$2*TableMPI[[#This Row],[StdDev]]</f>
        <v>#N/A</v>
      </c>
      <c r="R2650" t="e">
        <f>TableMPI[[#This Row],[Avg]]+$U$2*TableMPI[[#This Row],[StdDev]]</f>
        <v>#N/A</v>
      </c>
      <c r="S2650" t="e">
        <f>IF(AND(TableMPI[[#This Row],[total_time]]&gt;=TableMPI[[#This Row],[Low]], TableMPI[[#This Row],[total_time]]&lt;=TableMPI[[#This Row],[High]]),1,0)</f>
        <v>#N/A</v>
      </c>
    </row>
    <row r="2651" spans="1:19" x14ac:dyDescent="0.25">
      <c r="A2651" t="s">
        <v>15</v>
      </c>
      <c r="B2651">
        <v>15000</v>
      </c>
      <c r="C2651">
        <v>100</v>
      </c>
      <c r="D2651">
        <v>100000</v>
      </c>
      <c r="E2651">
        <v>32</v>
      </c>
      <c r="F2651">
        <v>1</v>
      </c>
      <c r="G2651">
        <v>29.003698</v>
      </c>
      <c r="H2651">
        <v>4.2702989999999996</v>
      </c>
      <c r="I2651">
        <v>4.9594709999999997</v>
      </c>
      <c r="J2651">
        <v>0.15998299999999999</v>
      </c>
      <c r="K2651" t="str">
        <f t="shared" si="77"/>
        <v>7</v>
      </c>
      <c r="L2651" t="s">
        <v>93</v>
      </c>
      <c r="M2651" t="s">
        <v>94</v>
      </c>
      <c r="N265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32</v>
      </c>
      <c r="O2651" t="e">
        <f>VLOOKUP(TableMPI[[#This Row],[Label]],TableAvg[],2,FALSE)</f>
        <v>#N/A</v>
      </c>
      <c r="P2651" t="e">
        <f>VLOOKUP(TableMPI[[#This Row],[Label]],TableAvg[],3,FALSE)</f>
        <v>#N/A</v>
      </c>
      <c r="Q2651" t="e">
        <f>TableMPI[[#This Row],[Avg]]-$U$2*TableMPI[[#This Row],[StdDev]]</f>
        <v>#N/A</v>
      </c>
      <c r="R2651" t="e">
        <f>TableMPI[[#This Row],[Avg]]+$U$2*TableMPI[[#This Row],[StdDev]]</f>
        <v>#N/A</v>
      </c>
      <c r="S2651" t="e">
        <f>IF(AND(TableMPI[[#This Row],[total_time]]&gt;=TableMPI[[#This Row],[Low]], TableMPI[[#This Row],[total_time]]&lt;=TableMPI[[#This Row],[High]]),1,0)</f>
        <v>#N/A</v>
      </c>
    </row>
    <row r="2652" spans="1:19" x14ac:dyDescent="0.25">
      <c r="A2652" t="s">
        <v>15</v>
      </c>
      <c r="B2652">
        <v>15000</v>
      </c>
      <c r="C2652">
        <v>100</v>
      </c>
      <c r="D2652">
        <v>100000</v>
      </c>
      <c r="E2652">
        <v>33</v>
      </c>
      <c r="F2652">
        <v>1</v>
      </c>
      <c r="G2652">
        <v>27.432638000000001</v>
      </c>
      <c r="H2652">
        <v>3.8079900000000002</v>
      </c>
      <c r="I2652">
        <v>5.6679899999999996</v>
      </c>
      <c r="J2652">
        <v>0.177125</v>
      </c>
      <c r="K2652" t="str">
        <f t="shared" si="77"/>
        <v>7</v>
      </c>
      <c r="L2652" t="s">
        <v>93</v>
      </c>
      <c r="M2652" t="s">
        <v>94</v>
      </c>
      <c r="N265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33</v>
      </c>
      <c r="O2652" t="e">
        <f>VLOOKUP(TableMPI[[#This Row],[Label]],TableAvg[],2,FALSE)</f>
        <v>#N/A</v>
      </c>
      <c r="P2652" t="e">
        <f>VLOOKUP(TableMPI[[#This Row],[Label]],TableAvg[],3,FALSE)</f>
        <v>#N/A</v>
      </c>
      <c r="Q2652" t="e">
        <f>TableMPI[[#This Row],[Avg]]-$U$2*TableMPI[[#This Row],[StdDev]]</f>
        <v>#N/A</v>
      </c>
      <c r="R2652" t="e">
        <f>TableMPI[[#This Row],[Avg]]+$U$2*TableMPI[[#This Row],[StdDev]]</f>
        <v>#N/A</v>
      </c>
      <c r="S2652" t="e">
        <f>IF(AND(TableMPI[[#This Row],[total_time]]&gt;=TableMPI[[#This Row],[Low]], TableMPI[[#This Row],[total_time]]&lt;=TableMPI[[#This Row],[High]]),1,0)</f>
        <v>#N/A</v>
      </c>
    </row>
    <row r="2653" spans="1:19" x14ac:dyDescent="0.25">
      <c r="A2653" t="s">
        <v>15</v>
      </c>
      <c r="B2653">
        <v>15000</v>
      </c>
      <c r="C2653">
        <v>100</v>
      </c>
      <c r="D2653">
        <v>100000</v>
      </c>
      <c r="E2653">
        <v>34</v>
      </c>
      <c r="F2653">
        <v>1</v>
      </c>
      <c r="G2653">
        <v>27.996029</v>
      </c>
      <c r="H2653">
        <v>4.7943709999999999</v>
      </c>
      <c r="I2653">
        <v>6.3403400000000003</v>
      </c>
      <c r="J2653">
        <v>0.192132</v>
      </c>
      <c r="K2653" t="str">
        <f t="shared" si="77"/>
        <v>7</v>
      </c>
      <c r="L2653" t="s">
        <v>93</v>
      </c>
      <c r="M2653" t="s">
        <v>94</v>
      </c>
      <c r="N265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34</v>
      </c>
      <c r="O2653" t="e">
        <f>VLOOKUP(TableMPI[[#This Row],[Label]],TableAvg[],2,FALSE)</f>
        <v>#N/A</v>
      </c>
      <c r="P2653" t="e">
        <f>VLOOKUP(TableMPI[[#This Row],[Label]],TableAvg[],3,FALSE)</f>
        <v>#N/A</v>
      </c>
      <c r="Q2653" t="e">
        <f>TableMPI[[#This Row],[Avg]]-$U$2*TableMPI[[#This Row],[StdDev]]</f>
        <v>#N/A</v>
      </c>
      <c r="R2653" t="e">
        <f>TableMPI[[#This Row],[Avg]]+$U$2*TableMPI[[#This Row],[StdDev]]</f>
        <v>#N/A</v>
      </c>
      <c r="S2653" t="e">
        <f>IF(AND(TableMPI[[#This Row],[total_time]]&gt;=TableMPI[[#This Row],[Low]], TableMPI[[#This Row],[total_time]]&lt;=TableMPI[[#This Row],[High]]),1,0)</f>
        <v>#N/A</v>
      </c>
    </row>
    <row r="2654" spans="1:19" x14ac:dyDescent="0.25">
      <c r="A2654" t="s">
        <v>15</v>
      </c>
      <c r="B2654">
        <v>15000</v>
      </c>
      <c r="C2654">
        <v>100</v>
      </c>
      <c r="D2654">
        <v>100000</v>
      </c>
      <c r="E2654">
        <v>35</v>
      </c>
      <c r="F2654">
        <v>1</v>
      </c>
      <c r="G2654">
        <v>28.370949</v>
      </c>
      <c r="H2654">
        <v>5.79779</v>
      </c>
      <c r="I2654">
        <v>5.6520590000000004</v>
      </c>
      <c r="J2654">
        <v>0.166237</v>
      </c>
      <c r="K2654" t="str">
        <f t="shared" si="77"/>
        <v>7</v>
      </c>
      <c r="L2654" t="s">
        <v>93</v>
      </c>
      <c r="M2654" t="s">
        <v>94</v>
      </c>
      <c r="N265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35</v>
      </c>
      <c r="O2654" t="e">
        <f>VLOOKUP(TableMPI[[#This Row],[Label]],TableAvg[],2,FALSE)</f>
        <v>#N/A</v>
      </c>
      <c r="P2654" t="e">
        <f>VLOOKUP(TableMPI[[#This Row],[Label]],TableAvg[],3,FALSE)</f>
        <v>#N/A</v>
      </c>
      <c r="Q2654" t="e">
        <f>TableMPI[[#This Row],[Avg]]-$U$2*TableMPI[[#This Row],[StdDev]]</f>
        <v>#N/A</v>
      </c>
      <c r="R2654" t="e">
        <f>TableMPI[[#This Row],[Avg]]+$U$2*TableMPI[[#This Row],[StdDev]]</f>
        <v>#N/A</v>
      </c>
      <c r="S2654" t="e">
        <f>IF(AND(TableMPI[[#This Row],[total_time]]&gt;=TableMPI[[#This Row],[Low]], TableMPI[[#This Row],[total_time]]&lt;=TableMPI[[#This Row],[High]]),1,0)</f>
        <v>#N/A</v>
      </c>
    </row>
    <row r="2655" spans="1:19" x14ac:dyDescent="0.25">
      <c r="A2655" t="s">
        <v>15</v>
      </c>
      <c r="B2655">
        <v>15000</v>
      </c>
      <c r="C2655">
        <v>100</v>
      </c>
      <c r="D2655">
        <v>100000</v>
      </c>
      <c r="E2655">
        <v>36</v>
      </c>
      <c r="F2655">
        <v>1</v>
      </c>
      <c r="G2655">
        <v>27.366332</v>
      </c>
      <c r="H2655">
        <v>5.6391629999999999</v>
      </c>
      <c r="I2655">
        <v>5.4847000000000001</v>
      </c>
      <c r="J2655">
        <v>0.15670600000000001</v>
      </c>
      <c r="K2655" t="str">
        <f t="shared" si="77"/>
        <v>7</v>
      </c>
      <c r="L2655" t="s">
        <v>93</v>
      </c>
      <c r="M2655" t="s">
        <v>94</v>
      </c>
      <c r="N265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36</v>
      </c>
      <c r="O2655" t="e">
        <f>VLOOKUP(TableMPI[[#This Row],[Label]],TableAvg[],2,FALSE)</f>
        <v>#N/A</v>
      </c>
      <c r="P2655" t="e">
        <f>VLOOKUP(TableMPI[[#This Row],[Label]],TableAvg[],3,FALSE)</f>
        <v>#N/A</v>
      </c>
      <c r="Q2655" t="e">
        <f>TableMPI[[#This Row],[Avg]]-$U$2*TableMPI[[#This Row],[StdDev]]</f>
        <v>#N/A</v>
      </c>
      <c r="R2655" t="e">
        <f>TableMPI[[#This Row],[Avg]]+$U$2*TableMPI[[#This Row],[StdDev]]</f>
        <v>#N/A</v>
      </c>
      <c r="S2655" t="e">
        <f>IF(AND(TableMPI[[#This Row],[total_time]]&gt;=TableMPI[[#This Row],[Low]], TableMPI[[#This Row],[total_time]]&lt;=TableMPI[[#This Row],[High]]),1,0)</f>
        <v>#N/A</v>
      </c>
    </row>
    <row r="2656" spans="1:19" x14ac:dyDescent="0.25">
      <c r="A2656" t="s">
        <v>15</v>
      </c>
      <c r="B2656">
        <v>15000</v>
      </c>
      <c r="C2656">
        <v>100</v>
      </c>
      <c r="D2656">
        <v>100000</v>
      </c>
      <c r="E2656">
        <v>37</v>
      </c>
      <c r="F2656">
        <v>1</v>
      </c>
      <c r="G2656">
        <v>27.00421</v>
      </c>
      <c r="H2656">
        <v>5.7930440000000001</v>
      </c>
      <c r="I2656">
        <v>6.1001479999999999</v>
      </c>
      <c r="J2656">
        <v>0.16944899999999999</v>
      </c>
      <c r="K2656" t="str">
        <f t="shared" si="77"/>
        <v>7</v>
      </c>
      <c r="L2656" t="s">
        <v>93</v>
      </c>
      <c r="M2656" t="s">
        <v>94</v>
      </c>
      <c r="N265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37</v>
      </c>
      <c r="O2656" t="e">
        <f>VLOOKUP(TableMPI[[#This Row],[Label]],TableAvg[],2,FALSE)</f>
        <v>#N/A</v>
      </c>
      <c r="P2656" t="e">
        <f>VLOOKUP(TableMPI[[#This Row],[Label]],TableAvg[],3,FALSE)</f>
        <v>#N/A</v>
      </c>
      <c r="Q2656" t="e">
        <f>TableMPI[[#This Row],[Avg]]-$U$2*TableMPI[[#This Row],[StdDev]]</f>
        <v>#N/A</v>
      </c>
      <c r="R2656" t="e">
        <f>TableMPI[[#This Row],[Avg]]+$U$2*TableMPI[[#This Row],[StdDev]]</f>
        <v>#N/A</v>
      </c>
      <c r="S2656" t="e">
        <f>IF(AND(TableMPI[[#This Row],[total_time]]&gt;=TableMPI[[#This Row],[Low]], TableMPI[[#This Row],[total_time]]&lt;=TableMPI[[#This Row],[High]]),1,0)</f>
        <v>#N/A</v>
      </c>
    </row>
    <row r="2657" spans="1:19" x14ac:dyDescent="0.25">
      <c r="A2657" t="s">
        <v>15</v>
      </c>
      <c r="B2657">
        <v>15000</v>
      </c>
      <c r="C2657">
        <v>100</v>
      </c>
      <c r="D2657">
        <v>100000</v>
      </c>
      <c r="E2657">
        <v>38</v>
      </c>
      <c r="F2657">
        <v>1</v>
      </c>
      <c r="G2657">
        <v>30.409212</v>
      </c>
      <c r="H2657">
        <v>9.5322370000000003</v>
      </c>
      <c r="I2657">
        <v>6.1622320000000004</v>
      </c>
      <c r="J2657">
        <v>0.166547</v>
      </c>
      <c r="K2657" t="str">
        <f t="shared" si="77"/>
        <v>7</v>
      </c>
      <c r="L2657" t="s">
        <v>93</v>
      </c>
      <c r="M2657" t="s">
        <v>94</v>
      </c>
      <c r="N265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38</v>
      </c>
      <c r="O2657" t="e">
        <f>VLOOKUP(TableMPI[[#This Row],[Label]],TableAvg[],2,FALSE)</f>
        <v>#N/A</v>
      </c>
      <c r="P2657" t="e">
        <f>VLOOKUP(TableMPI[[#This Row],[Label]],TableAvg[],3,FALSE)</f>
        <v>#N/A</v>
      </c>
      <c r="Q2657" t="e">
        <f>TableMPI[[#This Row],[Avg]]-$U$2*TableMPI[[#This Row],[StdDev]]</f>
        <v>#N/A</v>
      </c>
      <c r="R2657" t="e">
        <f>TableMPI[[#This Row],[Avg]]+$U$2*TableMPI[[#This Row],[StdDev]]</f>
        <v>#N/A</v>
      </c>
      <c r="S2657" t="e">
        <f>IF(AND(TableMPI[[#This Row],[total_time]]&gt;=TableMPI[[#This Row],[Low]], TableMPI[[#This Row],[total_time]]&lt;=TableMPI[[#This Row],[High]]),1,0)</f>
        <v>#N/A</v>
      </c>
    </row>
    <row r="2658" spans="1:19" x14ac:dyDescent="0.25">
      <c r="A2658" t="s">
        <v>15</v>
      </c>
      <c r="B2658">
        <v>15000</v>
      </c>
      <c r="C2658">
        <v>100</v>
      </c>
      <c r="D2658">
        <v>100000</v>
      </c>
      <c r="E2658">
        <v>39</v>
      </c>
      <c r="F2658">
        <v>1</v>
      </c>
      <c r="G2658">
        <v>25.893339999999998</v>
      </c>
      <c r="H2658">
        <v>5.7016590000000003</v>
      </c>
      <c r="I2658">
        <v>9.1293830000000007</v>
      </c>
      <c r="J2658">
        <v>0.24024699999999999</v>
      </c>
      <c r="K2658" t="str">
        <f t="shared" si="77"/>
        <v>7</v>
      </c>
      <c r="L2658" t="s">
        <v>93</v>
      </c>
      <c r="M2658" t="s">
        <v>94</v>
      </c>
      <c r="N265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39</v>
      </c>
      <c r="O2658" t="e">
        <f>VLOOKUP(TableMPI[[#This Row],[Label]],TableAvg[],2,FALSE)</f>
        <v>#N/A</v>
      </c>
      <c r="P2658" t="e">
        <f>VLOOKUP(TableMPI[[#This Row],[Label]],TableAvg[],3,FALSE)</f>
        <v>#N/A</v>
      </c>
      <c r="Q2658" t="e">
        <f>TableMPI[[#This Row],[Avg]]-$U$2*TableMPI[[#This Row],[StdDev]]</f>
        <v>#N/A</v>
      </c>
      <c r="R2658" t="e">
        <f>TableMPI[[#This Row],[Avg]]+$U$2*TableMPI[[#This Row],[StdDev]]</f>
        <v>#N/A</v>
      </c>
      <c r="S2658" t="e">
        <f>IF(AND(TableMPI[[#This Row],[total_time]]&gt;=TableMPI[[#This Row],[Low]], TableMPI[[#This Row],[total_time]]&lt;=TableMPI[[#This Row],[High]]),1,0)</f>
        <v>#N/A</v>
      </c>
    </row>
    <row r="2659" spans="1:19" x14ac:dyDescent="0.25">
      <c r="A2659" t="s">
        <v>15</v>
      </c>
      <c r="B2659">
        <v>15000</v>
      </c>
      <c r="C2659">
        <v>100</v>
      </c>
      <c r="D2659">
        <v>100000</v>
      </c>
      <c r="E2659">
        <v>40</v>
      </c>
      <c r="F2659">
        <v>1</v>
      </c>
      <c r="G2659">
        <v>27.30424</v>
      </c>
      <c r="H2659">
        <v>7.6255490000000004</v>
      </c>
      <c r="I2659">
        <v>6.0741709999999998</v>
      </c>
      <c r="J2659">
        <v>0.155748</v>
      </c>
      <c r="K2659" t="str">
        <f t="shared" si="77"/>
        <v>7</v>
      </c>
      <c r="L2659" t="s">
        <v>93</v>
      </c>
      <c r="M2659" t="s">
        <v>94</v>
      </c>
      <c r="N265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40</v>
      </c>
      <c r="O2659" t="e">
        <f>VLOOKUP(TableMPI[[#This Row],[Label]],TableAvg[],2,FALSE)</f>
        <v>#N/A</v>
      </c>
      <c r="P2659" t="e">
        <f>VLOOKUP(TableMPI[[#This Row],[Label]],TableAvg[],3,FALSE)</f>
        <v>#N/A</v>
      </c>
      <c r="Q2659" t="e">
        <f>TableMPI[[#This Row],[Avg]]-$U$2*TableMPI[[#This Row],[StdDev]]</f>
        <v>#N/A</v>
      </c>
      <c r="R2659" t="e">
        <f>TableMPI[[#This Row],[Avg]]+$U$2*TableMPI[[#This Row],[StdDev]]</f>
        <v>#N/A</v>
      </c>
      <c r="S2659" t="e">
        <f>IF(AND(TableMPI[[#This Row],[total_time]]&gt;=TableMPI[[#This Row],[Low]], TableMPI[[#This Row],[total_time]]&lt;=TableMPI[[#This Row],[High]]),1,0)</f>
        <v>#N/A</v>
      </c>
    </row>
    <row r="2660" spans="1:19" x14ac:dyDescent="0.25">
      <c r="A2660" t="s">
        <v>15</v>
      </c>
      <c r="B2660">
        <v>15000</v>
      </c>
      <c r="C2660">
        <v>100</v>
      </c>
      <c r="D2660">
        <v>100000</v>
      </c>
      <c r="E2660">
        <v>41</v>
      </c>
      <c r="F2660">
        <v>1</v>
      </c>
      <c r="G2660">
        <v>26.252814000000001</v>
      </c>
      <c r="H2660">
        <v>7.0017930000000002</v>
      </c>
      <c r="I2660">
        <v>6.8352880000000003</v>
      </c>
      <c r="J2660">
        <v>0.17088200000000001</v>
      </c>
      <c r="K2660" t="str">
        <f t="shared" si="77"/>
        <v>7</v>
      </c>
      <c r="L2660" t="s">
        <v>93</v>
      </c>
      <c r="M2660" t="s">
        <v>94</v>
      </c>
      <c r="N266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41</v>
      </c>
      <c r="O2660" t="e">
        <f>VLOOKUP(TableMPI[[#This Row],[Label]],TableAvg[],2,FALSE)</f>
        <v>#N/A</v>
      </c>
      <c r="P2660" t="e">
        <f>VLOOKUP(TableMPI[[#This Row],[Label]],TableAvg[],3,FALSE)</f>
        <v>#N/A</v>
      </c>
      <c r="Q2660" t="e">
        <f>TableMPI[[#This Row],[Avg]]-$U$2*TableMPI[[#This Row],[StdDev]]</f>
        <v>#N/A</v>
      </c>
      <c r="R2660" t="e">
        <f>TableMPI[[#This Row],[Avg]]+$U$2*TableMPI[[#This Row],[StdDev]]</f>
        <v>#N/A</v>
      </c>
      <c r="S2660" t="e">
        <f>IF(AND(TableMPI[[#This Row],[total_time]]&gt;=TableMPI[[#This Row],[Low]], TableMPI[[#This Row],[total_time]]&lt;=TableMPI[[#This Row],[High]]),1,0)</f>
        <v>#N/A</v>
      </c>
    </row>
    <row r="2661" spans="1:19" x14ac:dyDescent="0.25">
      <c r="A2661" t="s">
        <v>15</v>
      </c>
      <c r="B2661">
        <v>15000</v>
      </c>
      <c r="C2661">
        <v>100</v>
      </c>
      <c r="D2661">
        <v>100000</v>
      </c>
      <c r="E2661">
        <v>42</v>
      </c>
      <c r="F2661">
        <v>1</v>
      </c>
      <c r="G2661">
        <v>26.403751</v>
      </c>
      <c r="H2661">
        <v>7.3844130000000003</v>
      </c>
      <c r="I2661">
        <v>6.5384830000000003</v>
      </c>
      <c r="J2661">
        <v>0.15947500000000001</v>
      </c>
      <c r="K2661" t="str">
        <f t="shared" si="77"/>
        <v>7</v>
      </c>
      <c r="L2661" t="s">
        <v>93</v>
      </c>
      <c r="M2661" t="s">
        <v>94</v>
      </c>
      <c r="N266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42</v>
      </c>
      <c r="O2661" t="e">
        <f>VLOOKUP(TableMPI[[#This Row],[Label]],TableAvg[],2,FALSE)</f>
        <v>#N/A</v>
      </c>
      <c r="P2661" t="e">
        <f>VLOOKUP(TableMPI[[#This Row],[Label]],TableAvg[],3,FALSE)</f>
        <v>#N/A</v>
      </c>
      <c r="Q2661" t="e">
        <f>TableMPI[[#This Row],[Avg]]-$U$2*TableMPI[[#This Row],[StdDev]]</f>
        <v>#N/A</v>
      </c>
      <c r="R2661" t="e">
        <f>TableMPI[[#This Row],[Avg]]+$U$2*TableMPI[[#This Row],[StdDev]]</f>
        <v>#N/A</v>
      </c>
      <c r="S2661" t="e">
        <f>IF(AND(TableMPI[[#This Row],[total_time]]&gt;=TableMPI[[#This Row],[Low]], TableMPI[[#This Row],[total_time]]&lt;=TableMPI[[#This Row],[High]]),1,0)</f>
        <v>#N/A</v>
      </c>
    </row>
    <row r="2662" spans="1:19" x14ac:dyDescent="0.25">
      <c r="A2662" t="s">
        <v>15</v>
      </c>
      <c r="B2662">
        <v>15000</v>
      </c>
      <c r="C2662">
        <v>100</v>
      </c>
      <c r="D2662">
        <v>100000</v>
      </c>
      <c r="E2662">
        <v>43</v>
      </c>
      <c r="F2662">
        <v>1</v>
      </c>
      <c r="G2662">
        <v>26.493044000000001</v>
      </c>
      <c r="H2662">
        <v>7.8679899999999998</v>
      </c>
      <c r="I2662">
        <v>8.0599589999999992</v>
      </c>
      <c r="J2662">
        <v>0.19190399999999999</v>
      </c>
      <c r="K2662" t="str">
        <f t="shared" si="77"/>
        <v>7</v>
      </c>
      <c r="L2662" t="s">
        <v>93</v>
      </c>
      <c r="M2662" t="s">
        <v>94</v>
      </c>
      <c r="N266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43</v>
      </c>
      <c r="O2662" t="e">
        <f>VLOOKUP(TableMPI[[#This Row],[Label]],TableAvg[],2,FALSE)</f>
        <v>#N/A</v>
      </c>
      <c r="P2662" t="e">
        <f>VLOOKUP(TableMPI[[#This Row],[Label]],TableAvg[],3,FALSE)</f>
        <v>#N/A</v>
      </c>
      <c r="Q2662" t="e">
        <f>TableMPI[[#This Row],[Avg]]-$U$2*TableMPI[[#This Row],[StdDev]]</f>
        <v>#N/A</v>
      </c>
      <c r="R2662" t="e">
        <f>TableMPI[[#This Row],[Avg]]+$U$2*TableMPI[[#This Row],[StdDev]]</f>
        <v>#N/A</v>
      </c>
      <c r="S2662" t="e">
        <f>IF(AND(TableMPI[[#This Row],[total_time]]&gt;=TableMPI[[#This Row],[Low]], TableMPI[[#This Row],[total_time]]&lt;=TableMPI[[#This Row],[High]]),1,0)</f>
        <v>#N/A</v>
      </c>
    </row>
    <row r="2663" spans="1:19" x14ac:dyDescent="0.25">
      <c r="A2663" t="s">
        <v>15</v>
      </c>
      <c r="B2663">
        <v>15000</v>
      </c>
      <c r="C2663">
        <v>100</v>
      </c>
      <c r="D2663">
        <v>100000</v>
      </c>
      <c r="E2663">
        <v>44</v>
      </c>
      <c r="F2663">
        <v>1</v>
      </c>
      <c r="G2663">
        <v>28.087755000000001</v>
      </c>
      <c r="H2663">
        <v>9.889189</v>
      </c>
      <c r="I2663">
        <v>5.3988379999999996</v>
      </c>
      <c r="J2663">
        <v>0.125554</v>
      </c>
      <c r="K2663" t="str">
        <f t="shared" si="77"/>
        <v>7</v>
      </c>
      <c r="L2663" t="s">
        <v>93</v>
      </c>
      <c r="M2663" t="s">
        <v>94</v>
      </c>
      <c r="N266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44</v>
      </c>
      <c r="O2663" t="e">
        <f>VLOOKUP(TableMPI[[#This Row],[Label]],TableAvg[],2,FALSE)</f>
        <v>#N/A</v>
      </c>
      <c r="P2663" t="e">
        <f>VLOOKUP(TableMPI[[#This Row],[Label]],TableAvg[],3,FALSE)</f>
        <v>#N/A</v>
      </c>
      <c r="Q2663" t="e">
        <f>TableMPI[[#This Row],[Avg]]-$U$2*TableMPI[[#This Row],[StdDev]]</f>
        <v>#N/A</v>
      </c>
      <c r="R2663" t="e">
        <f>TableMPI[[#This Row],[Avg]]+$U$2*TableMPI[[#This Row],[StdDev]]</f>
        <v>#N/A</v>
      </c>
      <c r="S2663" t="e">
        <f>IF(AND(TableMPI[[#This Row],[total_time]]&gt;=TableMPI[[#This Row],[Low]], TableMPI[[#This Row],[total_time]]&lt;=TableMPI[[#This Row],[High]]),1,0)</f>
        <v>#N/A</v>
      </c>
    </row>
    <row r="2664" spans="1:19" x14ac:dyDescent="0.25">
      <c r="A2664" t="s">
        <v>15</v>
      </c>
      <c r="B2664">
        <v>15000</v>
      </c>
      <c r="C2664">
        <v>100</v>
      </c>
      <c r="D2664">
        <v>100000</v>
      </c>
      <c r="E2664">
        <v>45</v>
      </c>
      <c r="F2664">
        <v>1</v>
      </c>
      <c r="G2664">
        <v>26.878184000000001</v>
      </c>
      <c r="H2664">
        <v>8.9196609999999996</v>
      </c>
      <c r="I2664">
        <v>7.0675650000000001</v>
      </c>
      <c r="J2664">
        <v>0.16062599999999999</v>
      </c>
      <c r="K2664" t="str">
        <f t="shared" si="77"/>
        <v>7</v>
      </c>
      <c r="L2664" t="s">
        <v>93</v>
      </c>
      <c r="M2664" t="s">
        <v>94</v>
      </c>
      <c r="N266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45</v>
      </c>
      <c r="O2664" t="e">
        <f>VLOOKUP(TableMPI[[#This Row],[Label]],TableAvg[],2,FALSE)</f>
        <v>#N/A</v>
      </c>
      <c r="P2664" t="e">
        <f>VLOOKUP(TableMPI[[#This Row],[Label]],TableAvg[],3,FALSE)</f>
        <v>#N/A</v>
      </c>
      <c r="Q2664" t="e">
        <f>TableMPI[[#This Row],[Avg]]-$U$2*TableMPI[[#This Row],[StdDev]]</f>
        <v>#N/A</v>
      </c>
      <c r="R2664" t="e">
        <f>TableMPI[[#This Row],[Avg]]+$U$2*TableMPI[[#This Row],[StdDev]]</f>
        <v>#N/A</v>
      </c>
      <c r="S2664" t="e">
        <f>IF(AND(TableMPI[[#This Row],[total_time]]&gt;=TableMPI[[#This Row],[Low]], TableMPI[[#This Row],[total_time]]&lt;=TableMPI[[#This Row],[High]]),1,0)</f>
        <v>#N/A</v>
      </c>
    </row>
    <row r="2665" spans="1:19" x14ac:dyDescent="0.25">
      <c r="A2665" t="s">
        <v>15</v>
      </c>
      <c r="B2665">
        <v>15000</v>
      </c>
      <c r="C2665">
        <v>100</v>
      </c>
      <c r="D2665">
        <v>100000</v>
      </c>
      <c r="E2665">
        <v>46</v>
      </c>
      <c r="F2665">
        <v>1</v>
      </c>
      <c r="G2665">
        <v>29.637988</v>
      </c>
      <c r="H2665">
        <v>12.114599</v>
      </c>
      <c r="I2665">
        <v>5.5466240000000004</v>
      </c>
      <c r="J2665">
        <v>0.12325800000000001</v>
      </c>
      <c r="K2665" t="str">
        <f t="shared" si="77"/>
        <v>7</v>
      </c>
      <c r="L2665" t="s">
        <v>93</v>
      </c>
      <c r="M2665" t="s">
        <v>94</v>
      </c>
      <c r="N266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46</v>
      </c>
      <c r="O2665" t="e">
        <f>VLOOKUP(TableMPI[[#This Row],[Label]],TableAvg[],2,FALSE)</f>
        <v>#N/A</v>
      </c>
      <c r="P2665" t="e">
        <f>VLOOKUP(TableMPI[[#This Row],[Label]],TableAvg[],3,FALSE)</f>
        <v>#N/A</v>
      </c>
      <c r="Q2665" t="e">
        <f>TableMPI[[#This Row],[Avg]]-$U$2*TableMPI[[#This Row],[StdDev]]</f>
        <v>#N/A</v>
      </c>
      <c r="R2665" t="e">
        <f>TableMPI[[#This Row],[Avg]]+$U$2*TableMPI[[#This Row],[StdDev]]</f>
        <v>#N/A</v>
      </c>
      <c r="S2665" t="e">
        <f>IF(AND(TableMPI[[#This Row],[total_time]]&gt;=TableMPI[[#This Row],[Low]], TableMPI[[#This Row],[total_time]]&lt;=TableMPI[[#This Row],[High]]),1,0)</f>
        <v>#N/A</v>
      </c>
    </row>
    <row r="2666" spans="1:19" x14ac:dyDescent="0.25">
      <c r="A2666" t="s">
        <v>15</v>
      </c>
      <c r="B2666">
        <v>15000</v>
      </c>
      <c r="C2666">
        <v>100</v>
      </c>
      <c r="D2666">
        <v>100000</v>
      </c>
      <c r="E2666">
        <v>47</v>
      </c>
      <c r="F2666">
        <v>1</v>
      </c>
      <c r="G2666">
        <v>26.255164000000001</v>
      </c>
      <c r="H2666">
        <v>9.0882020000000008</v>
      </c>
      <c r="I2666">
        <v>5.0284459999999997</v>
      </c>
      <c r="J2666">
        <v>0.10931399999999999</v>
      </c>
      <c r="K2666" t="str">
        <f t="shared" si="77"/>
        <v>7</v>
      </c>
      <c r="L2666" t="s">
        <v>93</v>
      </c>
      <c r="M2666" t="s">
        <v>94</v>
      </c>
      <c r="N266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47</v>
      </c>
      <c r="O2666" t="e">
        <f>VLOOKUP(TableMPI[[#This Row],[Label]],TableAvg[],2,FALSE)</f>
        <v>#N/A</v>
      </c>
      <c r="P2666" t="e">
        <f>VLOOKUP(TableMPI[[#This Row],[Label]],TableAvg[],3,FALSE)</f>
        <v>#N/A</v>
      </c>
      <c r="Q2666" t="e">
        <f>TableMPI[[#This Row],[Avg]]-$U$2*TableMPI[[#This Row],[StdDev]]</f>
        <v>#N/A</v>
      </c>
      <c r="R2666" t="e">
        <f>TableMPI[[#This Row],[Avg]]+$U$2*TableMPI[[#This Row],[StdDev]]</f>
        <v>#N/A</v>
      </c>
      <c r="S2666" t="e">
        <f>IF(AND(TableMPI[[#This Row],[total_time]]&gt;=TableMPI[[#This Row],[Low]], TableMPI[[#This Row],[total_time]]&lt;=TableMPI[[#This Row],[High]]),1,0)</f>
        <v>#N/A</v>
      </c>
    </row>
    <row r="2667" spans="1:19" x14ac:dyDescent="0.25">
      <c r="A2667" t="s">
        <v>15</v>
      </c>
      <c r="B2667">
        <v>10000</v>
      </c>
      <c r="C2667">
        <v>100</v>
      </c>
      <c r="D2667">
        <v>100000</v>
      </c>
      <c r="E2667">
        <v>13</v>
      </c>
      <c r="F2667">
        <v>1</v>
      </c>
      <c r="G2667">
        <v>26.842019000000001</v>
      </c>
      <c r="H2667">
        <v>0.443741</v>
      </c>
      <c r="I2667">
        <v>2.9311780000000001</v>
      </c>
      <c r="J2667">
        <v>0.24426500000000001</v>
      </c>
      <c r="K2667" t="str">
        <f>MID(M2667,22,1)</f>
        <v>7</v>
      </c>
      <c r="L2667" t="s">
        <v>95</v>
      </c>
      <c r="M2667" t="s">
        <v>96</v>
      </c>
      <c r="N266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13</v>
      </c>
      <c r="O2667">
        <f>VLOOKUP(TableMPI[[#This Row],[Label]],TableAvg[],2,FALSE)</f>
        <v>161.63524966666668</v>
      </c>
      <c r="P2667">
        <f>VLOOKUP(TableMPI[[#This Row],[Label]],TableAvg[],3,FALSE)</f>
        <v>0.26492721131126612</v>
      </c>
      <c r="Q2667">
        <f>TableMPI[[#This Row],[Avg]]-$U$2*TableMPI[[#This Row],[StdDev]]</f>
        <v>161.10539524404416</v>
      </c>
      <c r="R2667">
        <f>TableMPI[[#This Row],[Avg]]+$U$2*TableMPI[[#This Row],[StdDev]]</f>
        <v>162.1651040892892</v>
      </c>
      <c r="S2667">
        <f>IF(AND(TableMPI[[#This Row],[total_time]]&gt;=TableMPI[[#This Row],[Low]], TableMPI[[#This Row],[total_time]]&lt;=TableMPI[[#This Row],[High]]),1,0)</f>
        <v>0</v>
      </c>
    </row>
    <row r="2668" spans="1:19" x14ac:dyDescent="0.25">
      <c r="A2668" t="s">
        <v>15</v>
      </c>
      <c r="B2668">
        <v>10000</v>
      </c>
      <c r="C2668">
        <v>100</v>
      </c>
      <c r="D2668">
        <v>100000</v>
      </c>
      <c r="E2668">
        <v>14</v>
      </c>
      <c r="F2668">
        <v>1</v>
      </c>
      <c r="G2668">
        <v>24.751588999999999</v>
      </c>
      <c r="H2668">
        <v>0.154195</v>
      </c>
      <c r="I2668">
        <v>0.37296099999999999</v>
      </c>
      <c r="J2668">
        <v>2.8688999999999999E-2</v>
      </c>
      <c r="K2668" t="str">
        <f t="shared" ref="K2668:K2731" si="78">MID(M2668,22,1)</f>
        <v>7</v>
      </c>
      <c r="L2668" t="s">
        <v>95</v>
      </c>
      <c r="M2668" t="s">
        <v>96</v>
      </c>
      <c r="N266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14</v>
      </c>
      <c r="O2668">
        <f>VLOOKUP(TableMPI[[#This Row],[Label]],TableAvg[],2,FALSE)</f>
        <v>150.65593566666666</v>
      </c>
      <c r="P2668">
        <f>VLOOKUP(TableMPI[[#This Row],[Label]],TableAvg[],3,FALSE)</f>
        <v>6.7386093339083936E-2</v>
      </c>
      <c r="Q2668">
        <f>TableMPI[[#This Row],[Avg]]-$U$2*TableMPI[[#This Row],[StdDev]]</f>
        <v>150.5211634799885</v>
      </c>
      <c r="R2668">
        <f>TableMPI[[#This Row],[Avg]]+$U$2*TableMPI[[#This Row],[StdDev]]</f>
        <v>150.79070785334483</v>
      </c>
      <c r="S2668">
        <f>IF(AND(TableMPI[[#This Row],[total_time]]&gt;=TableMPI[[#This Row],[Low]], TableMPI[[#This Row],[total_time]]&lt;=TableMPI[[#This Row],[High]]),1,0)</f>
        <v>0</v>
      </c>
    </row>
    <row r="2669" spans="1:19" x14ac:dyDescent="0.25">
      <c r="A2669" t="s">
        <v>15</v>
      </c>
      <c r="B2669">
        <v>10000</v>
      </c>
      <c r="C2669">
        <v>100</v>
      </c>
      <c r="D2669">
        <v>100000</v>
      </c>
      <c r="E2669">
        <v>15</v>
      </c>
      <c r="F2669">
        <v>1</v>
      </c>
      <c r="G2669">
        <v>23.142795</v>
      </c>
      <c r="H2669">
        <v>0.16448099999999999</v>
      </c>
      <c r="I2669">
        <v>0.54894600000000005</v>
      </c>
      <c r="J2669">
        <v>3.9210000000000002E-2</v>
      </c>
      <c r="K2669" t="str">
        <f t="shared" si="78"/>
        <v>7</v>
      </c>
      <c r="L2669" t="s">
        <v>95</v>
      </c>
      <c r="M2669" t="s">
        <v>96</v>
      </c>
      <c r="N266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15</v>
      </c>
      <c r="O2669">
        <f>VLOOKUP(TableMPI[[#This Row],[Label]],TableAvg[],2,FALSE)</f>
        <v>140.74933714285714</v>
      </c>
      <c r="P2669">
        <f>VLOOKUP(TableMPI[[#This Row],[Label]],TableAvg[],3,FALSE)</f>
        <v>9.7697978324972082E-2</v>
      </c>
      <c r="Q2669">
        <f>TableMPI[[#This Row],[Avg]]-$U$2*TableMPI[[#This Row],[StdDev]]</f>
        <v>140.5539411862072</v>
      </c>
      <c r="R2669">
        <f>TableMPI[[#This Row],[Avg]]+$U$2*TableMPI[[#This Row],[StdDev]]</f>
        <v>140.94473309950709</v>
      </c>
      <c r="S2669">
        <f>IF(AND(TableMPI[[#This Row],[total_time]]&gt;=TableMPI[[#This Row],[Low]], TableMPI[[#This Row],[total_time]]&lt;=TableMPI[[#This Row],[High]]),1,0)</f>
        <v>0</v>
      </c>
    </row>
    <row r="2670" spans="1:19" x14ac:dyDescent="0.25">
      <c r="A2670" t="s">
        <v>15</v>
      </c>
      <c r="B2670">
        <v>10000</v>
      </c>
      <c r="C2670">
        <v>100</v>
      </c>
      <c r="D2670">
        <v>100000</v>
      </c>
      <c r="E2670">
        <v>16</v>
      </c>
      <c r="F2670">
        <v>1</v>
      </c>
      <c r="G2670">
        <v>21.952597000000001</v>
      </c>
      <c r="H2670">
        <v>0.167042</v>
      </c>
      <c r="I2670">
        <v>0.59550000000000003</v>
      </c>
      <c r="J2670">
        <v>3.9699999999999999E-2</v>
      </c>
      <c r="K2670" t="str">
        <f t="shared" si="78"/>
        <v>7</v>
      </c>
      <c r="L2670" t="s">
        <v>95</v>
      </c>
      <c r="M2670" t="s">
        <v>96</v>
      </c>
      <c r="N267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16</v>
      </c>
      <c r="O2670">
        <f>VLOOKUP(TableMPI[[#This Row],[Label]],TableAvg[],2,FALSE)</f>
        <v>132.24896166666667</v>
      </c>
      <c r="P2670">
        <f>VLOOKUP(TableMPI[[#This Row],[Label]],TableAvg[],3,FALSE)</f>
        <v>3.8100204833406912E-2</v>
      </c>
      <c r="Q2670">
        <f>TableMPI[[#This Row],[Avg]]-$U$2*TableMPI[[#This Row],[StdDev]]</f>
        <v>132.17276125699985</v>
      </c>
      <c r="R2670">
        <f>TableMPI[[#This Row],[Avg]]+$U$2*TableMPI[[#This Row],[StdDev]]</f>
        <v>132.3251620763335</v>
      </c>
      <c r="S2670">
        <f>IF(AND(TableMPI[[#This Row],[total_time]]&gt;=TableMPI[[#This Row],[Low]], TableMPI[[#This Row],[total_time]]&lt;=TableMPI[[#This Row],[High]]),1,0)</f>
        <v>0</v>
      </c>
    </row>
    <row r="2671" spans="1:19" x14ac:dyDescent="0.25">
      <c r="A2671" t="s">
        <v>15</v>
      </c>
      <c r="B2671">
        <v>10000</v>
      </c>
      <c r="C2671">
        <v>100</v>
      </c>
      <c r="D2671">
        <v>100000</v>
      </c>
      <c r="E2671">
        <v>17</v>
      </c>
      <c r="F2671">
        <v>1</v>
      </c>
      <c r="G2671">
        <v>20.740642000000001</v>
      </c>
      <c r="H2671">
        <v>0.16933400000000001</v>
      </c>
      <c r="I2671">
        <v>0.65061000000000002</v>
      </c>
      <c r="J2671">
        <v>4.0662999999999998E-2</v>
      </c>
      <c r="K2671" t="str">
        <f t="shared" si="78"/>
        <v>7</v>
      </c>
      <c r="L2671" t="s">
        <v>95</v>
      </c>
      <c r="M2671" t="s">
        <v>96</v>
      </c>
      <c r="N267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17</v>
      </c>
      <c r="O2671">
        <f>VLOOKUP(TableMPI[[#This Row],[Label]],TableAvg[],2,FALSE)</f>
        <v>124.63650699999999</v>
      </c>
      <c r="P2671">
        <f>VLOOKUP(TableMPI[[#This Row],[Label]],TableAvg[],3,FALSE)</f>
        <v>0.10936113638484908</v>
      </c>
      <c r="Q2671">
        <f>TableMPI[[#This Row],[Avg]]-$U$2*TableMPI[[#This Row],[StdDev]]</f>
        <v>124.4177847272303</v>
      </c>
      <c r="R2671">
        <f>TableMPI[[#This Row],[Avg]]+$U$2*TableMPI[[#This Row],[StdDev]]</f>
        <v>124.85522927276969</v>
      </c>
      <c r="S2671">
        <f>IF(AND(TableMPI[[#This Row],[total_time]]&gt;=TableMPI[[#This Row],[Low]], TableMPI[[#This Row],[total_time]]&lt;=TableMPI[[#This Row],[High]]),1,0)</f>
        <v>0</v>
      </c>
    </row>
    <row r="2672" spans="1:19" x14ac:dyDescent="0.25">
      <c r="A2672" t="s">
        <v>15</v>
      </c>
      <c r="B2672">
        <v>10000</v>
      </c>
      <c r="C2672">
        <v>100</v>
      </c>
      <c r="D2672">
        <v>100000</v>
      </c>
      <c r="E2672">
        <v>18</v>
      </c>
      <c r="F2672">
        <v>1</v>
      </c>
      <c r="G2672">
        <v>19.604431000000002</v>
      </c>
      <c r="H2672">
        <v>0.15923399999999999</v>
      </c>
      <c r="I2672">
        <v>0.64379900000000001</v>
      </c>
      <c r="J2672">
        <v>3.7871000000000002E-2</v>
      </c>
      <c r="K2672" t="str">
        <f t="shared" si="78"/>
        <v>7</v>
      </c>
      <c r="L2672" t="s">
        <v>95</v>
      </c>
      <c r="M2672" t="s">
        <v>96</v>
      </c>
      <c r="N267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18</v>
      </c>
      <c r="O2672">
        <f>VLOOKUP(TableMPI[[#This Row],[Label]],TableAvg[],2,FALSE)</f>
        <v>117.96217457142858</v>
      </c>
      <c r="P2672">
        <f>VLOOKUP(TableMPI[[#This Row],[Label]],TableAvg[],3,FALSE)</f>
        <v>0.13303812177011046</v>
      </c>
      <c r="Q2672">
        <f>TableMPI[[#This Row],[Avg]]-$U$2*TableMPI[[#This Row],[StdDev]]</f>
        <v>117.69609832788835</v>
      </c>
      <c r="R2672">
        <f>TableMPI[[#This Row],[Avg]]+$U$2*TableMPI[[#This Row],[StdDev]]</f>
        <v>118.2282508149688</v>
      </c>
      <c r="S2672">
        <f>IF(AND(TableMPI[[#This Row],[total_time]]&gt;=TableMPI[[#This Row],[Low]], TableMPI[[#This Row],[total_time]]&lt;=TableMPI[[#This Row],[High]]),1,0)</f>
        <v>0</v>
      </c>
    </row>
    <row r="2673" spans="1:19" x14ac:dyDescent="0.25">
      <c r="A2673" t="s">
        <v>15</v>
      </c>
      <c r="B2673">
        <v>10000</v>
      </c>
      <c r="C2673">
        <v>100</v>
      </c>
      <c r="D2673">
        <v>100000</v>
      </c>
      <c r="E2673">
        <v>19</v>
      </c>
      <c r="F2673">
        <v>1</v>
      </c>
      <c r="G2673">
        <v>18.568458</v>
      </c>
      <c r="H2673">
        <v>0.165215</v>
      </c>
      <c r="I2673">
        <v>0.675983</v>
      </c>
      <c r="J2673">
        <v>3.7554999999999998E-2</v>
      </c>
      <c r="K2673" t="str">
        <f t="shared" si="78"/>
        <v>7</v>
      </c>
      <c r="L2673" t="s">
        <v>95</v>
      </c>
      <c r="M2673" t="s">
        <v>96</v>
      </c>
      <c r="N267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19</v>
      </c>
      <c r="O2673">
        <f>VLOOKUP(TableMPI[[#This Row],[Label]],TableAvg[],2,FALSE)</f>
        <v>111.81019399999998</v>
      </c>
      <c r="P2673">
        <f>VLOOKUP(TableMPI[[#This Row],[Label]],TableAvg[],3,FALSE)</f>
        <v>1.7064358900188037E-2</v>
      </c>
      <c r="Q2673">
        <f>TableMPI[[#This Row],[Avg]]-$U$2*TableMPI[[#This Row],[StdDev]]</f>
        <v>111.77606528219961</v>
      </c>
      <c r="R2673">
        <f>TableMPI[[#This Row],[Avg]]+$U$2*TableMPI[[#This Row],[StdDev]]</f>
        <v>111.84432271780035</v>
      </c>
      <c r="S2673">
        <f>IF(AND(TableMPI[[#This Row],[total_time]]&gt;=TableMPI[[#This Row],[Low]], TableMPI[[#This Row],[total_time]]&lt;=TableMPI[[#This Row],[High]]),1,0)</f>
        <v>0</v>
      </c>
    </row>
    <row r="2674" spans="1:19" x14ac:dyDescent="0.25">
      <c r="A2674" t="s">
        <v>15</v>
      </c>
      <c r="B2674">
        <v>10000</v>
      </c>
      <c r="C2674">
        <v>100</v>
      </c>
      <c r="D2674">
        <v>100000</v>
      </c>
      <c r="E2674">
        <v>20</v>
      </c>
      <c r="F2674">
        <v>1</v>
      </c>
      <c r="G2674">
        <v>17.800526999999999</v>
      </c>
      <c r="H2674">
        <v>0.16823099999999999</v>
      </c>
      <c r="I2674">
        <v>0.74654100000000001</v>
      </c>
      <c r="J2674">
        <v>3.9292000000000001E-2</v>
      </c>
      <c r="K2674" t="str">
        <f t="shared" si="78"/>
        <v>7</v>
      </c>
      <c r="L2674" t="s">
        <v>95</v>
      </c>
      <c r="M2674" t="s">
        <v>96</v>
      </c>
      <c r="N267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20</v>
      </c>
      <c r="O2674">
        <f>VLOOKUP(TableMPI[[#This Row],[Label]],TableAvg[],2,FALSE)</f>
        <v>106.41285233333333</v>
      </c>
      <c r="P2674">
        <f>VLOOKUP(TableMPI[[#This Row],[Label]],TableAvg[],3,FALSE)</f>
        <v>0.22987877085035913</v>
      </c>
      <c r="Q2674">
        <f>TableMPI[[#This Row],[Avg]]-$U$2*TableMPI[[#This Row],[StdDev]]</f>
        <v>105.95309479163261</v>
      </c>
      <c r="R2674">
        <f>TableMPI[[#This Row],[Avg]]+$U$2*TableMPI[[#This Row],[StdDev]]</f>
        <v>106.87260987503406</v>
      </c>
      <c r="S2674">
        <f>IF(AND(TableMPI[[#This Row],[total_time]]&gt;=TableMPI[[#This Row],[Low]], TableMPI[[#This Row],[total_time]]&lt;=TableMPI[[#This Row],[High]]),1,0)</f>
        <v>0</v>
      </c>
    </row>
    <row r="2675" spans="1:19" x14ac:dyDescent="0.25">
      <c r="A2675" t="s">
        <v>15</v>
      </c>
      <c r="B2675">
        <v>10000</v>
      </c>
      <c r="C2675">
        <v>100</v>
      </c>
      <c r="D2675">
        <v>100000</v>
      </c>
      <c r="E2675">
        <v>21</v>
      </c>
      <c r="F2675">
        <v>1</v>
      </c>
      <c r="G2675">
        <v>16.995840999999999</v>
      </c>
      <c r="H2675">
        <v>0.17489099999999999</v>
      </c>
      <c r="I2675">
        <v>0.930114</v>
      </c>
      <c r="J2675">
        <v>4.6505999999999999E-2</v>
      </c>
      <c r="K2675" t="str">
        <f t="shared" si="78"/>
        <v>7</v>
      </c>
      <c r="L2675" t="s">
        <v>95</v>
      </c>
      <c r="M2675" t="s">
        <v>96</v>
      </c>
      <c r="N267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21</v>
      </c>
      <c r="O2675">
        <f>VLOOKUP(TableMPI[[#This Row],[Label]],TableAvg[],2,FALSE)</f>
        <v>101.56893128571427</v>
      </c>
      <c r="P2675">
        <f>VLOOKUP(TableMPI[[#This Row],[Label]],TableAvg[],3,FALSE)</f>
        <v>6.3490670240610642E-2</v>
      </c>
      <c r="Q2675">
        <f>TableMPI[[#This Row],[Avg]]-$U$2*TableMPI[[#This Row],[StdDev]]</f>
        <v>101.44194994523305</v>
      </c>
      <c r="R2675">
        <f>TableMPI[[#This Row],[Avg]]+$U$2*TableMPI[[#This Row],[StdDev]]</f>
        <v>101.69591262619549</v>
      </c>
      <c r="S2675">
        <f>IF(AND(TableMPI[[#This Row],[total_time]]&gt;=TableMPI[[#This Row],[Low]], TableMPI[[#This Row],[total_time]]&lt;=TableMPI[[#This Row],[High]]),1,0)</f>
        <v>0</v>
      </c>
    </row>
    <row r="2676" spans="1:19" x14ac:dyDescent="0.25">
      <c r="A2676" t="s">
        <v>15</v>
      </c>
      <c r="B2676">
        <v>10000</v>
      </c>
      <c r="C2676">
        <v>100</v>
      </c>
      <c r="D2676">
        <v>100000</v>
      </c>
      <c r="E2676">
        <v>22</v>
      </c>
      <c r="F2676">
        <v>1</v>
      </c>
      <c r="G2676">
        <v>16.337256</v>
      </c>
      <c r="H2676">
        <v>0.184146</v>
      </c>
      <c r="I2676">
        <v>1.157951</v>
      </c>
      <c r="J2676">
        <v>5.5141000000000003E-2</v>
      </c>
      <c r="K2676" t="str">
        <f t="shared" si="78"/>
        <v>7</v>
      </c>
      <c r="L2676" t="s">
        <v>95</v>
      </c>
      <c r="M2676" t="s">
        <v>96</v>
      </c>
      <c r="N267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22</v>
      </c>
      <c r="O2676">
        <f>VLOOKUP(TableMPI[[#This Row],[Label]],TableAvg[],2,FALSE)</f>
        <v>97.027764666666656</v>
      </c>
      <c r="P2676">
        <f>VLOOKUP(TableMPI[[#This Row],[Label]],TableAvg[],3,FALSE)</f>
        <v>0.22581226043032632</v>
      </c>
      <c r="Q2676">
        <f>TableMPI[[#This Row],[Avg]]-$U$2*TableMPI[[#This Row],[StdDev]]</f>
        <v>96.576140145806008</v>
      </c>
      <c r="R2676">
        <f>TableMPI[[#This Row],[Avg]]+$U$2*TableMPI[[#This Row],[StdDev]]</f>
        <v>97.479389187527303</v>
      </c>
      <c r="S2676">
        <f>IF(AND(TableMPI[[#This Row],[total_time]]&gt;=TableMPI[[#This Row],[Low]], TableMPI[[#This Row],[total_time]]&lt;=TableMPI[[#This Row],[High]]),1,0)</f>
        <v>0</v>
      </c>
    </row>
    <row r="2677" spans="1:19" x14ac:dyDescent="0.25">
      <c r="A2677" t="s">
        <v>15</v>
      </c>
      <c r="B2677">
        <v>10000</v>
      </c>
      <c r="C2677">
        <v>100</v>
      </c>
      <c r="D2677">
        <v>100000</v>
      </c>
      <c r="E2677">
        <v>23</v>
      </c>
      <c r="F2677">
        <v>1</v>
      </c>
      <c r="G2677">
        <v>15.684231</v>
      </c>
      <c r="H2677">
        <v>0.168684</v>
      </c>
      <c r="I2677">
        <v>0.98072599999999999</v>
      </c>
      <c r="J2677">
        <v>4.4578E-2</v>
      </c>
      <c r="K2677" t="str">
        <f t="shared" si="78"/>
        <v>7</v>
      </c>
      <c r="L2677" t="s">
        <v>95</v>
      </c>
      <c r="M2677" t="s">
        <v>96</v>
      </c>
      <c r="N267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23</v>
      </c>
      <c r="O2677">
        <f>VLOOKUP(TableMPI[[#This Row],[Label]],TableAvg[],2,FALSE)</f>
        <v>92.918685999999994</v>
      </c>
      <c r="P2677">
        <f>VLOOKUP(TableMPI[[#This Row],[Label]],TableAvg[],3,FALSE)</f>
        <v>0.20650710158987692</v>
      </c>
      <c r="Q2677">
        <f>TableMPI[[#This Row],[Avg]]-$U$2*TableMPI[[#This Row],[StdDev]]</f>
        <v>92.505671796820238</v>
      </c>
      <c r="R2677">
        <f>TableMPI[[#This Row],[Avg]]+$U$2*TableMPI[[#This Row],[StdDev]]</f>
        <v>93.33170020317975</v>
      </c>
      <c r="S2677">
        <f>IF(AND(TableMPI[[#This Row],[total_time]]&gt;=TableMPI[[#This Row],[Low]], TableMPI[[#This Row],[total_time]]&lt;=TableMPI[[#This Row],[High]]),1,0)</f>
        <v>0</v>
      </c>
    </row>
    <row r="2678" spans="1:19" x14ac:dyDescent="0.25">
      <c r="A2678" t="s">
        <v>15</v>
      </c>
      <c r="B2678">
        <v>10000</v>
      </c>
      <c r="C2678">
        <v>100</v>
      </c>
      <c r="D2678">
        <v>100000</v>
      </c>
      <c r="E2678">
        <v>24</v>
      </c>
      <c r="F2678">
        <v>1</v>
      </c>
      <c r="G2678">
        <v>15.200005000000001</v>
      </c>
      <c r="H2678">
        <v>0.18312</v>
      </c>
      <c r="I2678">
        <v>1.006</v>
      </c>
      <c r="J2678">
        <v>4.3739E-2</v>
      </c>
      <c r="K2678" t="str">
        <f t="shared" si="78"/>
        <v>7</v>
      </c>
      <c r="L2678" t="s">
        <v>95</v>
      </c>
      <c r="M2678" t="s">
        <v>96</v>
      </c>
      <c r="N267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24</v>
      </c>
      <c r="O2678">
        <f>VLOOKUP(TableMPI[[#This Row],[Label]],TableAvg[],2,FALSE)</f>
        <v>89.644154714285705</v>
      </c>
      <c r="P2678">
        <f>VLOOKUP(TableMPI[[#This Row],[Label]],TableAvg[],3,FALSE)</f>
        <v>9.5325372799477823E-2</v>
      </c>
      <c r="Q2678">
        <f>TableMPI[[#This Row],[Avg]]-$U$2*TableMPI[[#This Row],[StdDev]]</f>
        <v>89.453503968686746</v>
      </c>
      <c r="R2678">
        <f>TableMPI[[#This Row],[Avg]]+$U$2*TableMPI[[#This Row],[StdDev]]</f>
        <v>89.834805459884663</v>
      </c>
      <c r="S2678">
        <f>IF(AND(TableMPI[[#This Row],[total_time]]&gt;=TableMPI[[#This Row],[Low]], TableMPI[[#This Row],[total_time]]&lt;=TableMPI[[#This Row],[High]]),1,0)</f>
        <v>0</v>
      </c>
    </row>
    <row r="2679" spans="1:19" x14ac:dyDescent="0.25">
      <c r="A2679" t="s">
        <v>15</v>
      </c>
      <c r="B2679">
        <v>10000</v>
      </c>
      <c r="C2679">
        <v>100</v>
      </c>
      <c r="D2679">
        <v>100000</v>
      </c>
      <c r="E2679">
        <v>25</v>
      </c>
      <c r="F2679">
        <v>1</v>
      </c>
      <c r="G2679">
        <v>15.114343</v>
      </c>
      <c r="H2679">
        <v>0.63917199999999996</v>
      </c>
      <c r="I2679">
        <v>4.695519</v>
      </c>
      <c r="J2679">
        <v>0.19564699999999999</v>
      </c>
      <c r="K2679" t="str">
        <f t="shared" si="78"/>
        <v>7</v>
      </c>
      <c r="L2679" t="s">
        <v>95</v>
      </c>
      <c r="M2679" t="s">
        <v>96</v>
      </c>
      <c r="N267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25</v>
      </c>
      <c r="O2679">
        <f>VLOOKUP(TableMPI[[#This Row],[Label]],TableAvg[],2,FALSE)</f>
        <v>89.256282333333345</v>
      </c>
      <c r="P2679">
        <f>VLOOKUP(TableMPI[[#This Row],[Label]],TableAvg[],3,FALSE)</f>
        <v>0.4857304962901634</v>
      </c>
      <c r="Q2679">
        <f>TableMPI[[#This Row],[Avg]]-$U$2*TableMPI[[#This Row],[StdDev]]</f>
        <v>88.284821340753012</v>
      </c>
      <c r="R2679">
        <f>TableMPI[[#This Row],[Avg]]+$U$2*TableMPI[[#This Row],[StdDev]]</f>
        <v>90.227743325913679</v>
      </c>
      <c r="S2679">
        <f>IF(AND(TableMPI[[#This Row],[total_time]]&gt;=TableMPI[[#This Row],[Low]], TableMPI[[#This Row],[total_time]]&lt;=TableMPI[[#This Row],[High]]),1,0)</f>
        <v>0</v>
      </c>
    </row>
    <row r="2680" spans="1:19" x14ac:dyDescent="0.25">
      <c r="A2680" t="s">
        <v>15</v>
      </c>
      <c r="B2680">
        <v>10000</v>
      </c>
      <c r="C2680">
        <v>100</v>
      </c>
      <c r="D2680">
        <v>100000</v>
      </c>
      <c r="E2680">
        <v>26</v>
      </c>
      <c r="F2680">
        <v>1</v>
      </c>
      <c r="G2680">
        <v>14.681888000000001</v>
      </c>
      <c r="H2680">
        <v>0.71871499999999999</v>
      </c>
      <c r="I2680">
        <v>2.118938</v>
      </c>
      <c r="J2680">
        <v>8.4758E-2</v>
      </c>
      <c r="K2680" t="str">
        <f t="shared" si="78"/>
        <v>7</v>
      </c>
      <c r="L2680" t="s">
        <v>95</v>
      </c>
      <c r="M2680" t="s">
        <v>96</v>
      </c>
      <c r="N268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26</v>
      </c>
      <c r="O2680">
        <f>VLOOKUP(TableMPI[[#This Row],[Label]],TableAvg[],2,FALSE)</f>
        <v>86.638882333333342</v>
      </c>
      <c r="P2680">
        <f>VLOOKUP(TableMPI[[#This Row],[Label]],TableAvg[],3,FALSE)</f>
        <v>0.10335669005909827</v>
      </c>
      <c r="Q2680">
        <f>TableMPI[[#This Row],[Avg]]-$U$2*TableMPI[[#This Row],[StdDev]]</f>
        <v>86.43216895321514</v>
      </c>
      <c r="R2680">
        <f>TableMPI[[#This Row],[Avg]]+$U$2*TableMPI[[#This Row],[StdDev]]</f>
        <v>86.845595713451544</v>
      </c>
      <c r="S2680">
        <f>IF(AND(TableMPI[[#This Row],[total_time]]&gt;=TableMPI[[#This Row],[Low]], TableMPI[[#This Row],[total_time]]&lt;=TableMPI[[#This Row],[High]]),1,0)</f>
        <v>0</v>
      </c>
    </row>
    <row r="2681" spans="1:19" x14ac:dyDescent="0.25">
      <c r="A2681" t="s">
        <v>15</v>
      </c>
      <c r="B2681">
        <v>10000</v>
      </c>
      <c r="C2681">
        <v>100</v>
      </c>
      <c r="D2681">
        <v>100000</v>
      </c>
      <c r="E2681">
        <v>27</v>
      </c>
      <c r="F2681">
        <v>1</v>
      </c>
      <c r="G2681">
        <v>14.683241000000001</v>
      </c>
      <c r="H2681">
        <v>1.0777680000000001</v>
      </c>
      <c r="I2681">
        <v>3.7853819999999998</v>
      </c>
      <c r="J2681">
        <v>0.145592</v>
      </c>
      <c r="K2681" t="str">
        <f t="shared" si="78"/>
        <v>7</v>
      </c>
      <c r="L2681" t="s">
        <v>95</v>
      </c>
      <c r="M2681" t="s">
        <v>96</v>
      </c>
      <c r="N268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27</v>
      </c>
      <c r="O2681">
        <f>VLOOKUP(TableMPI[[#This Row],[Label]],TableAvg[],2,FALSE)</f>
        <v>84.33911771428572</v>
      </c>
      <c r="P2681">
        <f>VLOOKUP(TableMPI[[#This Row],[Label]],TableAvg[],3,FALSE)</f>
        <v>0.84644929129773927</v>
      </c>
      <c r="Q2681">
        <f>TableMPI[[#This Row],[Avg]]-$U$2*TableMPI[[#This Row],[StdDev]]</f>
        <v>82.646219131690245</v>
      </c>
      <c r="R2681">
        <f>TableMPI[[#This Row],[Avg]]+$U$2*TableMPI[[#This Row],[StdDev]]</f>
        <v>86.032016296881196</v>
      </c>
      <c r="S2681">
        <f>IF(AND(TableMPI[[#This Row],[total_time]]&gt;=TableMPI[[#This Row],[Low]], TableMPI[[#This Row],[total_time]]&lt;=TableMPI[[#This Row],[High]]),1,0)</f>
        <v>0</v>
      </c>
    </row>
    <row r="2682" spans="1:19" x14ac:dyDescent="0.25">
      <c r="A2682" t="s">
        <v>15</v>
      </c>
      <c r="B2682">
        <v>10000</v>
      </c>
      <c r="C2682">
        <v>100</v>
      </c>
      <c r="D2682">
        <v>100000</v>
      </c>
      <c r="E2682">
        <v>28</v>
      </c>
      <c r="F2682">
        <v>1</v>
      </c>
      <c r="G2682">
        <v>14.404455</v>
      </c>
      <c r="H2682">
        <v>1.359591</v>
      </c>
      <c r="I2682">
        <v>3.7471489999999998</v>
      </c>
      <c r="J2682">
        <v>0.13878299999999999</v>
      </c>
      <c r="K2682" t="str">
        <f t="shared" si="78"/>
        <v>7</v>
      </c>
      <c r="L2682" t="s">
        <v>95</v>
      </c>
      <c r="M2682" t="s">
        <v>96</v>
      </c>
      <c r="N268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28</v>
      </c>
      <c r="O2682">
        <f>VLOOKUP(TableMPI[[#This Row],[Label]],TableAvg[],2,FALSE)</f>
        <v>83.338386666666665</v>
      </c>
      <c r="P2682">
        <f>VLOOKUP(TableMPI[[#This Row],[Label]],TableAvg[],3,FALSE)</f>
        <v>0.24866602991321096</v>
      </c>
      <c r="Q2682">
        <f>TableMPI[[#This Row],[Avg]]-$U$2*TableMPI[[#This Row],[StdDev]]</f>
        <v>82.841054606840245</v>
      </c>
      <c r="R2682">
        <f>TableMPI[[#This Row],[Avg]]+$U$2*TableMPI[[#This Row],[StdDev]]</f>
        <v>83.835718726493084</v>
      </c>
      <c r="S2682">
        <f>IF(AND(TableMPI[[#This Row],[total_time]]&gt;=TableMPI[[#This Row],[Low]], TableMPI[[#This Row],[total_time]]&lt;=TableMPI[[#This Row],[High]]),1,0)</f>
        <v>0</v>
      </c>
    </row>
    <row r="2683" spans="1:19" x14ac:dyDescent="0.25">
      <c r="A2683" t="s">
        <v>15</v>
      </c>
      <c r="B2683">
        <v>10000</v>
      </c>
      <c r="C2683">
        <v>100</v>
      </c>
      <c r="D2683">
        <v>100000</v>
      </c>
      <c r="E2683">
        <v>29</v>
      </c>
      <c r="F2683">
        <v>1</v>
      </c>
      <c r="G2683">
        <v>13.924977999999999</v>
      </c>
      <c r="H2683">
        <v>1.2898369999999999</v>
      </c>
      <c r="I2683">
        <v>4.0124690000000003</v>
      </c>
      <c r="J2683">
        <v>0.14330200000000001</v>
      </c>
      <c r="K2683" t="str">
        <f t="shared" si="78"/>
        <v>7</v>
      </c>
      <c r="L2683" t="s">
        <v>95</v>
      </c>
      <c r="M2683" t="s">
        <v>96</v>
      </c>
      <c r="N268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29</v>
      </c>
      <c r="O2683">
        <f>VLOOKUP(TableMPI[[#This Row],[Label]],TableAvg[],2,FALSE)</f>
        <v>82.325534333333337</v>
      </c>
      <c r="P2683">
        <f>VLOOKUP(TableMPI[[#This Row],[Label]],TableAvg[],3,FALSE)</f>
        <v>1.4566514747363624</v>
      </c>
      <c r="Q2683">
        <f>TableMPI[[#This Row],[Avg]]-$U$2*TableMPI[[#This Row],[StdDev]]</f>
        <v>79.412231383860615</v>
      </c>
      <c r="R2683">
        <f>TableMPI[[#This Row],[Avg]]+$U$2*TableMPI[[#This Row],[StdDev]]</f>
        <v>85.23883728280606</v>
      </c>
      <c r="S2683">
        <f>IF(AND(TableMPI[[#This Row],[total_time]]&gt;=TableMPI[[#This Row],[Low]], TableMPI[[#This Row],[total_time]]&lt;=TableMPI[[#This Row],[High]]),1,0)</f>
        <v>0</v>
      </c>
    </row>
    <row r="2684" spans="1:19" x14ac:dyDescent="0.25">
      <c r="A2684" t="s">
        <v>15</v>
      </c>
      <c r="B2684">
        <v>10000</v>
      </c>
      <c r="C2684">
        <v>100</v>
      </c>
      <c r="D2684">
        <v>100000</v>
      </c>
      <c r="E2684">
        <v>30</v>
      </c>
      <c r="F2684">
        <v>1</v>
      </c>
      <c r="G2684">
        <v>14.196707</v>
      </c>
      <c r="H2684">
        <v>1.9336279999999999</v>
      </c>
      <c r="I2684">
        <v>2.8192900000000001</v>
      </c>
      <c r="J2684">
        <v>9.7216999999999998E-2</v>
      </c>
      <c r="K2684" t="str">
        <f t="shared" si="78"/>
        <v>7</v>
      </c>
      <c r="L2684" t="s">
        <v>95</v>
      </c>
      <c r="M2684" t="s">
        <v>96</v>
      </c>
      <c r="N268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30</v>
      </c>
      <c r="O2684">
        <f>VLOOKUP(TableMPI[[#This Row],[Label]],TableAvg[],2,FALSE)</f>
        <v>82.589635000000015</v>
      </c>
      <c r="P2684">
        <f>VLOOKUP(TableMPI[[#This Row],[Label]],TableAvg[],3,FALSE)</f>
        <v>2.0713395338341378</v>
      </c>
      <c r="Q2684">
        <f>TableMPI[[#This Row],[Avg]]-$U$2*TableMPI[[#This Row],[StdDev]]</f>
        <v>78.446955932331747</v>
      </c>
      <c r="R2684">
        <f>TableMPI[[#This Row],[Avg]]+$U$2*TableMPI[[#This Row],[StdDev]]</f>
        <v>86.732314067668284</v>
      </c>
      <c r="S2684">
        <f>IF(AND(TableMPI[[#This Row],[total_time]]&gt;=TableMPI[[#This Row],[Low]], TableMPI[[#This Row],[total_time]]&lt;=TableMPI[[#This Row],[High]]),1,0)</f>
        <v>0</v>
      </c>
    </row>
    <row r="2685" spans="1:19" x14ac:dyDescent="0.25">
      <c r="A2685" t="s">
        <v>15</v>
      </c>
      <c r="B2685">
        <v>10000</v>
      </c>
      <c r="C2685">
        <v>100</v>
      </c>
      <c r="D2685">
        <v>100000</v>
      </c>
      <c r="E2685">
        <v>31</v>
      </c>
      <c r="F2685">
        <v>1</v>
      </c>
      <c r="G2685">
        <v>14.868369</v>
      </c>
      <c r="H2685">
        <v>3.0407459999999999</v>
      </c>
      <c r="I2685">
        <v>4.5232169999999998</v>
      </c>
      <c r="J2685">
        <v>0.15077399999999999</v>
      </c>
      <c r="K2685" t="str">
        <f t="shared" si="78"/>
        <v>7</v>
      </c>
      <c r="L2685" t="s">
        <v>95</v>
      </c>
      <c r="M2685" t="s">
        <v>96</v>
      </c>
      <c r="N268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31</v>
      </c>
      <c r="O2685">
        <f>VLOOKUP(TableMPI[[#This Row],[Label]],TableAvg[],2,FALSE)</f>
        <v>80.903500000000008</v>
      </c>
      <c r="P2685">
        <f>VLOOKUP(TableMPI[[#This Row],[Label]],TableAvg[],3,FALSE)</f>
        <v>2.0728889999997979</v>
      </c>
      <c r="Q2685">
        <f>TableMPI[[#This Row],[Avg]]-$U$2*TableMPI[[#This Row],[StdDev]]</f>
        <v>76.757722000000413</v>
      </c>
      <c r="R2685">
        <f>TableMPI[[#This Row],[Avg]]+$U$2*TableMPI[[#This Row],[StdDev]]</f>
        <v>85.049277999999603</v>
      </c>
      <c r="S2685">
        <f>IF(AND(TableMPI[[#This Row],[total_time]]&gt;=TableMPI[[#This Row],[Low]], TableMPI[[#This Row],[total_time]]&lt;=TableMPI[[#This Row],[High]]),1,0)</f>
        <v>0</v>
      </c>
    </row>
    <row r="2686" spans="1:19" x14ac:dyDescent="0.25">
      <c r="A2686" t="s">
        <v>15</v>
      </c>
      <c r="B2686">
        <v>10000</v>
      </c>
      <c r="C2686">
        <v>100</v>
      </c>
      <c r="D2686">
        <v>100000</v>
      </c>
      <c r="E2686">
        <v>32</v>
      </c>
      <c r="F2686">
        <v>1</v>
      </c>
      <c r="G2686">
        <v>13.912240000000001</v>
      </c>
      <c r="H2686">
        <v>2.3299340000000002</v>
      </c>
      <c r="I2686">
        <v>3.2913019999999999</v>
      </c>
      <c r="J2686">
        <v>0.106171</v>
      </c>
      <c r="K2686" t="str">
        <f t="shared" si="78"/>
        <v>7</v>
      </c>
      <c r="L2686" t="s">
        <v>95</v>
      </c>
      <c r="M2686" t="s">
        <v>96</v>
      </c>
      <c r="N268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32</v>
      </c>
      <c r="O2686">
        <f>VLOOKUP(TableMPI[[#This Row],[Label]],TableAvg[],2,FALSE)</f>
        <v>88.5657535</v>
      </c>
      <c r="P2686">
        <f>VLOOKUP(TableMPI[[#This Row],[Label]],TableAvg[],3,FALSE)</f>
        <v>4.3703804999999951</v>
      </c>
      <c r="Q2686">
        <f>TableMPI[[#This Row],[Avg]]-$U$2*TableMPI[[#This Row],[StdDev]]</f>
        <v>79.824992500000008</v>
      </c>
      <c r="R2686">
        <f>TableMPI[[#This Row],[Avg]]+$U$2*TableMPI[[#This Row],[StdDev]]</f>
        <v>97.306514499999992</v>
      </c>
      <c r="S2686">
        <f>IF(AND(TableMPI[[#This Row],[total_time]]&gt;=TableMPI[[#This Row],[Low]], TableMPI[[#This Row],[total_time]]&lt;=TableMPI[[#This Row],[High]]),1,0)</f>
        <v>0</v>
      </c>
    </row>
    <row r="2687" spans="1:19" x14ac:dyDescent="0.25">
      <c r="A2687" t="s">
        <v>15</v>
      </c>
      <c r="B2687">
        <v>10000</v>
      </c>
      <c r="C2687">
        <v>100</v>
      </c>
      <c r="D2687">
        <v>100000</v>
      </c>
      <c r="E2687">
        <v>33</v>
      </c>
      <c r="F2687">
        <v>1</v>
      </c>
      <c r="G2687">
        <v>14.120279</v>
      </c>
      <c r="H2687">
        <v>2.9790909999999999</v>
      </c>
      <c r="I2687">
        <v>3.477697</v>
      </c>
      <c r="J2687">
        <v>0.108678</v>
      </c>
      <c r="K2687" t="str">
        <f t="shared" si="78"/>
        <v>7</v>
      </c>
      <c r="L2687" t="s">
        <v>95</v>
      </c>
      <c r="M2687" t="s">
        <v>96</v>
      </c>
      <c r="N268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33</v>
      </c>
      <c r="O2687">
        <f>VLOOKUP(TableMPI[[#This Row],[Label]],TableAvg[],2,FALSE)</f>
        <v>79.299919166666669</v>
      </c>
      <c r="P2687">
        <f>VLOOKUP(TableMPI[[#This Row],[Label]],TableAvg[],3,FALSE)</f>
        <v>7.4336550828582082</v>
      </c>
      <c r="Q2687">
        <f>TableMPI[[#This Row],[Avg]]-$U$2*TableMPI[[#This Row],[StdDev]]</f>
        <v>64.432609000950251</v>
      </c>
      <c r="R2687">
        <f>TableMPI[[#This Row],[Avg]]+$U$2*TableMPI[[#This Row],[StdDev]]</f>
        <v>94.167229332383087</v>
      </c>
      <c r="S2687">
        <f>IF(AND(TableMPI[[#This Row],[total_time]]&gt;=TableMPI[[#This Row],[Low]], TableMPI[[#This Row],[total_time]]&lt;=TableMPI[[#This Row],[High]]),1,0)</f>
        <v>0</v>
      </c>
    </row>
    <row r="2688" spans="1:19" x14ac:dyDescent="0.25">
      <c r="A2688" t="s">
        <v>15</v>
      </c>
      <c r="B2688">
        <v>10000</v>
      </c>
      <c r="C2688">
        <v>100</v>
      </c>
      <c r="D2688">
        <v>100000</v>
      </c>
      <c r="E2688">
        <v>34</v>
      </c>
      <c r="F2688">
        <v>1</v>
      </c>
      <c r="G2688">
        <v>13.473533</v>
      </c>
      <c r="H2688">
        <v>2.4636019999999998</v>
      </c>
      <c r="I2688">
        <v>6.0125700000000002</v>
      </c>
      <c r="J2688">
        <v>0.182199</v>
      </c>
      <c r="K2688" t="str">
        <f t="shared" si="78"/>
        <v>7</v>
      </c>
      <c r="L2688" t="s">
        <v>95</v>
      </c>
      <c r="M2688" t="s">
        <v>96</v>
      </c>
      <c r="N268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34</v>
      </c>
      <c r="O2688">
        <f>VLOOKUP(TableMPI[[#This Row],[Label]],TableAvg[],2,FALSE)</f>
        <v>87.366123000000002</v>
      </c>
      <c r="P2688">
        <f>VLOOKUP(TableMPI[[#This Row],[Label]],TableAvg[],3,FALSE)</f>
        <v>3.0477749999998505</v>
      </c>
      <c r="Q2688">
        <f>TableMPI[[#This Row],[Avg]]-$U$2*TableMPI[[#This Row],[StdDev]]</f>
        <v>81.270573000000297</v>
      </c>
      <c r="R2688">
        <f>TableMPI[[#This Row],[Avg]]+$U$2*TableMPI[[#This Row],[StdDev]]</f>
        <v>93.461672999999706</v>
      </c>
      <c r="S2688">
        <f>IF(AND(TableMPI[[#This Row],[total_time]]&gt;=TableMPI[[#This Row],[Low]], TableMPI[[#This Row],[total_time]]&lt;=TableMPI[[#This Row],[High]]),1,0)</f>
        <v>0</v>
      </c>
    </row>
    <row r="2689" spans="1:19" x14ac:dyDescent="0.25">
      <c r="A2689" t="s">
        <v>15</v>
      </c>
      <c r="B2689">
        <v>10000</v>
      </c>
      <c r="C2689">
        <v>100</v>
      </c>
      <c r="D2689">
        <v>100000</v>
      </c>
      <c r="E2689">
        <v>35</v>
      </c>
      <c r="F2689">
        <v>1</v>
      </c>
      <c r="G2689">
        <v>14.148998000000001</v>
      </c>
      <c r="H2689">
        <v>3.5725739999999999</v>
      </c>
      <c r="I2689">
        <v>3.8546969999999998</v>
      </c>
      <c r="J2689">
        <v>0.113373</v>
      </c>
      <c r="K2689" t="str">
        <f t="shared" si="78"/>
        <v>7</v>
      </c>
      <c r="L2689" t="s">
        <v>95</v>
      </c>
      <c r="M2689" t="s">
        <v>96</v>
      </c>
      <c r="N268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35</v>
      </c>
      <c r="O2689">
        <f>VLOOKUP(TableMPI[[#This Row],[Label]],TableAvg[],2,FALSE)</f>
        <v>85.5057975</v>
      </c>
      <c r="P2689">
        <f>VLOOKUP(TableMPI[[#This Row],[Label]],TableAvg[],3,FALSE)</f>
        <v>7.4992584999999989</v>
      </c>
      <c r="Q2689">
        <f>TableMPI[[#This Row],[Avg]]-$U$2*TableMPI[[#This Row],[StdDev]]</f>
        <v>70.507280500000007</v>
      </c>
      <c r="R2689">
        <f>TableMPI[[#This Row],[Avg]]+$U$2*TableMPI[[#This Row],[StdDev]]</f>
        <v>100.50431449999999</v>
      </c>
      <c r="S2689">
        <f>IF(AND(TableMPI[[#This Row],[total_time]]&gt;=TableMPI[[#This Row],[Low]], TableMPI[[#This Row],[total_time]]&lt;=TableMPI[[#This Row],[High]]),1,0)</f>
        <v>0</v>
      </c>
    </row>
    <row r="2690" spans="1:19" x14ac:dyDescent="0.25">
      <c r="A2690" t="s">
        <v>15</v>
      </c>
      <c r="B2690">
        <v>10000</v>
      </c>
      <c r="C2690">
        <v>100</v>
      </c>
      <c r="D2690">
        <v>100000</v>
      </c>
      <c r="E2690">
        <v>36</v>
      </c>
      <c r="F2690">
        <v>1</v>
      </c>
      <c r="G2690">
        <v>14.036822000000001</v>
      </c>
      <c r="H2690">
        <v>3.6812559999999999</v>
      </c>
      <c r="I2690">
        <v>5.7960859999999998</v>
      </c>
      <c r="J2690">
        <v>0.165602</v>
      </c>
      <c r="K2690" t="str">
        <f t="shared" si="78"/>
        <v>7</v>
      </c>
      <c r="L2690" t="s">
        <v>95</v>
      </c>
      <c r="M2690" t="s">
        <v>96</v>
      </c>
      <c r="N269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36</v>
      </c>
      <c r="O2690">
        <f>VLOOKUP(TableMPI[[#This Row],[Label]],TableAvg[],2,FALSE)</f>
        <v>83.086585000000014</v>
      </c>
      <c r="P2690">
        <f>VLOOKUP(TableMPI[[#This Row],[Label]],TableAvg[],3,FALSE)</f>
        <v>4.5385419223571617</v>
      </c>
      <c r="Q2690">
        <f>TableMPI[[#This Row],[Avg]]-$U$2*TableMPI[[#This Row],[StdDev]]</f>
        <v>74.00950115528569</v>
      </c>
      <c r="R2690">
        <f>TableMPI[[#This Row],[Avg]]+$U$2*TableMPI[[#This Row],[StdDev]]</f>
        <v>92.163668844714337</v>
      </c>
      <c r="S2690">
        <f>IF(AND(TableMPI[[#This Row],[total_time]]&gt;=TableMPI[[#This Row],[Low]], TableMPI[[#This Row],[total_time]]&lt;=TableMPI[[#This Row],[High]]),1,0)</f>
        <v>0</v>
      </c>
    </row>
    <row r="2691" spans="1:19" x14ac:dyDescent="0.25">
      <c r="A2691" t="s">
        <v>15</v>
      </c>
      <c r="B2691">
        <v>10000</v>
      </c>
      <c r="C2691">
        <v>100</v>
      </c>
      <c r="D2691">
        <v>100000</v>
      </c>
      <c r="E2691">
        <v>37</v>
      </c>
      <c r="F2691">
        <v>1</v>
      </c>
      <c r="G2691">
        <v>12.700825</v>
      </c>
      <c r="H2691">
        <v>2.5211640000000002</v>
      </c>
      <c r="I2691">
        <v>3.746578</v>
      </c>
      <c r="J2691">
        <v>0.104072</v>
      </c>
      <c r="K2691" t="str">
        <f t="shared" si="78"/>
        <v>7</v>
      </c>
      <c r="L2691" t="s">
        <v>95</v>
      </c>
      <c r="M2691" t="s">
        <v>96</v>
      </c>
      <c r="N269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37</v>
      </c>
      <c r="O2691">
        <f>VLOOKUP(TableMPI[[#This Row],[Label]],TableAvg[],2,FALSE)</f>
        <v>81.949399</v>
      </c>
      <c r="P2691">
        <f>VLOOKUP(TableMPI[[#This Row],[Label]],TableAvg[],3,FALSE)</f>
        <v>5.3984252511614423</v>
      </c>
      <c r="Q2691">
        <f>TableMPI[[#This Row],[Avg]]-$U$2*TableMPI[[#This Row],[StdDev]]</f>
        <v>71.152548497677117</v>
      </c>
      <c r="R2691">
        <f>TableMPI[[#This Row],[Avg]]+$U$2*TableMPI[[#This Row],[StdDev]]</f>
        <v>92.746249502322883</v>
      </c>
      <c r="S2691">
        <f>IF(AND(TableMPI[[#This Row],[total_time]]&gt;=TableMPI[[#This Row],[Low]], TableMPI[[#This Row],[total_time]]&lt;=TableMPI[[#This Row],[High]]),1,0)</f>
        <v>0</v>
      </c>
    </row>
    <row r="2692" spans="1:19" x14ac:dyDescent="0.25">
      <c r="A2692" t="s">
        <v>15</v>
      </c>
      <c r="B2692">
        <v>10000</v>
      </c>
      <c r="C2692">
        <v>100</v>
      </c>
      <c r="D2692">
        <v>100000</v>
      </c>
      <c r="E2692">
        <v>38</v>
      </c>
      <c r="F2692">
        <v>1</v>
      </c>
      <c r="G2692">
        <v>15.110466000000001</v>
      </c>
      <c r="H2692">
        <v>5.1694769999999997</v>
      </c>
      <c r="I2692">
        <v>3.3411149999999998</v>
      </c>
      <c r="J2692">
        <v>9.0300000000000005E-2</v>
      </c>
      <c r="K2692" t="str">
        <f t="shared" si="78"/>
        <v>7</v>
      </c>
      <c r="L2692" t="s">
        <v>95</v>
      </c>
      <c r="M2692" t="s">
        <v>96</v>
      </c>
      <c r="N269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38</v>
      </c>
      <c r="O2692">
        <f>VLOOKUP(TableMPI[[#This Row],[Label]],TableAvg[],2,FALSE)</f>
        <v>82.646632333333329</v>
      </c>
      <c r="P2692">
        <f>VLOOKUP(TableMPI[[#This Row],[Label]],TableAvg[],3,FALSE)</f>
        <v>5.2921641445419443</v>
      </c>
      <c r="Q2692">
        <f>TableMPI[[#This Row],[Avg]]-$U$2*TableMPI[[#This Row],[StdDev]]</f>
        <v>72.062304044249444</v>
      </c>
      <c r="R2692">
        <f>TableMPI[[#This Row],[Avg]]+$U$2*TableMPI[[#This Row],[StdDev]]</f>
        <v>93.230960622417214</v>
      </c>
      <c r="S2692">
        <f>IF(AND(TableMPI[[#This Row],[total_time]]&gt;=TableMPI[[#This Row],[Low]], TableMPI[[#This Row],[total_time]]&lt;=TableMPI[[#This Row],[High]]),1,0)</f>
        <v>0</v>
      </c>
    </row>
    <row r="2693" spans="1:19" x14ac:dyDescent="0.25">
      <c r="A2693" t="s">
        <v>15</v>
      </c>
      <c r="B2693">
        <v>10000</v>
      </c>
      <c r="C2693">
        <v>100</v>
      </c>
      <c r="D2693">
        <v>100000</v>
      </c>
      <c r="E2693">
        <v>39</v>
      </c>
      <c r="F2693">
        <v>1</v>
      </c>
      <c r="G2693">
        <v>13.005623</v>
      </c>
      <c r="H2693">
        <v>3.259973</v>
      </c>
      <c r="I2693">
        <v>8.6614039999999992</v>
      </c>
      <c r="J2693">
        <v>0.227932</v>
      </c>
      <c r="K2693" t="str">
        <f t="shared" si="78"/>
        <v>7</v>
      </c>
      <c r="L2693" t="s">
        <v>95</v>
      </c>
      <c r="M2693" t="s">
        <v>96</v>
      </c>
      <c r="N269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39</v>
      </c>
      <c r="O2693">
        <f>VLOOKUP(TableMPI[[#This Row],[Label]],TableAvg[],2,FALSE)</f>
        <v>78.4539267142857</v>
      </c>
      <c r="P2693">
        <f>VLOOKUP(TableMPI[[#This Row],[Label]],TableAvg[],3,FALSE)</f>
        <v>6.2118415520912151</v>
      </c>
      <c r="Q2693">
        <f>TableMPI[[#This Row],[Avg]]-$U$2*TableMPI[[#This Row],[StdDev]]</f>
        <v>66.03024361010327</v>
      </c>
      <c r="R2693">
        <f>TableMPI[[#This Row],[Avg]]+$U$2*TableMPI[[#This Row],[StdDev]]</f>
        <v>90.87760981846813</v>
      </c>
      <c r="S2693">
        <f>IF(AND(TableMPI[[#This Row],[total_time]]&gt;=TableMPI[[#This Row],[Low]], TableMPI[[#This Row],[total_time]]&lt;=TableMPI[[#This Row],[High]]),1,0)</f>
        <v>0</v>
      </c>
    </row>
    <row r="2694" spans="1:19" x14ac:dyDescent="0.25">
      <c r="A2694" t="s">
        <v>15</v>
      </c>
      <c r="B2694">
        <v>10000</v>
      </c>
      <c r="C2694">
        <v>100</v>
      </c>
      <c r="D2694">
        <v>100000</v>
      </c>
      <c r="E2694">
        <v>40</v>
      </c>
      <c r="F2694">
        <v>1</v>
      </c>
      <c r="G2694">
        <v>13.348352999999999</v>
      </c>
      <c r="H2694">
        <v>3.8321339999999999</v>
      </c>
      <c r="I2694">
        <v>3.9265289999999999</v>
      </c>
      <c r="J2694">
        <v>0.10068000000000001</v>
      </c>
      <c r="K2694" t="str">
        <f t="shared" si="78"/>
        <v>7</v>
      </c>
      <c r="L2694" t="s">
        <v>95</v>
      </c>
      <c r="M2694" t="s">
        <v>96</v>
      </c>
      <c r="N269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40</v>
      </c>
      <c r="O2694">
        <f>VLOOKUP(TableMPI[[#This Row],[Label]],TableAvg[],2,FALSE)</f>
        <v>76.617743333333337</v>
      </c>
      <c r="P2694">
        <f>VLOOKUP(TableMPI[[#This Row],[Label]],TableAvg[],3,FALSE)</f>
        <v>10.581841719321696</v>
      </c>
      <c r="Q2694">
        <f>TableMPI[[#This Row],[Avg]]-$U$2*TableMPI[[#This Row],[StdDev]]</f>
        <v>55.454059894689948</v>
      </c>
      <c r="R2694">
        <f>TableMPI[[#This Row],[Avg]]+$U$2*TableMPI[[#This Row],[StdDev]]</f>
        <v>97.781426771976726</v>
      </c>
      <c r="S2694">
        <f>IF(AND(TableMPI[[#This Row],[total_time]]&gt;=TableMPI[[#This Row],[Low]], TableMPI[[#This Row],[total_time]]&lt;=TableMPI[[#This Row],[High]]),1,0)</f>
        <v>0</v>
      </c>
    </row>
    <row r="2695" spans="1:19" x14ac:dyDescent="0.25">
      <c r="A2695" t="s">
        <v>15</v>
      </c>
      <c r="B2695">
        <v>10000</v>
      </c>
      <c r="C2695">
        <v>100</v>
      </c>
      <c r="D2695">
        <v>100000</v>
      </c>
      <c r="E2695">
        <v>41</v>
      </c>
      <c r="F2695">
        <v>1</v>
      </c>
      <c r="G2695">
        <v>12.460863</v>
      </c>
      <c r="H2695">
        <v>3.2291159999999999</v>
      </c>
      <c r="I2695">
        <v>6.3210309999999996</v>
      </c>
      <c r="J2695">
        <v>0.158026</v>
      </c>
      <c r="K2695" t="str">
        <f t="shared" si="78"/>
        <v>7</v>
      </c>
      <c r="L2695" t="s">
        <v>95</v>
      </c>
      <c r="M2695" t="s">
        <v>96</v>
      </c>
      <c r="N269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41</v>
      </c>
      <c r="O2695">
        <f>VLOOKUP(TableMPI[[#This Row],[Label]],TableAvg[],2,FALSE)</f>
        <v>75.874598666666657</v>
      </c>
      <c r="P2695">
        <f>VLOOKUP(TableMPI[[#This Row],[Label]],TableAvg[],3,FALSE)</f>
        <v>10.572158003807891</v>
      </c>
      <c r="Q2695">
        <f>TableMPI[[#This Row],[Avg]]-$U$2*TableMPI[[#This Row],[StdDev]]</f>
        <v>54.730282659050872</v>
      </c>
      <c r="R2695">
        <f>TableMPI[[#This Row],[Avg]]+$U$2*TableMPI[[#This Row],[StdDev]]</f>
        <v>97.018914674282442</v>
      </c>
      <c r="S2695">
        <f>IF(AND(TableMPI[[#This Row],[total_time]]&gt;=TableMPI[[#This Row],[Low]], TableMPI[[#This Row],[total_time]]&lt;=TableMPI[[#This Row],[High]]),1,0)</f>
        <v>0</v>
      </c>
    </row>
    <row r="2696" spans="1:19" x14ac:dyDescent="0.25">
      <c r="A2696" t="s">
        <v>15</v>
      </c>
      <c r="B2696">
        <v>10000</v>
      </c>
      <c r="C2696">
        <v>100</v>
      </c>
      <c r="D2696">
        <v>100000</v>
      </c>
      <c r="E2696">
        <v>42</v>
      </c>
      <c r="F2696">
        <v>1</v>
      </c>
      <c r="G2696">
        <v>14.753529</v>
      </c>
      <c r="H2696">
        <v>5.7003700000000004</v>
      </c>
      <c r="I2696">
        <v>6.9690839999999996</v>
      </c>
      <c r="J2696">
        <v>0.16997799999999999</v>
      </c>
      <c r="K2696" t="str">
        <f t="shared" si="78"/>
        <v>7</v>
      </c>
      <c r="L2696" t="s">
        <v>95</v>
      </c>
      <c r="M2696" t="s">
        <v>96</v>
      </c>
      <c r="N269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42</v>
      </c>
      <c r="O2696">
        <f>VLOOKUP(TableMPI[[#This Row],[Label]],TableAvg[],2,FALSE)</f>
        <v>76.182989714285711</v>
      </c>
      <c r="P2696">
        <f>VLOOKUP(TableMPI[[#This Row],[Label]],TableAvg[],3,FALSE)</f>
        <v>7.7750732433957479</v>
      </c>
      <c r="Q2696">
        <f>TableMPI[[#This Row],[Avg]]-$U$2*TableMPI[[#This Row],[StdDev]]</f>
        <v>60.632843227494213</v>
      </c>
      <c r="R2696">
        <f>TableMPI[[#This Row],[Avg]]+$U$2*TableMPI[[#This Row],[StdDev]]</f>
        <v>91.733136201077201</v>
      </c>
      <c r="S2696">
        <f>IF(AND(TableMPI[[#This Row],[total_time]]&gt;=TableMPI[[#This Row],[Low]], TableMPI[[#This Row],[total_time]]&lt;=TableMPI[[#This Row],[High]]),1,0)</f>
        <v>0</v>
      </c>
    </row>
    <row r="2697" spans="1:19" x14ac:dyDescent="0.25">
      <c r="A2697" t="s">
        <v>15</v>
      </c>
      <c r="B2697">
        <v>10000</v>
      </c>
      <c r="C2697">
        <v>100</v>
      </c>
      <c r="D2697">
        <v>100000</v>
      </c>
      <c r="E2697">
        <v>43</v>
      </c>
      <c r="F2697">
        <v>1</v>
      </c>
      <c r="G2697">
        <v>13.384586000000001</v>
      </c>
      <c r="H2697">
        <v>4.4300920000000001</v>
      </c>
      <c r="I2697">
        <v>4.3456320000000002</v>
      </c>
      <c r="J2697">
        <v>0.103467</v>
      </c>
      <c r="K2697" t="str">
        <f t="shared" si="78"/>
        <v>7</v>
      </c>
      <c r="L2697" t="s">
        <v>95</v>
      </c>
      <c r="M2697" t="s">
        <v>96</v>
      </c>
      <c r="N269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43</v>
      </c>
      <c r="O2697">
        <f>VLOOKUP(TableMPI[[#This Row],[Label]],TableAvg[],2,FALSE)</f>
        <v>71.895907666666673</v>
      </c>
      <c r="P2697">
        <f>VLOOKUP(TableMPI[[#This Row],[Label]],TableAvg[],3,FALSE)</f>
        <v>8.6175543261217591</v>
      </c>
      <c r="Q2697">
        <f>TableMPI[[#This Row],[Avg]]-$U$2*TableMPI[[#This Row],[StdDev]]</f>
        <v>54.660799014423155</v>
      </c>
      <c r="R2697">
        <f>TableMPI[[#This Row],[Avg]]+$U$2*TableMPI[[#This Row],[StdDev]]</f>
        <v>89.131016318910184</v>
      </c>
      <c r="S2697">
        <f>IF(AND(TableMPI[[#This Row],[total_time]]&gt;=TableMPI[[#This Row],[Low]], TableMPI[[#This Row],[total_time]]&lt;=TableMPI[[#This Row],[High]]),1,0)</f>
        <v>0</v>
      </c>
    </row>
    <row r="2698" spans="1:19" x14ac:dyDescent="0.25">
      <c r="A2698" t="s">
        <v>15</v>
      </c>
      <c r="B2698">
        <v>10000</v>
      </c>
      <c r="C2698">
        <v>100</v>
      </c>
      <c r="D2698">
        <v>100000</v>
      </c>
      <c r="E2698">
        <v>44</v>
      </c>
      <c r="F2698">
        <v>1</v>
      </c>
      <c r="G2698">
        <v>12.010833</v>
      </c>
      <c r="H2698">
        <v>3.2212040000000002</v>
      </c>
      <c r="I2698">
        <v>4.5119300000000004</v>
      </c>
      <c r="J2698">
        <v>0.10492899999999999</v>
      </c>
      <c r="K2698" t="str">
        <f t="shared" si="78"/>
        <v>7</v>
      </c>
      <c r="L2698" t="s">
        <v>95</v>
      </c>
      <c r="M2698" t="s">
        <v>96</v>
      </c>
      <c r="N269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44</v>
      </c>
      <c r="O2698">
        <f>VLOOKUP(TableMPI[[#This Row],[Label]],TableAvg[],2,FALSE)</f>
        <v>78.587566999999993</v>
      </c>
      <c r="P2698">
        <f>VLOOKUP(TableMPI[[#This Row],[Label]],TableAvg[],3,FALSE)</f>
        <v>3.6965058348410644</v>
      </c>
      <c r="Q2698">
        <f>TableMPI[[#This Row],[Avg]]-$U$2*TableMPI[[#This Row],[StdDev]]</f>
        <v>71.194555330317868</v>
      </c>
      <c r="R2698">
        <f>TableMPI[[#This Row],[Avg]]+$U$2*TableMPI[[#This Row],[StdDev]]</f>
        <v>85.980578669682117</v>
      </c>
      <c r="S2698">
        <f>IF(AND(TableMPI[[#This Row],[total_time]]&gt;=TableMPI[[#This Row],[Low]], TableMPI[[#This Row],[total_time]]&lt;=TableMPI[[#This Row],[High]]),1,0)</f>
        <v>0</v>
      </c>
    </row>
    <row r="2699" spans="1:19" x14ac:dyDescent="0.25">
      <c r="A2699" t="s">
        <v>15</v>
      </c>
      <c r="B2699">
        <v>10000</v>
      </c>
      <c r="C2699">
        <v>100</v>
      </c>
      <c r="D2699">
        <v>100000</v>
      </c>
      <c r="E2699">
        <v>45</v>
      </c>
      <c r="F2699">
        <v>1</v>
      </c>
      <c r="G2699">
        <v>16.622371000000001</v>
      </c>
      <c r="H2699">
        <v>8.0490250000000003</v>
      </c>
      <c r="I2699">
        <v>7.3895390000000001</v>
      </c>
      <c r="J2699">
        <v>0.16794400000000001</v>
      </c>
      <c r="K2699" t="str">
        <f t="shared" si="78"/>
        <v>7</v>
      </c>
      <c r="L2699" t="s">
        <v>95</v>
      </c>
      <c r="M2699" t="s">
        <v>96</v>
      </c>
      <c r="N269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45</v>
      </c>
      <c r="O2699">
        <f>VLOOKUP(TableMPI[[#This Row],[Label]],TableAvg[],2,FALSE)</f>
        <v>77.593593428571424</v>
      </c>
      <c r="P2699">
        <f>VLOOKUP(TableMPI[[#This Row],[Label]],TableAvg[],3,FALSE)</f>
        <v>3.7363343593543732</v>
      </c>
      <c r="Q2699">
        <f>TableMPI[[#This Row],[Avg]]-$U$2*TableMPI[[#This Row],[StdDev]]</f>
        <v>70.120924709862678</v>
      </c>
      <c r="R2699">
        <f>TableMPI[[#This Row],[Avg]]+$U$2*TableMPI[[#This Row],[StdDev]]</f>
        <v>85.06626214728017</v>
      </c>
      <c r="S2699">
        <f>IF(AND(TableMPI[[#This Row],[total_time]]&gt;=TableMPI[[#This Row],[Low]], TableMPI[[#This Row],[total_time]]&lt;=TableMPI[[#This Row],[High]]),1,0)</f>
        <v>0</v>
      </c>
    </row>
    <row r="2700" spans="1:19" x14ac:dyDescent="0.25">
      <c r="A2700" t="s">
        <v>15</v>
      </c>
      <c r="B2700">
        <v>10000</v>
      </c>
      <c r="C2700">
        <v>100</v>
      </c>
      <c r="D2700">
        <v>100000</v>
      </c>
      <c r="E2700">
        <v>46</v>
      </c>
      <c r="F2700">
        <v>1</v>
      </c>
      <c r="G2700">
        <v>19.001601999999998</v>
      </c>
      <c r="H2700">
        <v>10.507788</v>
      </c>
      <c r="I2700">
        <v>14.817741</v>
      </c>
      <c r="J2700">
        <v>0.32928299999999999</v>
      </c>
      <c r="K2700" t="str">
        <f t="shared" si="78"/>
        <v>7</v>
      </c>
      <c r="L2700" t="s">
        <v>95</v>
      </c>
      <c r="M2700" t="s">
        <v>96</v>
      </c>
      <c r="N270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46</v>
      </c>
      <c r="O2700">
        <f>VLOOKUP(TableMPI[[#This Row],[Label]],TableAvg[],2,FALSE)</f>
        <v>72.402682666666678</v>
      </c>
      <c r="P2700">
        <f>VLOOKUP(TableMPI[[#This Row],[Label]],TableAvg[],3,FALSE)</f>
        <v>8.6749406518559908</v>
      </c>
      <c r="Q2700">
        <f>TableMPI[[#This Row],[Avg]]-$U$2*TableMPI[[#This Row],[StdDev]]</f>
        <v>55.052801362954696</v>
      </c>
      <c r="R2700">
        <f>TableMPI[[#This Row],[Avg]]+$U$2*TableMPI[[#This Row],[StdDev]]</f>
        <v>89.75256397037866</v>
      </c>
      <c r="S2700">
        <f>IF(AND(TableMPI[[#This Row],[total_time]]&gt;=TableMPI[[#This Row],[Low]], TableMPI[[#This Row],[total_time]]&lt;=TableMPI[[#This Row],[High]]),1,0)</f>
        <v>0</v>
      </c>
    </row>
    <row r="2701" spans="1:19" x14ac:dyDescent="0.25">
      <c r="A2701" t="s">
        <v>15</v>
      </c>
      <c r="B2701">
        <v>10000</v>
      </c>
      <c r="C2701">
        <v>100</v>
      </c>
      <c r="D2701">
        <v>100000</v>
      </c>
      <c r="E2701">
        <v>47</v>
      </c>
      <c r="F2701">
        <v>1</v>
      </c>
      <c r="G2701">
        <v>20.910215999999998</v>
      </c>
      <c r="H2701">
        <v>12.556324</v>
      </c>
      <c r="I2701">
        <v>4.6846300000000003</v>
      </c>
      <c r="J2701">
        <v>0.10184</v>
      </c>
      <c r="K2701" t="str">
        <f t="shared" si="78"/>
        <v>7</v>
      </c>
      <c r="L2701" t="s">
        <v>95</v>
      </c>
      <c r="M2701" t="s">
        <v>96</v>
      </c>
      <c r="N270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47</v>
      </c>
      <c r="O2701">
        <f>VLOOKUP(TableMPI[[#This Row],[Label]],TableAvg[],2,FALSE)</f>
        <v>77.546280333333343</v>
      </c>
      <c r="P2701">
        <f>VLOOKUP(TableMPI[[#This Row],[Label]],TableAvg[],3,FALSE)</f>
        <v>1.6251516040406595</v>
      </c>
      <c r="Q2701">
        <f>TableMPI[[#This Row],[Avg]]-$U$2*TableMPI[[#This Row],[StdDev]]</f>
        <v>74.295977125252023</v>
      </c>
      <c r="R2701">
        <f>TableMPI[[#This Row],[Avg]]+$U$2*TableMPI[[#This Row],[StdDev]]</f>
        <v>80.796583541414662</v>
      </c>
      <c r="S2701">
        <f>IF(AND(TableMPI[[#This Row],[total_time]]&gt;=TableMPI[[#This Row],[Low]], TableMPI[[#This Row],[total_time]]&lt;=TableMPI[[#This Row],[High]]),1,0)</f>
        <v>0</v>
      </c>
    </row>
    <row r="2702" spans="1:19" x14ac:dyDescent="0.25">
      <c r="A2702" t="s">
        <v>15</v>
      </c>
      <c r="B2702">
        <v>10000</v>
      </c>
      <c r="C2702">
        <v>100</v>
      </c>
      <c r="D2702">
        <v>100000</v>
      </c>
      <c r="E2702">
        <v>48</v>
      </c>
      <c r="F2702">
        <v>1</v>
      </c>
      <c r="G2702">
        <v>12.136907000000001</v>
      </c>
      <c r="H2702">
        <v>3.9423810000000001</v>
      </c>
      <c r="I2702">
        <v>6.7751849999999996</v>
      </c>
      <c r="J2702">
        <v>0.144153</v>
      </c>
      <c r="K2702" t="str">
        <f t="shared" si="78"/>
        <v>7</v>
      </c>
      <c r="L2702" t="s">
        <v>95</v>
      </c>
      <c r="M2702" t="s">
        <v>96</v>
      </c>
      <c r="N270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48</v>
      </c>
      <c r="O2702">
        <f>VLOOKUP(TableMPI[[#This Row],[Label]],TableAvg[],2,FALSE)</f>
        <v>76.196652285714279</v>
      </c>
      <c r="P2702">
        <f>VLOOKUP(TableMPI[[#This Row],[Label]],TableAvg[],3,FALSE)</f>
        <v>1.7251254991956284</v>
      </c>
      <c r="Q2702">
        <f>TableMPI[[#This Row],[Avg]]-$U$2*TableMPI[[#This Row],[StdDev]]</f>
        <v>72.746401287323025</v>
      </c>
      <c r="R2702">
        <f>TableMPI[[#This Row],[Avg]]+$U$2*TableMPI[[#This Row],[StdDev]]</f>
        <v>79.646903284105534</v>
      </c>
      <c r="S2702">
        <f>IF(AND(TableMPI[[#This Row],[total_time]]&gt;=TableMPI[[#This Row],[Low]], TableMPI[[#This Row],[total_time]]&lt;=TableMPI[[#This Row],[High]]),1,0)</f>
        <v>0</v>
      </c>
    </row>
    <row r="2703" spans="1:19" x14ac:dyDescent="0.25">
      <c r="A2703" t="s">
        <v>15</v>
      </c>
      <c r="B2703">
        <v>10000</v>
      </c>
      <c r="C2703">
        <v>100</v>
      </c>
      <c r="D2703">
        <v>100000</v>
      </c>
      <c r="E2703">
        <v>49</v>
      </c>
      <c r="F2703">
        <v>1</v>
      </c>
      <c r="G2703">
        <v>13.900095</v>
      </c>
      <c r="H2703">
        <v>5.7052480000000001</v>
      </c>
      <c r="I2703">
        <v>6.2127129999999999</v>
      </c>
      <c r="J2703">
        <v>0.12943199999999999</v>
      </c>
      <c r="K2703" t="str">
        <f t="shared" si="78"/>
        <v>7</v>
      </c>
      <c r="L2703" t="s">
        <v>95</v>
      </c>
      <c r="M2703" t="s">
        <v>96</v>
      </c>
      <c r="N270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49</v>
      </c>
      <c r="O2703">
        <f>VLOOKUP(TableMPI[[#This Row],[Label]],TableAvg[],2,FALSE)</f>
        <v>76.552641666666659</v>
      </c>
      <c r="P2703">
        <f>VLOOKUP(TableMPI[[#This Row],[Label]],TableAvg[],3,FALSE)</f>
        <v>0.24086220050867616</v>
      </c>
      <c r="Q2703">
        <f>TableMPI[[#This Row],[Avg]]-$U$2*TableMPI[[#This Row],[StdDev]]</f>
        <v>76.070917265649314</v>
      </c>
      <c r="R2703">
        <f>TableMPI[[#This Row],[Avg]]+$U$2*TableMPI[[#This Row],[StdDev]]</f>
        <v>77.034366067684005</v>
      </c>
      <c r="S2703">
        <f>IF(AND(TableMPI[[#This Row],[total_time]]&gt;=TableMPI[[#This Row],[Low]], TableMPI[[#This Row],[total_time]]&lt;=TableMPI[[#This Row],[High]]),1,0)</f>
        <v>0</v>
      </c>
    </row>
    <row r="2704" spans="1:19" x14ac:dyDescent="0.25">
      <c r="A2704" t="s">
        <v>15</v>
      </c>
      <c r="B2704">
        <v>10000</v>
      </c>
      <c r="C2704">
        <v>100</v>
      </c>
      <c r="D2704">
        <v>100000</v>
      </c>
      <c r="E2704">
        <v>50</v>
      </c>
      <c r="F2704">
        <v>1</v>
      </c>
      <c r="G2704">
        <v>13.910596999999999</v>
      </c>
      <c r="H2704">
        <v>5.9425499999999998</v>
      </c>
      <c r="I2704">
        <v>8.9413219999999995</v>
      </c>
      <c r="J2704">
        <v>0.182476</v>
      </c>
      <c r="K2704" t="str">
        <f t="shared" si="78"/>
        <v>7</v>
      </c>
      <c r="L2704" t="s">
        <v>95</v>
      </c>
      <c r="M2704" t="s">
        <v>96</v>
      </c>
      <c r="N270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50</v>
      </c>
      <c r="O2704">
        <f>VLOOKUP(TableMPI[[#This Row],[Label]],TableAvg[],2,FALSE)</f>
        <v>66.211950000000002</v>
      </c>
      <c r="P2704">
        <f>VLOOKUP(TableMPI[[#This Row],[Label]],TableAvg[],3,FALSE)</f>
        <v>7.8498883116002274</v>
      </c>
      <c r="Q2704">
        <f>TableMPI[[#This Row],[Avg]]-$U$2*TableMPI[[#This Row],[StdDev]]</f>
        <v>50.512173376799545</v>
      </c>
      <c r="R2704">
        <f>TableMPI[[#This Row],[Avg]]+$U$2*TableMPI[[#This Row],[StdDev]]</f>
        <v>81.911726623200451</v>
      </c>
      <c r="S2704">
        <f>IF(AND(TableMPI[[#This Row],[total_time]]&gt;=TableMPI[[#This Row],[Low]], TableMPI[[#This Row],[total_time]]&lt;=TableMPI[[#This Row],[High]]),1,0)</f>
        <v>0</v>
      </c>
    </row>
    <row r="2705" spans="1:19" x14ac:dyDescent="0.25">
      <c r="A2705" t="s">
        <v>15</v>
      </c>
      <c r="B2705">
        <v>10000</v>
      </c>
      <c r="C2705">
        <v>100</v>
      </c>
      <c r="D2705">
        <v>100000</v>
      </c>
      <c r="E2705">
        <v>51</v>
      </c>
      <c r="F2705">
        <v>1</v>
      </c>
      <c r="G2705">
        <v>14.280174000000001</v>
      </c>
      <c r="H2705">
        <v>6.4477380000000002</v>
      </c>
      <c r="I2705">
        <v>5.7317809999999998</v>
      </c>
      <c r="J2705">
        <v>0.114636</v>
      </c>
      <c r="K2705" t="str">
        <f t="shared" si="78"/>
        <v>7</v>
      </c>
      <c r="L2705" t="s">
        <v>95</v>
      </c>
      <c r="M2705" t="s">
        <v>96</v>
      </c>
      <c r="N270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51</v>
      </c>
      <c r="O2705">
        <f>VLOOKUP(TableMPI[[#This Row],[Label]],TableAvg[],2,FALSE)</f>
        <v>71.420936749999996</v>
      </c>
      <c r="P2705">
        <f>VLOOKUP(TableMPI[[#This Row],[Label]],TableAvg[],3,FALSE)</f>
        <v>6.7906007209647807</v>
      </c>
      <c r="Q2705">
        <f>TableMPI[[#This Row],[Avg]]-$U$2*TableMPI[[#This Row],[StdDev]]</f>
        <v>57.839735308070431</v>
      </c>
      <c r="R2705">
        <f>TableMPI[[#This Row],[Avg]]+$U$2*TableMPI[[#This Row],[StdDev]]</f>
        <v>85.002138191929561</v>
      </c>
      <c r="S2705">
        <f>IF(AND(TableMPI[[#This Row],[total_time]]&gt;=TableMPI[[#This Row],[Low]], TableMPI[[#This Row],[total_time]]&lt;=TableMPI[[#This Row],[High]]),1,0)</f>
        <v>0</v>
      </c>
    </row>
    <row r="2706" spans="1:19" x14ac:dyDescent="0.25">
      <c r="A2706" t="s">
        <v>15</v>
      </c>
      <c r="B2706">
        <v>10000</v>
      </c>
      <c r="C2706">
        <v>100</v>
      </c>
      <c r="D2706">
        <v>100000</v>
      </c>
      <c r="E2706">
        <v>52</v>
      </c>
      <c r="F2706">
        <v>1</v>
      </c>
      <c r="G2706">
        <v>17.943719000000002</v>
      </c>
      <c r="H2706">
        <v>10.266406</v>
      </c>
      <c r="I2706">
        <v>5.4026860000000001</v>
      </c>
      <c r="J2706">
        <v>0.105935</v>
      </c>
      <c r="K2706" t="str">
        <f t="shared" si="78"/>
        <v>7</v>
      </c>
      <c r="L2706" t="s">
        <v>95</v>
      </c>
      <c r="M2706" t="s">
        <v>96</v>
      </c>
      <c r="N270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52</v>
      </c>
      <c r="O2706">
        <f>VLOOKUP(TableMPI[[#This Row],[Label]],TableAvg[],2,FALSE)</f>
        <v>65.309149000000005</v>
      </c>
      <c r="P2706">
        <f>VLOOKUP(TableMPI[[#This Row],[Label]],TableAvg[],3,FALSE)</f>
        <v>7.8481203231082199</v>
      </c>
      <c r="Q2706">
        <f>TableMPI[[#This Row],[Avg]]-$U$2*TableMPI[[#This Row],[StdDev]]</f>
        <v>49.612908353783567</v>
      </c>
      <c r="R2706">
        <f>TableMPI[[#This Row],[Avg]]+$U$2*TableMPI[[#This Row],[StdDev]]</f>
        <v>81.005389646216443</v>
      </c>
      <c r="S2706">
        <f>IF(AND(TableMPI[[#This Row],[total_time]]&gt;=TableMPI[[#This Row],[Low]], TableMPI[[#This Row],[total_time]]&lt;=TableMPI[[#This Row],[High]]),1,0)</f>
        <v>0</v>
      </c>
    </row>
    <row r="2707" spans="1:19" x14ac:dyDescent="0.25">
      <c r="A2707" t="s">
        <v>15</v>
      </c>
      <c r="B2707">
        <v>10000</v>
      </c>
      <c r="C2707">
        <v>100</v>
      </c>
      <c r="D2707">
        <v>100000</v>
      </c>
      <c r="E2707">
        <v>53</v>
      </c>
      <c r="F2707">
        <v>1</v>
      </c>
      <c r="G2707">
        <v>18.111239999999999</v>
      </c>
      <c r="H2707">
        <v>10.498239</v>
      </c>
      <c r="I2707">
        <v>8.6789050000000003</v>
      </c>
      <c r="J2707">
        <v>0.16690199999999999</v>
      </c>
      <c r="K2707" t="str">
        <f t="shared" si="78"/>
        <v>7</v>
      </c>
      <c r="L2707" t="s">
        <v>95</v>
      </c>
      <c r="M2707" t="s">
        <v>96</v>
      </c>
      <c r="N270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53</v>
      </c>
      <c r="O2707">
        <f>VLOOKUP(TableMPI[[#This Row],[Label]],TableAvg[],2,FALSE)</f>
        <v>69.680341666666664</v>
      </c>
      <c r="P2707">
        <f>VLOOKUP(TableMPI[[#This Row],[Label]],TableAvg[],3,FALSE)</f>
        <v>8.4211841839590971</v>
      </c>
      <c r="Q2707">
        <f>TableMPI[[#This Row],[Avg]]-$U$2*TableMPI[[#This Row],[StdDev]]</f>
        <v>52.837973298748466</v>
      </c>
      <c r="R2707">
        <f>TableMPI[[#This Row],[Avg]]+$U$2*TableMPI[[#This Row],[StdDev]]</f>
        <v>86.522710034584861</v>
      </c>
      <c r="S2707">
        <f>IF(AND(TableMPI[[#This Row],[total_time]]&gt;=TableMPI[[#This Row],[Low]], TableMPI[[#This Row],[total_time]]&lt;=TableMPI[[#This Row],[High]]),1,0)</f>
        <v>0</v>
      </c>
    </row>
    <row r="2708" spans="1:19" x14ac:dyDescent="0.25">
      <c r="A2708" t="s">
        <v>15</v>
      </c>
      <c r="B2708">
        <v>10000</v>
      </c>
      <c r="C2708">
        <v>100</v>
      </c>
      <c r="D2708">
        <v>100000</v>
      </c>
      <c r="E2708">
        <v>54</v>
      </c>
      <c r="F2708">
        <v>1</v>
      </c>
      <c r="G2708">
        <v>18.110289000000002</v>
      </c>
      <c r="H2708">
        <v>10.659281</v>
      </c>
      <c r="I2708">
        <v>6.0313860000000004</v>
      </c>
      <c r="J2708">
        <v>0.1138</v>
      </c>
      <c r="K2708" t="str">
        <f t="shared" si="78"/>
        <v>7</v>
      </c>
      <c r="L2708" t="s">
        <v>95</v>
      </c>
      <c r="M2708" t="s">
        <v>96</v>
      </c>
      <c r="N270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54</v>
      </c>
      <c r="O2708">
        <f>VLOOKUP(TableMPI[[#This Row],[Label]],TableAvg[],2,FALSE)</f>
        <v>68.487962874999994</v>
      </c>
      <c r="P2708">
        <f>VLOOKUP(TableMPI[[#This Row],[Label]],TableAvg[],3,FALSE)</f>
        <v>8.4105057132328955</v>
      </c>
      <c r="Q2708">
        <f>TableMPI[[#This Row],[Avg]]-$U$2*TableMPI[[#This Row],[StdDev]]</f>
        <v>51.666951448534206</v>
      </c>
      <c r="R2708">
        <f>TableMPI[[#This Row],[Avg]]+$U$2*TableMPI[[#This Row],[StdDev]]</f>
        <v>85.308974301465781</v>
      </c>
      <c r="S2708">
        <f>IF(AND(TableMPI[[#This Row],[total_time]]&gt;=TableMPI[[#This Row],[Low]], TableMPI[[#This Row],[total_time]]&lt;=TableMPI[[#This Row],[High]]),1,0)</f>
        <v>0</v>
      </c>
    </row>
    <row r="2709" spans="1:19" x14ac:dyDescent="0.25">
      <c r="A2709" t="s">
        <v>15</v>
      </c>
      <c r="B2709">
        <v>10000</v>
      </c>
      <c r="C2709">
        <v>100</v>
      </c>
      <c r="D2709">
        <v>100000</v>
      </c>
      <c r="E2709">
        <v>55</v>
      </c>
      <c r="F2709">
        <v>1</v>
      </c>
      <c r="G2709">
        <v>12.455976</v>
      </c>
      <c r="H2709">
        <v>5.1318039999999998</v>
      </c>
      <c r="I2709">
        <v>10.492762000000001</v>
      </c>
      <c r="J2709">
        <v>0.19431000000000001</v>
      </c>
      <c r="K2709" t="str">
        <f t="shared" si="78"/>
        <v>7</v>
      </c>
      <c r="L2709" t="s">
        <v>95</v>
      </c>
      <c r="M2709" t="s">
        <v>96</v>
      </c>
      <c r="N270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55</v>
      </c>
      <c r="O2709">
        <f>VLOOKUP(TableMPI[[#This Row],[Label]],TableAvg[],2,FALSE)</f>
        <v>69.724812</v>
      </c>
      <c r="P2709">
        <f>VLOOKUP(TableMPI[[#This Row],[Label]],TableAvg[],3,FALSE)</f>
        <v>4.9939833811518328</v>
      </c>
      <c r="Q2709">
        <f>TableMPI[[#This Row],[Avg]]-$U$2*TableMPI[[#This Row],[StdDev]]</f>
        <v>59.736845237696336</v>
      </c>
      <c r="R2709">
        <f>TableMPI[[#This Row],[Avg]]+$U$2*TableMPI[[#This Row],[StdDev]]</f>
        <v>79.712778762303671</v>
      </c>
      <c r="S2709">
        <f>IF(AND(TableMPI[[#This Row],[total_time]]&gt;=TableMPI[[#This Row],[Low]], TableMPI[[#This Row],[total_time]]&lt;=TableMPI[[#This Row],[High]]),1,0)</f>
        <v>0</v>
      </c>
    </row>
    <row r="2710" spans="1:19" x14ac:dyDescent="0.25">
      <c r="A2710" t="s">
        <v>15</v>
      </c>
      <c r="B2710">
        <v>10000</v>
      </c>
      <c r="C2710">
        <v>100</v>
      </c>
      <c r="D2710">
        <v>100000</v>
      </c>
      <c r="E2710">
        <v>56</v>
      </c>
      <c r="F2710">
        <v>1</v>
      </c>
      <c r="G2710">
        <v>17.984663000000001</v>
      </c>
      <c r="H2710">
        <v>10.733696</v>
      </c>
      <c r="I2710">
        <v>5.4697360000000002</v>
      </c>
      <c r="J2710">
        <v>9.9449999999999997E-2</v>
      </c>
      <c r="K2710" t="str">
        <f t="shared" si="78"/>
        <v>7</v>
      </c>
      <c r="L2710" t="s">
        <v>95</v>
      </c>
      <c r="M2710" t="s">
        <v>96</v>
      </c>
      <c r="N271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56</v>
      </c>
      <c r="O2710">
        <f>VLOOKUP(TableMPI[[#This Row],[Label]],TableAvg[],2,FALSE)</f>
        <v>69.938356666666664</v>
      </c>
      <c r="P2710">
        <f>VLOOKUP(TableMPI[[#This Row],[Label]],TableAvg[],3,FALSE)</f>
        <v>4.1090537987137035</v>
      </c>
      <c r="Q2710">
        <f>TableMPI[[#This Row],[Avg]]-$U$2*TableMPI[[#This Row],[StdDev]]</f>
        <v>61.720249069239259</v>
      </c>
      <c r="R2710">
        <f>TableMPI[[#This Row],[Avg]]+$U$2*TableMPI[[#This Row],[StdDev]]</f>
        <v>78.156464264094069</v>
      </c>
      <c r="S2710">
        <f>IF(AND(TableMPI[[#This Row],[total_time]]&gt;=TableMPI[[#This Row],[Low]], TableMPI[[#This Row],[total_time]]&lt;=TableMPI[[#This Row],[High]]),1,0)</f>
        <v>0</v>
      </c>
    </row>
    <row r="2711" spans="1:19" x14ac:dyDescent="0.25">
      <c r="A2711" t="s">
        <v>15</v>
      </c>
      <c r="B2711">
        <v>10000</v>
      </c>
      <c r="C2711">
        <v>100</v>
      </c>
      <c r="D2711">
        <v>100000</v>
      </c>
      <c r="E2711">
        <v>57</v>
      </c>
      <c r="F2711">
        <v>1</v>
      </c>
      <c r="G2711">
        <v>16.444759000000001</v>
      </c>
      <c r="H2711">
        <v>9.3117350000000005</v>
      </c>
      <c r="I2711">
        <v>20.404243000000001</v>
      </c>
      <c r="J2711">
        <v>0.36436099999999999</v>
      </c>
      <c r="K2711" t="str">
        <f t="shared" si="78"/>
        <v>7</v>
      </c>
      <c r="L2711" t="s">
        <v>95</v>
      </c>
      <c r="M2711" t="s">
        <v>96</v>
      </c>
      <c r="N271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57</v>
      </c>
      <c r="O2711">
        <f>VLOOKUP(TableMPI[[#This Row],[Label]],TableAvg[],2,FALSE)</f>
        <v>71.618437749999998</v>
      </c>
      <c r="P2711">
        <f>VLOOKUP(TableMPI[[#This Row],[Label]],TableAvg[],3,FALSE)</f>
        <v>2.127596075113261</v>
      </c>
      <c r="Q2711">
        <f>TableMPI[[#This Row],[Avg]]-$U$2*TableMPI[[#This Row],[StdDev]]</f>
        <v>67.363245599773478</v>
      </c>
      <c r="R2711">
        <f>TableMPI[[#This Row],[Avg]]+$U$2*TableMPI[[#This Row],[StdDev]]</f>
        <v>75.873629900226518</v>
      </c>
      <c r="S2711">
        <f>IF(AND(TableMPI[[#This Row],[total_time]]&gt;=TableMPI[[#This Row],[Low]], TableMPI[[#This Row],[total_time]]&lt;=TableMPI[[#This Row],[High]]),1,0)</f>
        <v>0</v>
      </c>
    </row>
    <row r="2712" spans="1:19" x14ac:dyDescent="0.25">
      <c r="A2712" t="s">
        <v>15</v>
      </c>
      <c r="B2712">
        <v>10000</v>
      </c>
      <c r="C2712">
        <v>100</v>
      </c>
      <c r="D2712">
        <v>100000</v>
      </c>
      <c r="E2712">
        <v>58</v>
      </c>
      <c r="F2712">
        <v>1</v>
      </c>
      <c r="G2712">
        <v>13.967879</v>
      </c>
      <c r="H2712">
        <v>6.9498889999999998</v>
      </c>
      <c r="I2712">
        <v>10.73338</v>
      </c>
      <c r="J2712">
        <v>0.188305</v>
      </c>
      <c r="K2712" t="str">
        <f t="shared" si="78"/>
        <v>7</v>
      </c>
      <c r="L2712" t="s">
        <v>95</v>
      </c>
      <c r="M2712" t="s">
        <v>96</v>
      </c>
      <c r="N271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58</v>
      </c>
      <c r="O2712">
        <f>VLOOKUP(TableMPI[[#This Row],[Label]],TableAvg[],2,FALSE)</f>
        <v>62.056984333333332</v>
      </c>
      <c r="P2712">
        <f>VLOOKUP(TableMPI[[#This Row],[Label]],TableAvg[],3,FALSE)</f>
        <v>7.4787741617957302</v>
      </c>
      <c r="Q2712">
        <f>TableMPI[[#This Row],[Avg]]-$U$2*TableMPI[[#This Row],[StdDev]]</f>
        <v>47.099436009741872</v>
      </c>
      <c r="R2712">
        <f>TableMPI[[#This Row],[Avg]]+$U$2*TableMPI[[#This Row],[StdDev]]</f>
        <v>77.014532656924786</v>
      </c>
      <c r="S2712">
        <f>IF(AND(TableMPI[[#This Row],[total_time]]&gt;=TableMPI[[#This Row],[Low]], TableMPI[[#This Row],[total_time]]&lt;=TableMPI[[#This Row],[High]]),1,0)</f>
        <v>0</v>
      </c>
    </row>
    <row r="2713" spans="1:19" x14ac:dyDescent="0.25">
      <c r="A2713" t="s">
        <v>15</v>
      </c>
      <c r="B2713">
        <v>10000</v>
      </c>
      <c r="C2713">
        <v>100</v>
      </c>
      <c r="D2713">
        <v>100000</v>
      </c>
      <c r="E2713">
        <v>59</v>
      </c>
      <c r="F2713">
        <v>1</v>
      </c>
      <c r="G2713">
        <v>21.108160000000002</v>
      </c>
      <c r="H2713">
        <v>14.132747</v>
      </c>
      <c r="I2713">
        <v>7.0947579999999997</v>
      </c>
      <c r="J2713">
        <v>0.122323</v>
      </c>
      <c r="K2713" t="str">
        <f t="shared" si="78"/>
        <v>7</v>
      </c>
      <c r="L2713" t="s">
        <v>95</v>
      </c>
      <c r="M2713" t="s">
        <v>96</v>
      </c>
      <c r="N27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59</v>
      </c>
      <c r="O2713">
        <f>VLOOKUP(TableMPI[[#This Row],[Label]],TableAvg[],2,FALSE)</f>
        <v>54.831403666666667</v>
      </c>
      <c r="P2713">
        <f>VLOOKUP(TableMPI[[#This Row],[Label]],TableAvg[],3,FALSE)</f>
        <v>4.5018831127554932</v>
      </c>
      <c r="Q2713">
        <f>TableMPI[[#This Row],[Avg]]-$U$2*TableMPI[[#This Row],[StdDev]]</f>
        <v>45.82763744115568</v>
      </c>
      <c r="R2713">
        <f>TableMPI[[#This Row],[Avg]]+$U$2*TableMPI[[#This Row],[StdDev]]</f>
        <v>63.835169892177653</v>
      </c>
      <c r="S2713">
        <f>IF(AND(TableMPI[[#This Row],[total_time]]&gt;=TableMPI[[#This Row],[Low]], TableMPI[[#This Row],[total_time]]&lt;=TableMPI[[#This Row],[High]]),1,0)</f>
        <v>0</v>
      </c>
    </row>
    <row r="2714" spans="1:19" x14ac:dyDescent="0.25">
      <c r="A2714" t="s">
        <v>15</v>
      </c>
      <c r="B2714">
        <v>10000</v>
      </c>
      <c r="C2714">
        <v>100</v>
      </c>
      <c r="D2714">
        <v>100000</v>
      </c>
      <c r="E2714">
        <v>60</v>
      </c>
      <c r="F2714">
        <v>1</v>
      </c>
      <c r="G2714">
        <v>13.622769</v>
      </c>
      <c r="H2714">
        <v>6.9000199999999996</v>
      </c>
      <c r="I2714">
        <v>3.756446</v>
      </c>
      <c r="J2714">
        <v>6.3669000000000003E-2</v>
      </c>
      <c r="K2714" t="str">
        <f t="shared" si="78"/>
        <v>7</v>
      </c>
      <c r="L2714" t="s">
        <v>95</v>
      </c>
      <c r="M2714" t="s">
        <v>96</v>
      </c>
      <c r="N271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60</v>
      </c>
      <c r="O2714">
        <f>VLOOKUP(TableMPI[[#This Row],[Label]],TableAvg[],2,FALSE)</f>
        <v>63.720000124999999</v>
      </c>
      <c r="P2714">
        <f>VLOOKUP(TableMPI[[#This Row],[Label]],TableAvg[],3,FALSE)</f>
        <v>7.0823693233677538</v>
      </c>
      <c r="Q2714">
        <f>TableMPI[[#This Row],[Avg]]-$U$2*TableMPI[[#This Row],[StdDev]]</f>
        <v>49.555261478264491</v>
      </c>
      <c r="R2714">
        <f>TableMPI[[#This Row],[Avg]]+$U$2*TableMPI[[#This Row],[StdDev]]</f>
        <v>77.884738771735499</v>
      </c>
      <c r="S2714">
        <f>IF(AND(TableMPI[[#This Row],[total_time]]&gt;=TableMPI[[#This Row],[Low]], TableMPI[[#This Row],[total_time]]&lt;=TableMPI[[#This Row],[High]]),1,0)</f>
        <v>0</v>
      </c>
    </row>
    <row r="2715" spans="1:19" x14ac:dyDescent="0.25">
      <c r="A2715" t="s">
        <v>15</v>
      </c>
      <c r="B2715">
        <v>10000</v>
      </c>
      <c r="C2715">
        <v>100</v>
      </c>
      <c r="D2715">
        <v>100000</v>
      </c>
      <c r="E2715">
        <v>61</v>
      </c>
      <c r="F2715">
        <v>1</v>
      </c>
      <c r="G2715">
        <v>18.805384</v>
      </c>
      <c r="H2715">
        <v>12.211558999999999</v>
      </c>
      <c r="I2715">
        <v>7.4506230000000002</v>
      </c>
      <c r="J2715">
        <v>0.124177</v>
      </c>
      <c r="K2715" t="str">
        <f t="shared" si="78"/>
        <v>7</v>
      </c>
      <c r="L2715" t="s">
        <v>95</v>
      </c>
      <c r="M2715" t="s">
        <v>96</v>
      </c>
      <c r="N271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61</v>
      </c>
      <c r="O2715">
        <f>VLOOKUP(TableMPI[[#This Row],[Label]],TableAvg[],2,FALSE)</f>
        <v>60.546761666666669</v>
      </c>
      <c r="P2715">
        <f>VLOOKUP(TableMPI[[#This Row],[Label]],TableAvg[],3,FALSE)</f>
        <v>6.2983613579363924</v>
      </c>
      <c r="Q2715">
        <f>TableMPI[[#This Row],[Avg]]-$U$2*TableMPI[[#This Row],[StdDev]]</f>
        <v>47.950038950793882</v>
      </c>
      <c r="R2715">
        <f>TableMPI[[#This Row],[Avg]]+$U$2*TableMPI[[#This Row],[StdDev]]</f>
        <v>73.143484382539455</v>
      </c>
      <c r="S2715">
        <f>IF(AND(TableMPI[[#This Row],[total_time]]&gt;=TableMPI[[#This Row],[Low]], TableMPI[[#This Row],[total_time]]&lt;=TableMPI[[#This Row],[High]]),1,0)</f>
        <v>0</v>
      </c>
    </row>
    <row r="2716" spans="1:19" x14ac:dyDescent="0.25">
      <c r="A2716" t="s">
        <v>15</v>
      </c>
      <c r="B2716">
        <v>10000</v>
      </c>
      <c r="C2716">
        <v>100</v>
      </c>
      <c r="D2716">
        <v>100000</v>
      </c>
      <c r="E2716">
        <v>62</v>
      </c>
      <c r="F2716">
        <v>1</v>
      </c>
      <c r="G2716">
        <v>13.317785000000001</v>
      </c>
      <c r="H2716">
        <v>6.7869279999999996</v>
      </c>
      <c r="I2716">
        <v>4.2144360000000001</v>
      </c>
      <c r="J2716">
        <v>6.9088999999999998E-2</v>
      </c>
      <c r="K2716" t="str">
        <f t="shared" si="78"/>
        <v>7</v>
      </c>
      <c r="L2716" t="s">
        <v>95</v>
      </c>
      <c r="M2716" t="s">
        <v>96</v>
      </c>
      <c r="N271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62</v>
      </c>
      <c r="O2716">
        <f>VLOOKUP(TableMPI[[#This Row],[Label]],TableAvg[],2,FALSE)</f>
        <v>58.844606333333331</v>
      </c>
      <c r="P2716">
        <f>VLOOKUP(TableMPI[[#This Row],[Label]],TableAvg[],3,FALSE)</f>
        <v>7.5824191169378352</v>
      </c>
      <c r="Q2716">
        <f>TableMPI[[#This Row],[Avg]]-$U$2*TableMPI[[#This Row],[StdDev]]</f>
        <v>43.679768099457661</v>
      </c>
      <c r="R2716">
        <f>TableMPI[[#This Row],[Avg]]+$U$2*TableMPI[[#This Row],[StdDev]]</f>
        <v>74.009444567209002</v>
      </c>
      <c r="S2716">
        <f>IF(AND(TableMPI[[#This Row],[total_time]]&gt;=TableMPI[[#This Row],[Low]], TableMPI[[#This Row],[total_time]]&lt;=TableMPI[[#This Row],[High]]),1,0)</f>
        <v>0</v>
      </c>
    </row>
    <row r="2717" spans="1:19" x14ac:dyDescent="0.25">
      <c r="A2717" t="s">
        <v>15</v>
      </c>
      <c r="B2717">
        <v>10000</v>
      </c>
      <c r="C2717">
        <v>100</v>
      </c>
      <c r="D2717">
        <v>100000</v>
      </c>
      <c r="E2717">
        <v>63</v>
      </c>
      <c r="F2717">
        <v>1</v>
      </c>
      <c r="G2717">
        <v>12.402246</v>
      </c>
      <c r="H2717">
        <v>5.9778789999999997</v>
      </c>
      <c r="I2717">
        <v>5.576441</v>
      </c>
      <c r="J2717">
        <v>8.9942999999999995E-2</v>
      </c>
      <c r="K2717" t="str">
        <f t="shared" si="78"/>
        <v>7</v>
      </c>
      <c r="L2717" t="s">
        <v>95</v>
      </c>
      <c r="M2717" t="s">
        <v>96</v>
      </c>
      <c r="N271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63</v>
      </c>
      <c r="O2717">
        <f>VLOOKUP(TableMPI[[#This Row],[Label]],TableAvg[],2,FALSE)</f>
        <v>61.130554500000002</v>
      </c>
      <c r="P2717">
        <f>VLOOKUP(TableMPI[[#This Row],[Label]],TableAvg[],3,FALSE)</f>
        <v>6.9583401630308659</v>
      </c>
      <c r="Q2717">
        <f>TableMPI[[#This Row],[Avg]]-$U$2*TableMPI[[#This Row],[StdDev]]</f>
        <v>47.213874173938272</v>
      </c>
      <c r="R2717">
        <f>TableMPI[[#This Row],[Avg]]+$U$2*TableMPI[[#This Row],[StdDev]]</f>
        <v>75.047234826061739</v>
      </c>
      <c r="S2717">
        <f>IF(AND(TableMPI[[#This Row],[total_time]]&gt;=TableMPI[[#This Row],[Low]], TableMPI[[#This Row],[total_time]]&lt;=TableMPI[[#This Row],[High]]),1,0)</f>
        <v>0</v>
      </c>
    </row>
    <row r="2718" spans="1:19" x14ac:dyDescent="0.25">
      <c r="A2718" t="s">
        <v>15</v>
      </c>
      <c r="B2718">
        <v>10000</v>
      </c>
      <c r="C2718">
        <v>100</v>
      </c>
      <c r="D2718">
        <v>100000</v>
      </c>
      <c r="E2718">
        <v>64</v>
      </c>
      <c r="F2718">
        <v>1</v>
      </c>
      <c r="G2718">
        <v>13.865259999999999</v>
      </c>
      <c r="H2718">
        <v>7.5632859999999997</v>
      </c>
      <c r="I2718">
        <v>8.7087310000000002</v>
      </c>
      <c r="J2718">
        <v>0.138234</v>
      </c>
      <c r="K2718" t="str">
        <f t="shared" si="78"/>
        <v>7</v>
      </c>
      <c r="L2718" t="s">
        <v>95</v>
      </c>
      <c r="M2718" t="s">
        <v>96</v>
      </c>
      <c r="N271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64</v>
      </c>
      <c r="O2718">
        <f>VLOOKUP(TableMPI[[#This Row],[Label]],TableAvg[],2,FALSE)</f>
        <v>55.81539999999999</v>
      </c>
      <c r="P2718">
        <f>VLOOKUP(TableMPI[[#This Row],[Label]],TableAvg[],3,FALSE)</f>
        <v>9.1422645499959732</v>
      </c>
      <c r="Q2718">
        <f>TableMPI[[#This Row],[Avg]]-$U$2*TableMPI[[#This Row],[StdDev]]</f>
        <v>37.53087090000804</v>
      </c>
      <c r="R2718">
        <f>TableMPI[[#This Row],[Avg]]+$U$2*TableMPI[[#This Row],[StdDev]]</f>
        <v>74.09992909999194</v>
      </c>
      <c r="S2718">
        <f>IF(AND(TableMPI[[#This Row],[total_time]]&gt;=TableMPI[[#This Row],[Low]], TableMPI[[#This Row],[total_time]]&lt;=TableMPI[[#This Row],[High]]),1,0)</f>
        <v>0</v>
      </c>
    </row>
    <row r="2719" spans="1:19" x14ac:dyDescent="0.25">
      <c r="A2719" t="s">
        <v>15</v>
      </c>
      <c r="B2719">
        <v>10000</v>
      </c>
      <c r="C2719">
        <v>100</v>
      </c>
      <c r="D2719">
        <v>100000</v>
      </c>
      <c r="E2719">
        <v>65</v>
      </c>
      <c r="F2719">
        <v>1</v>
      </c>
      <c r="G2719">
        <v>16.747302999999999</v>
      </c>
      <c r="H2719">
        <v>10.516082000000001</v>
      </c>
      <c r="I2719">
        <v>3.9136850000000001</v>
      </c>
      <c r="J2719">
        <v>6.1150999999999997E-2</v>
      </c>
      <c r="K2719" t="str">
        <f t="shared" si="78"/>
        <v>7</v>
      </c>
      <c r="L2719" t="s">
        <v>95</v>
      </c>
      <c r="M2719" t="s">
        <v>96</v>
      </c>
      <c r="N271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65</v>
      </c>
      <c r="O2719" t="e">
        <f>VLOOKUP(TableMPI[[#This Row],[Label]],TableAvg[],2,FALSE)</f>
        <v>#N/A</v>
      </c>
      <c r="P2719" t="e">
        <f>VLOOKUP(TableMPI[[#This Row],[Label]],TableAvg[],3,FALSE)</f>
        <v>#N/A</v>
      </c>
      <c r="Q2719" t="e">
        <f>TableMPI[[#This Row],[Avg]]-$U$2*TableMPI[[#This Row],[StdDev]]</f>
        <v>#N/A</v>
      </c>
      <c r="R2719" t="e">
        <f>TableMPI[[#This Row],[Avg]]+$U$2*TableMPI[[#This Row],[StdDev]]</f>
        <v>#N/A</v>
      </c>
      <c r="S2719" t="e">
        <f>IF(AND(TableMPI[[#This Row],[total_time]]&gt;=TableMPI[[#This Row],[Low]], TableMPI[[#This Row],[total_time]]&lt;=TableMPI[[#This Row],[High]]),1,0)</f>
        <v>#N/A</v>
      </c>
    </row>
    <row r="2720" spans="1:19" x14ac:dyDescent="0.25">
      <c r="A2720" t="s">
        <v>15</v>
      </c>
      <c r="B2720">
        <v>10000</v>
      </c>
      <c r="C2720">
        <v>100</v>
      </c>
      <c r="D2720">
        <v>100000</v>
      </c>
      <c r="E2720">
        <v>66</v>
      </c>
      <c r="F2720">
        <v>1</v>
      </c>
      <c r="G2720">
        <v>17.89096</v>
      </c>
      <c r="H2720">
        <v>11.676786</v>
      </c>
      <c r="I2720">
        <v>9.0248290000000004</v>
      </c>
      <c r="J2720">
        <v>0.138844</v>
      </c>
      <c r="K2720" t="str">
        <f t="shared" si="78"/>
        <v>7</v>
      </c>
      <c r="L2720" t="s">
        <v>95</v>
      </c>
      <c r="M2720" t="s">
        <v>96</v>
      </c>
      <c r="N272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66</v>
      </c>
      <c r="O2720" t="e">
        <f>VLOOKUP(TableMPI[[#This Row],[Label]],TableAvg[],2,FALSE)</f>
        <v>#N/A</v>
      </c>
      <c r="P2720" t="e">
        <f>VLOOKUP(TableMPI[[#This Row],[Label]],TableAvg[],3,FALSE)</f>
        <v>#N/A</v>
      </c>
      <c r="Q2720" t="e">
        <f>TableMPI[[#This Row],[Avg]]-$U$2*TableMPI[[#This Row],[StdDev]]</f>
        <v>#N/A</v>
      </c>
      <c r="R2720" t="e">
        <f>TableMPI[[#This Row],[Avg]]+$U$2*TableMPI[[#This Row],[StdDev]]</f>
        <v>#N/A</v>
      </c>
      <c r="S2720" t="e">
        <f>IF(AND(TableMPI[[#This Row],[total_time]]&gt;=TableMPI[[#This Row],[Low]], TableMPI[[#This Row],[total_time]]&lt;=TableMPI[[#This Row],[High]]),1,0)</f>
        <v>#N/A</v>
      </c>
    </row>
    <row r="2721" spans="1:19" x14ac:dyDescent="0.25">
      <c r="A2721" t="s">
        <v>15</v>
      </c>
      <c r="B2721">
        <v>10000</v>
      </c>
      <c r="C2721">
        <v>100</v>
      </c>
      <c r="D2721">
        <v>100000</v>
      </c>
      <c r="E2721">
        <v>67</v>
      </c>
      <c r="F2721">
        <v>1</v>
      </c>
      <c r="G2721">
        <v>15.382853000000001</v>
      </c>
      <c r="H2721">
        <v>9.3164940000000005</v>
      </c>
      <c r="I2721">
        <v>6.6543710000000003</v>
      </c>
      <c r="J2721">
        <v>0.100824</v>
      </c>
      <c r="K2721" t="str">
        <f t="shared" si="78"/>
        <v>7</v>
      </c>
      <c r="L2721" t="s">
        <v>95</v>
      </c>
      <c r="M2721" t="s">
        <v>96</v>
      </c>
      <c r="N272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67</v>
      </c>
      <c r="O2721" t="e">
        <f>VLOOKUP(TableMPI[[#This Row],[Label]],TableAvg[],2,FALSE)</f>
        <v>#N/A</v>
      </c>
      <c r="P2721" t="e">
        <f>VLOOKUP(TableMPI[[#This Row],[Label]],TableAvg[],3,FALSE)</f>
        <v>#N/A</v>
      </c>
      <c r="Q2721" t="e">
        <f>TableMPI[[#This Row],[Avg]]-$U$2*TableMPI[[#This Row],[StdDev]]</f>
        <v>#N/A</v>
      </c>
      <c r="R2721" t="e">
        <f>TableMPI[[#This Row],[Avg]]+$U$2*TableMPI[[#This Row],[StdDev]]</f>
        <v>#N/A</v>
      </c>
      <c r="S2721" t="e">
        <f>IF(AND(TableMPI[[#This Row],[total_time]]&gt;=TableMPI[[#This Row],[Low]], TableMPI[[#This Row],[total_time]]&lt;=TableMPI[[#This Row],[High]]),1,0)</f>
        <v>#N/A</v>
      </c>
    </row>
    <row r="2722" spans="1:19" x14ac:dyDescent="0.25">
      <c r="A2722" t="s">
        <v>15</v>
      </c>
      <c r="B2722">
        <v>10000</v>
      </c>
      <c r="C2722">
        <v>100</v>
      </c>
      <c r="D2722">
        <v>100000</v>
      </c>
      <c r="E2722">
        <v>68</v>
      </c>
      <c r="F2722">
        <v>1</v>
      </c>
      <c r="G2722">
        <v>17.170027999999999</v>
      </c>
      <c r="H2722">
        <v>11.128234000000001</v>
      </c>
      <c r="I2722">
        <v>9.1733930000000008</v>
      </c>
      <c r="J2722">
        <v>0.13691600000000001</v>
      </c>
      <c r="K2722" t="str">
        <f t="shared" si="78"/>
        <v>7</v>
      </c>
      <c r="L2722" t="s">
        <v>95</v>
      </c>
      <c r="M2722" t="s">
        <v>96</v>
      </c>
      <c r="N272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68</v>
      </c>
      <c r="O2722" t="e">
        <f>VLOOKUP(TableMPI[[#This Row],[Label]],TableAvg[],2,FALSE)</f>
        <v>#N/A</v>
      </c>
      <c r="P2722" t="e">
        <f>VLOOKUP(TableMPI[[#This Row],[Label]],TableAvg[],3,FALSE)</f>
        <v>#N/A</v>
      </c>
      <c r="Q2722" t="e">
        <f>TableMPI[[#This Row],[Avg]]-$U$2*TableMPI[[#This Row],[StdDev]]</f>
        <v>#N/A</v>
      </c>
      <c r="R2722" t="e">
        <f>TableMPI[[#This Row],[Avg]]+$U$2*TableMPI[[#This Row],[StdDev]]</f>
        <v>#N/A</v>
      </c>
      <c r="S2722" t="e">
        <f>IF(AND(TableMPI[[#This Row],[total_time]]&gt;=TableMPI[[#This Row],[Low]], TableMPI[[#This Row],[total_time]]&lt;=TableMPI[[#This Row],[High]]),1,0)</f>
        <v>#N/A</v>
      </c>
    </row>
    <row r="2723" spans="1:19" x14ac:dyDescent="0.25">
      <c r="A2723" t="s">
        <v>15</v>
      </c>
      <c r="B2723">
        <v>10000</v>
      </c>
      <c r="C2723">
        <v>100</v>
      </c>
      <c r="D2723">
        <v>100000</v>
      </c>
      <c r="E2723">
        <v>69</v>
      </c>
      <c r="F2723">
        <v>1</v>
      </c>
      <c r="G2723">
        <v>21.47777</v>
      </c>
      <c r="H2723">
        <v>15.554735000000001</v>
      </c>
      <c r="I2723">
        <v>5.0347660000000003</v>
      </c>
      <c r="J2723">
        <v>7.4040999999999996E-2</v>
      </c>
      <c r="K2723" t="str">
        <f t="shared" si="78"/>
        <v>7</v>
      </c>
      <c r="L2723" t="s">
        <v>95</v>
      </c>
      <c r="M2723" t="s">
        <v>96</v>
      </c>
      <c r="N272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69</v>
      </c>
      <c r="O2723" t="e">
        <f>VLOOKUP(TableMPI[[#This Row],[Label]],TableAvg[],2,FALSE)</f>
        <v>#N/A</v>
      </c>
      <c r="P2723" t="e">
        <f>VLOOKUP(TableMPI[[#This Row],[Label]],TableAvg[],3,FALSE)</f>
        <v>#N/A</v>
      </c>
      <c r="Q2723" t="e">
        <f>TableMPI[[#This Row],[Avg]]-$U$2*TableMPI[[#This Row],[StdDev]]</f>
        <v>#N/A</v>
      </c>
      <c r="R2723" t="e">
        <f>TableMPI[[#This Row],[Avg]]+$U$2*TableMPI[[#This Row],[StdDev]]</f>
        <v>#N/A</v>
      </c>
      <c r="S2723" t="e">
        <f>IF(AND(TableMPI[[#This Row],[total_time]]&gt;=TableMPI[[#This Row],[Low]], TableMPI[[#This Row],[total_time]]&lt;=TableMPI[[#This Row],[High]]),1,0)</f>
        <v>#N/A</v>
      </c>
    </row>
    <row r="2724" spans="1:19" x14ac:dyDescent="0.25">
      <c r="A2724" t="s">
        <v>15</v>
      </c>
      <c r="B2724">
        <v>10000</v>
      </c>
      <c r="C2724">
        <v>100</v>
      </c>
      <c r="D2724">
        <v>100000</v>
      </c>
      <c r="E2724">
        <v>70</v>
      </c>
      <c r="F2724">
        <v>1</v>
      </c>
      <c r="G2724">
        <v>15.194355</v>
      </c>
      <c r="H2724">
        <v>9.3220989999999997</v>
      </c>
      <c r="I2724">
        <v>4.5568720000000003</v>
      </c>
      <c r="J2724">
        <v>6.6042000000000003E-2</v>
      </c>
      <c r="K2724" t="str">
        <f t="shared" si="78"/>
        <v>7</v>
      </c>
      <c r="L2724" t="s">
        <v>95</v>
      </c>
      <c r="M2724" t="s">
        <v>96</v>
      </c>
      <c r="N272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70</v>
      </c>
      <c r="O2724" t="e">
        <f>VLOOKUP(TableMPI[[#This Row],[Label]],TableAvg[],2,FALSE)</f>
        <v>#N/A</v>
      </c>
      <c r="P2724" t="e">
        <f>VLOOKUP(TableMPI[[#This Row],[Label]],TableAvg[],3,FALSE)</f>
        <v>#N/A</v>
      </c>
      <c r="Q2724" t="e">
        <f>TableMPI[[#This Row],[Avg]]-$U$2*TableMPI[[#This Row],[StdDev]]</f>
        <v>#N/A</v>
      </c>
      <c r="R2724" t="e">
        <f>TableMPI[[#This Row],[Avg]]+$U$2*TableMPI[[#This Row],[StdDev]]</f>
        <v>#N/A</v>
      </c>
      <c r="S2724" t="e">
        <f>IF(AND(TableMPI[[#This Row],[total_time]]&gt;=TableMPI[[#This Row],[Low]], TableMPI[[#This Row],[total_time]]&lt;=TableMPI[[#This Row],[High]]),1,0)</f>
        <v>#N/A</v>
      </c>
    </row>
    <row r="2725" spans="1:19" x14ac:dyDescent="0.25">
      <c r="A2725" t="s">
        <v>15</v>
      </c>
      <c r="B2725">
        <v>10000</v>
      </c>
      <c r="C2725">
        <v>100</v>
      </c>
      <c r="D2725">
        <v>100000</v>
      </c>
      <c r="E2725">
        <v>71</v>
      </c>
      <c r="F2725">
        <v>1</v>
      </c>
      <c r="G2725">
        <v>15.463055000000001</v>
      </c>
      <c r="H2725">
        <v>9.6795969999999993</v>
      </c>
      <c r="I2725">
        <v>4.2939639999999999</v>
      </c>
      <c r="J2725">
        <v>6.1342000000000001E-2</v>
      </c>
      <c r="K2725" t="str">
        <f t="shared" si="78"/>
        <v>7</v>
      </c>
      <c r="L2725" t="s">
        <v>95</v>
      </c>
      <c r="M2725" t="s">
        <v>96</v>
      </c>
      <c r="N272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71</v>
      </c>
      <c r="O2725" t="e">
        <f>VLOOKUP(TableMPI[[#This Row],[Label]],TableAvg[],2,FALSE)</f>
        <v>#N/A</v>
      </c>
      <c r="P2725" t="e">
        <f>VLOOKUP(TableMPI[[#This Row],[Label]],TableAvg[],3,FALSE)</f>
        <v>#N/A</v>
      </c>
      <c r="Q2725" t="e">
        <f>TableMPI[[#This Row],[Avg]]-$U$2*TableMPI[[#This Row],[StdDev]]</f>
        <v>#N/A</v>
      </c>
      <c r="R2725" t="e">
        <f>TableMPI[[#This Row],[Avg]]+$U$2*TableMPI[[#This Row],[StdDev]]</f>
        <v>#N/A</v>
      </c>
      <c r="S2725" t="e">
        <f>IF(AND(TableMPI[[#This Row],[total_time]]&gt;=TableMPI[[#This Row],[Low]], TableMPI[[#This Row],[total_time]]&lt;=TableMPI[[#This Row],[High]]),1,0)</f>
        <v>#N/A</v>
      </c>
    </row>
    <row r="2726" spans="1:19" x14ac:dyDescent="0.25">
      <c r="A2726" t="s">
        <v>15</v>
      </c>
      <c r="B2726">
        <v>10000</v>
      </c>
      <c r="C2726">
        <v>100</v>
      </c>
      <c r="D2726">
        <v>100000</v>
      </c>
      <c r="E2726">
        <v>72</v>
      </c>
      <c r="F2726">
        <v>1</v>
      </c>
      <c r="G2726">
        <v>20.979043000000001</v>
      </c>
      <c r="H2726">
        <v>15.152419</v>
      </c>
      <c r="I2726">
        <v>13.35758</v>
      </c>
      <c r="J2726">
        <v>0.188135</v>
      </c>
      <c r="K2726" t="str">
        <f t="shared" si="78"/>
        <v>7</v>
      </c>
      <c r="L2726" t="s">
        <v>95</v>
      </c>
      <c r="M2726" t="s">
        <v>96</v>
      </c>
      <c r="N272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72</v>
      </c>
      <c r="O2726" t="e">
        <f>VLOOKUP(TableMPI[[#This Row],[Label]],TableAvg[],2,FALSE)</f>
        <v>#N/A</v>
      </c>
      <c r="P2726" t="e">
        <f>VLOOKUP(TableMPI[[#This Row],[Label]],TableAvg[],3,FALSE)</f>
        <v>#N/A</v>
      </c>
      <c r="Q2726" t="e">
        <f>TableMPI[[#This Row],[Avg]]-$U$2*TableMPI[[#This Row],[StdDev]]</f>
        <v>#N/A</v>
      </c>
      <c r="R2726" t="e">
        <f>TableMPI[[#This Row],[Avg]]+$U$2*TableMPI[[#This Row],[StdDev]]</f>
        <v>#N/A</v>
      </c>
      <c r="S2726" t="e">
        <f>IF(AND(TableMPI[[#This Row],[total_time]]&gt;=TableMPI[[#This Row],[Low]], TableMPI[[#This Row],[total_time]]&lt;=TableMPI[[#This Row],[High]]),1,0)</f>
        <v>#N/A</v>
      </c>
    </row>
    <row r="2727" spans="1:19" x14ac:dyDescent="0.25">
      <c r="A2727" t="s">
        <v>15</v>
      </c>
      <c r="B2727">
        <v>10000</v>
      </c>
      <c r="C2727">
        <v>100</v>
      </c>
      <c r="D2727">
        <v>100000</v>
      </c>
      <c r="E2727">
        <v>13</v>
      </c>
      <c r="F2727">
        <v>1</v>
      </c>
      <c r="G2727">
        <v>26.720015</v>
      </c>
      <c r="H2727">
        <v>0.40489599999999998</v>
      </c>
      <c r="I2727">
        <v>3.2855530000000002</v>
      </c>
      <c r="J2727">
        <v>0.27379599999999998</v>
      </c>
      <c r="K2727" t="str">
        <f t="shared" si="78"/>
        <v>7</v>
      </c>
      <c r="L2727" t="s">
        <v>95</v>
      </c>
      <c r="M2727" t="s">
        <v>96</v>
      </c>
      <c r="N272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13</v>
      </c>
      <c r="O2727">
        <f>VLOOKUP(TableMPI[[#This Row],[Label]],TableAvg[],2,FALSE)</f>
        <v>161.63524966666668</v>
      </c>
      <c r="P2727">
        <f>VLOOKUP(TableMPI[[#This Row],[Label]],TableAvg[],3,FALSE)</f>
        <v>0.26492721131126612</v>
      </c>
      <c r="Q2727">
        <f>TableMPI[[#This Row],[Avg]]-$U$2*TableMPI[[#This Row],[StdDev]]</f>
        <v>161.10539524404416</v>
      </c>
      <c r="R2727">
        <f>TableMPI[[#This Row],[Avg]]+$U$2*TableMPI[[#This Row],[StdDev]]</f>
        <v>162.1651040892892</v>
      </c>
      <c r="S2727">
        <f>IF(AND(TableMPI[[#This Row],[total_time]]&gt;=TableMPI[[#This Row],[Low]], TableMPI[[#This Row],[total_time]]&lt;=TableMPI[[#This Row],[High]]),1,0)</f>
        <v>0</v>
      </c>
    </row>
    <row r="2728" spans="1:19" x14ac:dyDescent="0.25">
      <c r="A2728" t="s">
        <v>15</v>
      </c>
      <c r="B2728">
        <v>10000</v>
      </c>
      <c r="C2728">
        <v>100</v>
      </c>
      <c r="D2728">
        <v>100000</v>
      </c>
      <c r="E2728">
        <v>14</v>
      </c>
      <c r="F2728">
        <v>1</v>
      </c>
      <c r="G2728">
        <v>24.773091000000001</v>
      </c>
      <c r="H2728">
        <v>0.151835</v>
      </c>
      <c r="I2728">
        <v>0.41563499999999998</v>
      </c>
      <c r="J2728">
        <v>3.1972E-2</v>
      </c>
      <c r="K2728" t="str">
        <f t="shared" si="78"/>
        <v>7</v>
      </c>
      <c r="L2728" t="s">
        <v>95</v>
      </c>
      <c r="M2728" t="s">
        <v>96</v>
      </c>
      <c r="N272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14</v>
      </c>
      <c r="O2728">
        <f>VLOOKUP(TableMPI[[#This Row],[Label]],TableAvg[],2,FALSE)</f>
        <v>150.65593566666666</v>
      </c>
      <c r="P2728">
        <f>VLOOKUP(TableMPI[[#This Row],[Label]],TableAvg[],3,FALSE)</f>
        <v>6.7386093339083936E-2</v>
      </c>
      <c r="Q2728">
        <f>TableMPI[[#This Row],[Avg]]-$U$2*TableMPI[[#This Row],[StdDev]]</f>
        <v>150.5211634799885</v>
      </c>
      <c r="R2728">
        <f>TableMPI[[#This Row],[Avg]]+$U$2*TableMPI[[#This Row],[StdDev]]</f>
        <v>150.79070785334483</v>
      </c>
      <c r="S2728">
        <f>IF(AND(TableMPI[[#This Row],[total_time]]&gt;=TableMPI[[#This Row],[Low]], TableMPI[[#This Row],[total_time]]&lt;=TableMPI[[#This Row],[High]]),1,0)</f>
        <v>0</v>
      </c>
    </row>
    <row r="2729" spans="1:19" x14ac:dyDescent="0.25">
      <c r="A2729" t="s">
        <v>15</v>
      </c>
      <c r="B2729">
        <v>10000</v>
      </c>
      <c r="C2729">
        <v>100</v>
      </c>
      <c r="D2729">
        <v>100000</v>
      </c>
      <c r="E2729">
        <v>15</v>
      </c>
      <c r="F2729">
        <v>1</v>
      </c>
      <c r="G2729">
        <v>23.238517000000002</v>
      </c>
      <c r="H2729">
        <v>0.16408300000000001</v>
      </c>
      <c r="I2729">
        <v>0.58358100000000002</v>
      </c>
      <c r="J2729">
        <v>4.1683999999999999E-2</v>
      </c>
      <c r="K2729" t="str">
        <f t="shared" si="78"/>
        <v>7</v>
      </c>
      <c r="L2729" t="s">
        <v>95</v>
      </c>
      <c r="M2729" t="s">
        <v>96</v>
      </c>
      <c r="N272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15</v>
      </c>
      <c r="O2729">
        <f>VLOOKUP(TableMPI[[#This Row],[Label]],TableAvg[],2,FALSE)</f>
        <v>140.74933714285714</v>
      </c>
      <c r="P2729">
        <f>VLOOKUP(TableMPI[[#This Row],[Label]],TableAvg[],3,FALSE)</f>
        <v>9.7697978324972082E-2</v>
      </c>
      <c r="Q2729">
        <f>TableMPI[[#This Row],[Avg]]-$U$2*TableMPI[[#This Row],[StdDev]]</f>
        <v>140.5539411862072</v>
      </c>
      <c r="R2729">
        <f>TableMPI[[#This Row],[Avg]]+$U$2*TableMPI[[#This Row],[StdDev]]</f>
        <v>140.94473309950709</v>
      </c>
      <c r="S2729">
        <f>IF(AND(TableMPI[[#This Row],[total_time]]&gt;=TableMPI[[#This Row],[Low]], TableMPI[[#This Row],[total_time]]&lt;=TableMPI[[#This Row],[High]]),1,0)</f>
        <v>0</v>
      </c>
    </row>
    <row r="2730" spans="1:19" x14ac:dyDescent="0.25">
      <c r="A2730" t="s">
        <v>15</v>
      </c>
      <c r="B2730">
        <v>10000</v>
      </c>
      <c r="C2730">
        <v>100</v>
      </c>
      <c r="D2730">
        <v>100000</v>
      </c>
      <c r="E2730">
        <v>16</v>
      </c>
      <c r="F2730">
        <v>1</v>
      </c>
      <c r="G2730">
        <v>21.853764000000002</v>
      </c>
      <c r="H2730">
        <v>0.16936899999999999</v>
      </c>
      <c r="I2730">
        <v>0.63879399999999997</v>
      </c>
      <c r="J2730">
        <v>4.2585999999999999E-2</v>
      </c>
      <c r="K2730" t="str">
        <f t="shared" si="78"/>
        <v>7</v>
      </c>
      <c r="L2730" t="s">
        <v>95</v>
      </c>
      <c r="M2730" t="s">
        <v>96</v>
      </c>
      <c r="N273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16</v>
      </c>
      <c r="O2730">
        <f>VLOOKUP(TableMPI[[#This Row],[Label]],TableAvg[],2,FALSE)</f>
        <v>132.24896166666667</v>
      </c>
      <c r="P2730">
        <f>VLOOKUP(TableMPI[[#This Row],[Label]],TableAvg[],3,FALSE)</f>
        <v>3.8100204833406912E-2</v>
      </c>
      <c r="Q2730">
        <f>TableMPI[[#This Row],[Avg]]-$U$2*TableMPI[[#This Row],[StdDev]]</f>
        <v>132.17276125699985</v>
      </c>
      <c r="R2730">
        <f>TableMPI[[#This Row],[Avg]]+$U$2*TableMPI[[#This Row],[StdDev]]</f>
        <v>132.3251620763335</v>
      </c>
      <c r="S2730">
        <f>IF(AND(TableMPI[[#This Row],[total_time]]&gt;=TableMPI[[#This Row],[Low]], TableMPI[[#This Row],[total_time]]&lt;=TableMPI[[#This Row],[High]]),1,0)</f>
        <v>0</v>
      </c>
    </row>
    <row r="2731" spans="1:19" x14ac:dyDescent="0.25">
      <c r="A2731" t="s">
        <v>15</v>
      </c>
      <c r="B2731">
        <v>10000</v>
      </c>
      <c r="C2731">
        <v>100</v>
      </c>
      <c r="D2731">
        <v>100000</v>
      </c>
      <c r="E2731">
        <v>17</v>
      </c>
      <c r="F2731">
        <v>1</v>
      </c>
      <c r="G2731">
        <v>20.584859999999999</v>
      </c>
      <c r="H2731">
        <v>0.16000600000000001</v>
      </c>
      <c r="I2731">
        <v>0.60402800000000001</v>
      </c>
      <c r="J2731">
        <v>3.7752000000000001E-2</v>
      </c>
      <c r="K2731" t="str">
        <f t="shared" si="78"/>
        <v>7</v>
      </c>
      <c r="L2731" t="s">
        <v>95</v>
      </c>
      <c r="M2731" t="s">
        <v>96</v>
      </c>
      <c r="N273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17</v>
      </c>
      <c r="O2731">
        <f>VLOOKUP(TableMPI[[#This Row],[Label]],TableAvg[],2,FALSE)</f>
        <v>124.63650699999999</v>
      </c>
      <c r="P2731">
        <f>VLOOKUP(TableMPI[[#This Row],[Label]],TableAvg[],3,FALSE)</f>
        <v>0.10936113638484908</v>
      </c>
      <c r="Q2731">
        <f>TableMPI[[#This Row],[Avg]]-$U$2*TableMPI[[#This Row],[StdDev]]</f>
        <v>124.4177847272303</v>
      </c>
      <c r="R2731">
        <f>TableMPI[[#This Row],[Avg]]+$U$2*TableMPI[[#This Row],[StdDev]]</f>
        <v>124.85522927276969</v>
      </c>
      <c r="S2731">
        <f>IF(AND(TableMPI[[#This Row],[total_time]]&gt;=TableMPI[[#This Row],[Low]], TableMPI[[#This Row],[total_time]]&lt;=TableMPI[[#This Row],[High]]),1,0)</f>
        <v>0</v>
      </c>
    </row>
    <row r="2732" spans="1:19" x14ac:dyDescent="0.25">
      <c r="A2732" t="s">
        <v>15</v>
      </c>
      <c r="B2732">
        <v>10000</v>
      </c>
      <c r="C2732">
        <v>100</v>
      </c>
      <c r="D2732">
        <v>100000</v>
      </c>
      <c r="E2732">
        <v>18</v>
      </c>
      <c r="F2732">
        <v>1</v>
      </c>
      <c r="G2732">
        <v>19.621742999999999</v>
      </c>
      <c r="H2732">
        <v>0.16073100000000001</v>
      </c>
      <c r="I2732">
        <v>0.63190800000000003</v>
      </c>
      <c r="J2732">
        <v>3.7171000000000003E-2</v>
      </c>
      <c r="K2732" t="str">
        <f t="shared" ref="K2732:K2795" si="79">MID(M2732,22,1)</f>
        <v>7</v>
      </c>
      <c r="L2732" t="s">
        <v>95</v>
      </c>
      <c r="M2732" t="s">
        <v>96</v>
      </c>
      <c r="N273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18</v>
      </c>
      <c r="O2732">
        <f>VLOOKUP(TableMPI[[#This Row],[Label]],TableAvg[],2,FALSE)</f>
        <v>117.96217457142858</v>
      </c>
      <c r="P2732">
        <f>VLOOKUP(TableMPI[[#This Row],[Label]],TableAvg[],3,FALSE)</f>
        <v>0.13303812177011046</v>
      </c>
      <c r="Q2732">
        <f>TableMPI[[#This Row],[Avg]]-$U$2*TableMPI[[#This Row],[StdDev]]</f>
        <v>117.69609832788835</v>
      </c>
      <c r="R2732">
        <f>TableMPI[[#This Row],[Avg]]+$U$2*TableMPI[[#This Row],[StdDev]]</f>
        <v>118.2282508149688</v>
      </c>
      <c r="S2732">
        <f>IF(AND(TableMPI[[#This Row],[total_time]]&gt;=TableMPI[[#This Row],[Low]], TableMPI[[#This Row],[total_time]]&lt;=TableMPI[[#This Row],[High]]),1,0)</f>
        <v>0</v>
      </c>
    </row>
    <row r="2733" spans="1:19" x14ac:dyDescent="0.25">
      <c r="A2733" t="s">
        <v>15</v>
      </c>
      <c r="B2733">
        <v>10000</v>
      </c>
      <c r="C2733">
        <v>100</v>
      </c>
      <c r="D2733">
        <v>100000</v>
      </c>
      <c r="E2733">
        <v>19</v>
      </c>
      <c r="F2733">
        <v>1</v>
      </c>
      <c r="G2733">
        <v>18.705573000000001</v>
      </c>
      <c r="H2733">
        <v>0.16184799999999999</v>
      </c>
      <c r="I2733">
        <v>0.65951599999999999</v>
      </c>
      <c r="J2733">
        <v>3.6639999999999999E-2</v>
      </c>
      <c r="K2733" t="str">
        <f t="shared" si="79"/>
        <v>7</v>
      </c>
      <c r="L2733" t="s">
        <v>95</v>
      </c>
      <c r="M2733" t="s">
        <v>96</v>
      </c>
      <c r="N273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19</v>
      </c>
      <c r="O2733">
        <f>VLOOKUP(TableMPI[[#This Row],[Label]],TableAvg[],2,FALSE)</f>
        <v>111.81019399999998</v>
      </c>
      <c r="P2733">
        <f>VLOOKUP(TableMPI[[#This Row],[Label]],TableAvg[],3,FALSE)</f>
        <v>1.7064358900188037E-2</v>
      </c>
      <c r="Q2733">
        <f>TableMPI[[#This Row],[Avg]]-$U$2*TableMPI[[#This Row],[StdDev]]</f>
        <v>111.77606528219961</v>
      </c>
      <c r="R2733">
        <f>TableMPI[[#This Row],[Avg]]+$U$2*TableMPI[[#This Row],[StdDev]]</f>
        <v>111.84432271780035</v>
      </c>
      <c r="S2733">
        <f>IF(AND(TableMPI[[#This Row],[total_time]]&gt;=TableMPI[[#This Row],[Low]], TableMPI[[#This Row],[total_time]]&lt;=TableMPI[[#This Row],[High]]),1,0)</f>
        <v>0</v>
      </c>
    </row>
    <row r="2734" spans="1:19" x14ac:dyDescent="0.25">
      <c r="A2734" t="s">
        <v>15</v>
      </c>
      <c r="B2734">
        <v>10000</v>
      </c>
      <c r="C2734">
        <v>100</v>
      </c>
      <c r="D2734">
        <v>100000</v>
      </c>
      <c r="E2734">
        <v>20</v>
      </c>
      <c r="F2734">
        <v>1</v>
      </c>
      <c r="G2734">
        <v>17.677963999999999</v>
      </c>
      <c r="H2734">
        <v>0.178866</v>
      </c>
      <c r="I2734">
        <v>0.904366</v>
      </c>
      <c r="J2734">
        <v>4.7598000000000001E-2</v>
      </c>
      <c r="K2734" t="str">
        <f t="shared" si="79"/>
        <v>7</v>
      </c>
      <c r="L2734" t="s">
        <v>95</v>
      </c>
      <c r="M2734" t="s">
        <v>96</v>
      </c>
      <c r="N273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20</v>
      </c>
      <c r="O2734">
        <f>VLOOKUP(TableMPI[[#This Row],[Label]],TableAvg[],2,FALSE)</f>
        <v>106.41285233333333</v>
      </c>
      <c r="P2734">
        <f>VLOOKUP(TableMPI[[#This Row],[Label]],TableAvg[],3,FALSE)</f>
        <v>0.22987877085035913</v>
      </c>
      <c r="Q2734">
        <f>TableMPI[[#This Row],[Avg]]-$U$2*TableMPI[[#This Row],[StdDev]]</f>
        <v>105.95309479163261</v>
      </c>
      <c r="R2734">
        <f>TableMPI[[#This Row],[Avg]]+$U$2*TableMPI[[#This Row],[StdDev]]</f>
        <v>106.87260987503406</v>
      </c>
      <c r="S2734">
        <f>IF(AND(TableMPI[[#This Row],[total_time]]&gt;=TableMPI[[#This Row],[Low]], TableMPI[[#This Row],[total_time]]&lt;=TableMPI[[#This Row],[High]]),1,0)</f>
        <v>0</v>
      </c>
    </row>
    <row r="2735" spans="1:19" x14ac:dyDescent="0.25">
      <c r="A2735" t="s">
        <v>15</v>
      </c>
      <c r="B2735">
        <v>10000</v>
      </c>
      <c r="C2735">
        <v>100</v>
      </c>
      <c r="D2735">
        <v>100000</v>
      </c>
      <c r="E2735">
        <v>21</v>
      </c>
      <c r="F2735">
        <v>1</v>
      </c>
      <c r="G2735">
        <v>17.070506999999999</v>
      </c>
      <c r="H2735">
        <v>0.17044500000000001</v>
      </c>
      <c r="I2735">
        <v>0.80038299999999996</v>
      </c>
      <c r="J2735">
        <v>4.0018999999999999E-2</v>
      </c>
      <c r="K2735" t="str">
        <f t="shared" si="79"/>
        <v>7</v>
      </c>
      <c r="L2735" t="s">
        <v>95</v>
      </c>
      <c r="M2735" t="s">
        <v>96</v>
      </c>
      <c r="N273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21</v>
      </c>
      <c r="O2735">
        <f>VLOOKUP(TableMPI[[#This Row],[Label]],TableAvg[],2,FALSE)</f>
        <v>101.56893128571427</v>
      </c>
      <c r="P2735">
        <f>VLOOKUP(TableMPI[[#This Row],[Label]],TableAvg[],3,FALSE)</f>
        <v>6.3490670240610642E-2</v>
      </c>
      <c r="Q2735">
        <f>TableMPI[[#This Row],[Avg]]-$U$2*TableMPI[[#This Row],[StdDev]]</f>
        <v>101.44194994523305</v>
      </c>
      <c r="R2735">
        <f>TableMPI[[#This Row],[Avg]]+$U$2*TableMPI[[#This Row],[StdDev]]</f>
        <v>101.69591262619549</v>
      </c>
      <c r="S2735">
        <f>IF(AND(TableMPI[[#This Row],[total_time]]&gt;=TableMPI[[#This Row],[Low]], TableMPI[[#This Row],[total_time]]&lt;=TableMPI[[#This Row],[High]]),1,0)</f>
        <v>0</v>
      </c>
    </row>
    <row r="2736" spans="1:19" x14ac:dyDescent="0.25">
      <c r="A2736" t="s">
        <v>15</v>
      </c>
      <c r="B2736">
        <v>10000</v>
      </c>
      <c r="C2736">
        <v>100</v>
      </c>
      <c r="D2736">
        <v>100000</v>
      </c>
      <c r="E2736">
        <v>22</v>
      </c>
      <c r="F2736">
        <v>1</v>
      </c>
      <c r="G2736">
        <v>16.328538000000002</v>
      </c>
      <c r="H2736">
        <v>0.16193099999999999</v>
      </c>
      <c r="I2736">
        <v>0.81795300000000004</v>
      </c>
      <c r="J2736">
        <v>3.8949999999999999E-2</v>
      </c>
      <c r="K2736" t="str">
        <f t="shared" si="79"/>
        <v>7</v>
      </c>
      <c r="L2736" t="s">
        <v>95</v>
      </c>
      <c r="M2736" t="s">
        <v>96</v>
      </c>
      <c r="N273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22</v>
      </c>
      <c r="O2736">
        <f>VLOOKUP(TableMPI[[#This Row],[Label]],TableAvg[],2,FALSE)</f>
        <v>97.027764666666656</v>
      </c>
      <c r="P2736">
        <f>VLOOKUP(TableMPI[[#This Row],[Label]],TableAvg[],3,FALSE)</f>
        <v>0.22581226043032632</v>
      </c>
      <c r="Q2736">
        <f>TableMPI[[#This Row],[Avg]]-$U$2*TableMPI[[#This Row],[StdDev]]</f>
        <v>96.576140145806008</v>
      </c>
      <c r="R2736">
        <f>TableMPI[[#This Row],[Avg]]+$U$2*TableMPI[[#This Row],[StdDev]]</f>
        <v>97.479389187527303</v>
      </c>
      <c r="S2736">
        <f>IF(AND(TableMPI[[#This Row],[total_time]]&gt;=TableMPI[[#This Row],[Low]], TableMPI[[#This Row],[total_time]]&lt;=TableMPI[[#This Row],[High]]),1,0)</f>
        <v>0</v>
      </c>
    </row>
    <row r="2737" spans="1:19" x14ac:dyDescent="0.25">
      <c r="A2737" t="s">
        <v>15</v>
      </c>
      <c r="B2737">
        <v>10000</v>
      </c>
      <c r="C2737">
        <v>100</v>
      </c>
      <c r="D2737">
        <v>100000</v>
      </c>
      <c r="E2737">
        <v>23</v>
      </c>
      <c r="F2737">
        <v>1</v>
      </c>
      <c r="G2737">
        <v>15.734887000000001</v>
      </c>
      <c r="H2737">
        <v>0.178622</v>
      </c>
      <c r="I2737">
        <v>1.09741</v>
      </c>
      <c r="J2737">
        <v>4.9882000000000003E-2</v>
      </c>
      <c r="K2737" t="str">
        <f t="shared" si="79"/>
        <v>7</v>
      </c>
      <c r="L2737" t="s">
        <v>95</v>
      </c>
      <c r="M2737" t="s">
        <v>96</v>
      </c>
      <c r="N273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23</v>
      </c>
      <c r="O2737">
        <f>VLOOKUP(TableMPI[[#This Row],[Label]],TableAvg[],2,FALSE)</f>
        <v>92.918685999999994</v>
      </c>
      <c r="P2737">
        <f>VLOOKUP(TableMPI[[#This Row],[Label]],TableAvg[],3,FALSE)</f>
        <v>0.20650710158987692</v>
      </c>
      <c r="Q2737">
        <f>TableMPI[[#This Row],[Avg]]-$U$2*TableMPI[[#This Row],[StdDev]]</f>
        <v>92.505671796820238</v>
      </c>
      <c r="R2737">
        <f>TableMPI[[#This Row],[Avg]]+$U$2*TableMPI[[#This Row],[StdDev]]</f>
        <v>93.33170020317975</v>
      </c>
      <c r="S2737">
        <f>IF(AND(TableMPI[[#This Row],[total_time]]&gt;=TableMPI[[#This Row],[Low]], TableMPI[[#This Row],[total_time]]&lt;=TableMPI[[#This Row],[High]]),1,0)</f>
        <v>0</v>
      </c>
    </row>
    <row r="2738" spans="1:19" x14ac:dyDescent="0.25">
      <c r="A2738" t="s">
        <v>15</v>
      </c>
      <c r="B2738">
        <v>10000</v>
      </c>
      <c r="C2738">
        <v>100</v>
      </c>
      <c r="D2738">
        <v>100000</v>
      </c>
      <c r="E2738">
        <v>24</v>
      </c>
      <c r="F2738">
        <v>1</v>
      </c>
      <c r="G2738">
        <v>15.111076000000001</v>
      </c>
      <c r="H2738">
        <v>0.199181</v>
      </c>
      <c r="I2738">
        <v>1.466796</v>
      </c>
      <c r="J2738">
        <v>6.3773999999999997E-2</v>
      </c>
      <c r="K2738" t="str">
        <f t="shared" si="79"/>
        <v>7</v>
      </c>
      <c r="L2738" t="s">
        <v>95</v>
      </c>
      <c r="M2738" t="s">
        <v>96</v>
      </c>
      <c r="N273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24</v>
      </c>
      <c r="O2738">
        <f>VLOOKUP(TableMPI[[#This Row],[Label]],TableAvg[],2,FALSE)</f>
        <v>89.644154714285705</v>
      </c>
      <c r="P2738">
        <f>VLOOKUP(TableMPI[[#This Row],[Label]],TableAvg[],3,FALSE)</f>
        <v>9.5325372799477823E-2</v>
      </c>
      <c r="Q2738">
        <f>TableMPI[[#This Row],[Avg]]-$U$2*TableMPI[[#This Row],[StdDev]]</f>
        <v>89.453503968686746</v>
      </c>
      <c r="R2738">
        <f>TableMPI[[#This Row],[Avg]]+$U$2*TableMPI[[#This Row],[StdDev]]</f>
        <v>89.834805459884663</v>
      </c>
      <c r="S2738">
        <f>IF(AND(TableMPI[[#This Row],[total_time]]&gt;=TableMPI[[#This Row],[Low]], TableMPI[[#This Row],[total_time]]&lt;=TableMPI[[#This Row],[High]]),1,0)</f>
        <v>0</v>
      </c>
    </row>
    <row r="2739" spans="1:19" x14ac:dyDescent="0.25">
      <c r="A2739" t="s">
        <v>15</v>
      </c>
      <c r="B2739">
        <v>10000</v>
      </c>
      <c r="C2739">
        <v>100</v>
      </c>
      <c r="D2739">
        <v>100000</v>
      </c>
      <c r="E2739">
        <v>25</v>
      </c>
      <c r="F2739">
        <v>1</v>
      </c>
      <c r="G2739">
        <v>15.64697</v>
      </c>
      <c r="H2739">
        <v>1.0312479999999999</v>
      </c>
      <c r="I2739">
        <v>4.574891</v>
      </c>
      <c r="J2739">
        <v>0.19062000000000001</v>
      </c>
      <c r="K2739" t="str">
        <f t="shared" si="79"/>
        <v>7</v>
      </c>
      <c r="L2739" t="s">
        <v>95</v>
      </c>
      <c r="M2739" t="s">
        <v>96</v>
      </c>
      <c r="N273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25</v>
      </c>
      <c r="O2739">
        <f>VLOOKUP(TableMPI[[#This Row],[Label]],TableAvg[],2,FALSE)</f>
        <v>89.256282333333345</v>
      </c>
      <c r="P2739">
        <f>VLOOKUP(TableMPI[[#This Row],[Label]],TableAvg[],3,FALSE)</f>
        <v>0.4857304962901634</v>
      </c>
      <c r="Q2739">
        <f>TableMPI[[#This Row],[Avg]]-$U$2*TableMPI[[#This Row],[StdDev]]</f>
        <v>88.284821340753012</v>
      </c>
      <c r="R2739">
        <f>TableMPI[[#This Row],[Avg]]+$U$2*TableMPI[[#This Row],[StdDev]]</f>
        <v>90.227743325913679</v>
      </c>
      <c r="S2739">
        <f>IF(AND(TableMPI[[#This Row],[total_time]]&gt;=TableMPI[[#This Row],[Low]], TableMPI[[#This Row],[total_time]]&lt;=TableMPI[[#This Row],[High]]),1,0)</f>
        <v>0</v>
      </c>
    </row>
    <row r="2740" spans="1:19" x14ac:dyDescent="0.25">
      <c r="A2740" t="s">
        <v>15</v>
      </c>
      <c r="B2740">
        <v>10000</v>
      </c>
      <c r="C2740">
        <v>100</v>
      </c>
      <c r="D2740">
        <v>100000</v>
      </c>
      <c r="E2740">
        <v>26</v>
      </c>
      <c r="F2740">
        <v>1</v>
      </c>
      <c r="G2740">
        <v>15.596736</v>
      </c>
      <c r="H2740">
        <v>1.789795</v>
      </c>
      <c r="I2740">
        <v>2.3374510000000002</v>
      </c>
      <c r="J2740">
        <v>9.3497999999999998E-2</v>
      </c>
      <c r="K2740" t="str">
        <f t="shared" si="79"/>
        <v>7</v>
      </c>
      <c r="L2740" t="s">
        <v>95</v>
      </c>
      <c r="M2740" t="s">
        <v>96</v>
      </c>
      <c r="N274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26</v>
      </c>
      <c r="O2740">
        <f>VLOOKUP(TableMPI[[#This Row],[Label]],TableAvg[],2,FALSE)</f>
        <v>86.638882333333342</v>
      </c>
      <c r="P2740">
        <f>VLOOKUP(TableMPI[[#This Row],[Label]],TableAvg[],3,FALSE)</f>
        <v>0.10335669005909827</v>
      </c>
      <c r="Q2740">
        <f>TableMPI[[#This Row],[Avg]]-$U$2*TableMPI[[#This Row],[StdDev]]</f>
        <v>86.43216895321514</v>
      </c>
      <c r="R2740">
        <f>TableMPI[[#This Row],[Avg]]+$U$2*TableMPI[[#This Row],[StdDev]]</f>
        <v>86.845595713451544</v>
      </c>
      <c r="S2740">
        <f>IF(AND(TableMPI[[#This Row],[total_time]]&gt;=TableMPI[[#This Row],[Low]], TableMPI[[#This Row],[total_time]]&lt;=TableMPI[[#This Row],[High]]),1,0)</f>
        <v>0</v>
      </c>
    </row>
    <row r="2741" spans="1:19" x14ac:dyDescent="0.25">
      <c r="A2741" t="s">
        <v>15</v>
      </c>
      <c r="B2741">
        <v>10000</v>
      </c>
      <c r="C2741">
        <v>100</v>
      </c>
      <c r="D2741">
        <v>100000</v>
      </c>
      <c r="E2741">
        <v>27</v>
      </c>
      <c r="F2741">
        <v>1</v>
      </c>
      <c r="G2741">
        <v>16.178484999999998</v>
      </c>
      <c r="H2741">
        <v>2.6625920000000001</v>
      </c>
      <c r="I2741">
        <v>4.0106289999999998</v>
      </c>
      <c r="J2741">
        <v>0.154255</v>
      </c>
      <c r="K2741" t="str">
        <f t="shared" si="79"/>
        <v>7</v>
      </c>
      <c r="L2741" t="s">
        <v>95</v>
      </c>
      <c r="M2741" t="s">
        <v>96</v>
      </c>
      <c r="N274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27</v>
      </c>
      <c r="O2741">
        <f>VLOOKUP(TableMPI[[#This Row],[Label]],TableAvg[],2,FALSE)</f>
        <v>84.33911771428572</v>
      </c>
      <c r="P2741">
        <f>VLOOKUP(TableMPI[[#This Row],[Label]],TableAvg[],3,FALSE)</f>
        <v>0.84644929129773927</v>
      </c>
      <c r="Q2741">
        <f>TableMPI[[#This Row],[Avg]]-$U$2*TableMPI[[#This Row],[StdDev]]</f>
        <v>82.646219131690245</v>
      </c>
      <c r="R2741">
        <f>TableMPI[[#This Row],[Avg]]+$U$2*TableMPI[[#This Row],[StdDev]]</f>
        <v>86.032016296881196</v>
      </c>
      <c r="S2741">
        <f>IF(AND(TableMPI[[#This Row],[total_time]]&gt;=TableMPI[[#This Row],[Low]], TableMPI[[#This Row],[total_time]]&lt;=TableMPI[[#This Row],[High]]),1,0)</f>
        <v>0</v>
      </c>
    </row>
    <row r="2742" spans="1:19" x14ac:dyDescent="0.25">
      <c r="A2742" t="s">
        <v>15</v>
      </c>
      <c r="B2742">
        <v>10000</v>
      </c>
      <c r="C2742">
        <v>100</v>
      </c>
      <c r="D2742">
        <v>100000</v>
      </c>
      <c r="E2742">
        <v>28</v>
      </c>
      <c r="F2742">
        <v>1</v>
      </c>
      <c r="G2742">
        <v>14.33376</v>
      </c>
      <c r="H2742">
        <v>1.1810080000000001</v>
      </c>
      <c r="I2742">
        <v>5.1701540000000001</v>
      </c>
      <c r="J2742">
        <v>0.19148699999999999</v>
      </c>
      <c r="K2742" t="str">
        <f t="shared" si="79"/>
        <v>7</v>
      </c>
      <c r="L2742" t="s">
        <v>95</v>
      </c>
      <c r="M2742" t="s">
        <v>96</v>
      </c>
      <c r="N274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28</v>
      </c>
      <c r="O2742">
        <f>VLOOKUP(TableMPI[[#This Row],[Label]],TableAvg[],2,FALSE)</f>
        <v>83.338386666666665</v>
      </c>
      <c r="P2742">
        <f>VLOOKUP(TableMPI[[#This Row],[Label]],TableAvg[],3,FALSE)</f>
        <v>0.24866602991321096</v>
      </c>
      <c r="Q2742">
        <f>TableMPI[[#This Row],[Avg]]-$U$2*TableMPI[[#This Row],[StdDev]]</f>
        <v>82.841054606840245</v>
      </c>
      <c r="R2742">
        <f>TableMPI[[#This Row],[Avg]]+$U$2*TableMPI[[#This Row],[StdDev]]</f>
        <v>83.835718726493084</v>
      </c>
      <c r="S2742">
        <f>IF(AND(TableMPI[[#This Row],[total_time]]&gt;=TableMPI[[#This Row],[Low]], TableMPI[[#This Row],[total_time]]&lt;=TableMPI[[#This Row],[High]]),1,0)</f>
        <v>0</v>
      </c>
    </row>
    <row r="2743" spans="1:19" x14ac:dyDescent="0.25">
      <c r="A2743" t="s">
        <v>15</v>
      </c>
      <c r="B2743">
        <v>10000</v>
      </c>
      <c r="C2743">
        <v>100</v>
      </c>
      <c r="D2743">
        <v>100000</v>
      </c>
      <c r="E2743">
        <v>29</v>
      </c>
      <c r="F2743">
        <v>1</v>
      </c>
      <c r="G2743">
        <v>14.585209000000001</v>
      </c>
      <c r="H2743">
        <v>2.099275</v>
      </c>
      <c r="I2743">
        <v>3.940639</v>
      </c>
      <c r="J2743">
        <v>0.140737</v>
      </c>
      <c r="K2743" t="str">
        <f t="shared" si="79"/>
        <v>7</v>
      </c>
      <c r="L2743" t="s">
        <v>95</v>
      </c>
      <c r="M2743" t="s">
        <v>96</v>
      </c>
      <c r="N274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29</v>
      </c>
      <c r="O2743">
        <f>VLOOKUP(TableMPI[[#This Row],[Label]],TableAvg[],2,FALSE)</f>
        <v>82.325534333333337</v>
      </c>
      <c r="P2743">
        <f>VLOOKUP(TableMPI[[#This Row],[Label]],TableAvg[],3,FALSE)</f>
        <v>1.4566514747363624</v>
      </c>
      <c r="Q2743">
        <f>TableMPI[[#This Row],[Avg]]-$U$2*TableMPI[[#This Row],[StdDev]]</f>
        <v>79.412231383860615</v>
      </c>
      <c r="R2743">
        <f>TableMPI[[#This Row],[Avg]]+$U$2*TableMPI[[#This Row],[StdDev]]</f>
        <v>85.23883728280606</v>
      </c>
      <c r="S2743">
        <f>IF(AND(TableMPI[[#This Row],[total_time]]&gt;=TableMPI[[#This Row],[Low]], TableMPI[[#This Row],[total_time]]&lt;=TableMPI[[#This Row],[High]]),1,0)</f>
        <v>0</v>
      </c>
    </row>
    <row r="2744" spans="1:19" x14ac:dyDescent="0.25">
      <c r="A2744" t="s">
        <v>15</v>
      </c>
      <c r="B2744">
        <v>10000</v>
      </c>
      <c r="C2744">
        <v>100</v>
      </c>
      <c r="D2744">
        <v>100000</v>
      </c>
      <c r="E2744">
        <v>30</v>
      </c>
      <c r="F2744">
        <v>1</v>
      </c>
      <c r="G2744">
        <v>14.392887</v>
      </c>
      <c r="H2744">
        <v>2.1396090000000001</v>
      </c>
      <c r="I2744">
        <v>2.9176679999999999</v>
      </c>
      <c r="J2744">
        <v>0.100609</v>
      </c>
      <c r="K2744" t="str">
        <f t="shared" si="79"/>
        <v>7</v>
      </c>
      <c r="L2744" t="s">
        <v>95</v>
      </c>
      <c r="M2744" t="s">
        <v>96</v>
      </c>
      <c r="N274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30</v>
      </c>
      <c r="O2744">
        <f>VLOOKUP(TableMPI[[#This Row],[Label]],TableAvg[],2,FALSE)</f>
        <v>82.589635000000015</v>
      </c>
      <c r="P2744">
        <f>VLOOKUP(TableMPI[[#This Row],[Label]],TableAvg[],3,FALSE)</f>
        <v>2.0713395338341378</v>
      </c>
      <c r="Q2744">
        <f>TableMPI[[#This Row],[Avg]]-$U$2*TableMPI[[#This Row],[StdDev]]</f>
        <v>78.446955932331747</v>
      </c>
      <c r="R2744">
        <f>TableMPI[[#This Row],[Avg]]+$U$2*TableMPI[[#This Row],[StdDev]]</f>
        <v>86.732314067668284</v>
      </c>
      <c r="S2744">
        <f>IF(AND(TableMPI[[#This Row],[total_time]]&gt;=TableMPI[[#This Row],[Low]], TableMPI[[#This Row],[total_time]]&lt;=TableMPI[[#This Row],[High]]),1,0)</f>
        <v>0</v>
      </c>
    </row>
    <row r="2745" spans="1:19" x14ac:dyDescent="0.25">
      <c r="A2745" t="s">
        <v>15</v>
      </c>
      <c r="B2745">
        <v>10000</v>
      </c>
      <c r="C2745">
        <v>100</v>
      </c>
      <c r="D2745">
        <v>100000</v>
      </c>
      <c r="E2745">
        <v>31</v>
      </c>
      <c r="F2745">
        <v>1</v>
      </c>
      <c r="G2745">
        <v>14.029508</v>
      </c>
      <c r="H2745">
        <v>2.1349070000000001</v>
      </c>
      <c r="I2745">
        <v>4.6440260000000002</v>
      </c>
      <c r="J2745">
        <v>0.15480099999999999</v>
      </c>
      <c r="K2745" t="str">
        <f t="shared" si="79"/>
        <v>7</v>
      </c>
      <c r="L2745" t="s">
        <v>95</v>
      </c>
      <c r="M2745" t="s">
        <v>96</v>
      </c>
      <c r="N274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31</v>
      </c>
      <c r="O2745">
        <f>VLOOKUP(TableMPI[[#This Row],[Label]],TableAvg[],2,FALSE)</f>
        <v>80.903500000000008</v>
      </c>
      <c r="P2745">
        <f>VLOOKUP(TableMPI[[#This Row],[Label]],TableAvg[],3,FALSE)</f>
        <v>2.0728889999997979</v>
      </c>
      <c r="Q2745">
        <f>TableMPI[[#This Row],[Avg]]-$U$2*TableMPI[[#This Row],[StdDev]]</f>
        <v>76.757722000000413</v>
      </c>
      <c r="R2745">
        <f>TableMPI[[#This Row],[Avg]]+$U$2*TableMPI[[#This Row],[StdDev]]</f>
        <v>85.049277999999603</v>
      </c>
      <c r="S2745">
        <f>IF(AND(TableMPI[[#This Row],[total_time]]&gt;=TableMPI[[#This Row],[Low]], TableMPI[[#This Row],[total_time]]&lt;=TableMPI[[#This Row],[High]]),1,0)</f>
        <v>0</v>
      </c>
    </row>
    <row r="2746" spans="1:19" x14ac:dyDescent="0.25">
      <c r="A2746" t="s">
        <v>15</v>
      </c>
      <c r="B2746">
        <v>10000</v>
      </c>
      <c r="C2746">
        <v>100</v>
      </c>
      <c r="D2746">
        <v>100000</v>
      </c>
      <c r="E2746">
        <v>32</v>
      </c>
      <c r="F2746">
        <v>1</v>
      </c>
      <c r="G2746">
        <v>14.107616999999999</v>
      </c>
      <c r="H2746">
        <v>2.5072610000000002</v>
      </c>
      <c r="I2746">
        <v>4.5040870000000002</v>
      </c>
      <c r="J2746">
        <v>0.14529300000000001</v>
      </c>
      <c r="K2746" t="str">
        <f t="shared" si="79"/>
        <v>7</v>
      </c>
      <c r="L2746" t="s">
        <v>95</v>
      </c>
      <c r="M2746" t="s">
        <v>96</v>
      </c>
      <c r="N274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32</v>
      </c>
      <c r="O2746">
        <f>VLOOKUP(TableMPI[[#This Row],[Label]],TableAvg[],2,FALSE)</f>
        <v>88.5657535</v>
      </c>
      <c r="P2746">
        <f>VLOOKUP(TableMPI[[#This Row],[Label]],TableAvg[],3,FALSE)</f>
        <v>4.3703804999999951</v>
      </c>
      <c r="Q2746">
        <f>TableMPI[[#This Row],[Avg]]-$U$2*TableMPI[[#This Row],[StdDev]]</f>
        <v>79.824992500000008</v>
      </c>
      <c r="R2746">
        <f>TableMPI[[#This Row],[Avg]]+$U$2*TableMPI[[#This Row],[StdDev]]</f>
        <v>97.306514499999992</v>
      </c>
      <c r="S2746">
        <f>IF(AND(TableMPI[[#This Row],[total_time]]&gt;=TableMPI[[#This Row],[Low]], TableMPI[[#This Row],[total_time]]&lt;=TableMPI[[#This Row],[High]]),1,0)</f>
        <v>0</v>
      </c>
    </row>
    <row r="2747" spans="1:19" x14ac:dyDescent="0.25">
      <c r="A2747" t="s">
        <v>15</v>
      </c>
      <c r="B2747">
        <v>10000</v>
      </c>
      <c r="C2747">
        <v>100</v>
      </c>
      <c r="D2747">
        <v>100000</v>
      </c>
      <c r="E2747">
        <v>33</v>
      </c>
      <c r="F2747">
        <v>1</v>
      </c>
      <c r="G2747">
        <v>14.493781</v>
      </c>
      <c r="H2747">
        <v>3.2470650000000001</v>
      </c>
      <c r="I2747">
        <v>2.9119429999999999</v>
      </c>
      <c r="J2747">
        <v>9.0997999999999996E-2</v>
      </c>
      <c r="K2747" t="str">
        <f t="shared" si="79"/>
        <v>7</v>
      </c>
      <c r="L2747" t="s">
        <v>95</v>
      </c>
      <c r="M2747" t="s">
        <v>96</v>
      </c>
      <c r="N274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33</v>
      </c>
      <c r="O2747">
        <f>VLOOKUP(TableMPI[[#This Row],[Label]],TableAvg[],2,FALSE)</f>
        <v>79.299919166666669</v>
      </c>
      <c r="P2747">
        <f>VLOOKUP(TableMPI[[#This Row],[Label]],TableAvg[],3,FALSE)</f>
        <v>7.4336550828582082</v>
      </c>
      <c r="Q2747">
        <f>TableMPI[[#This Row],[Avg]]-$U$2*TableMPI[[#This Row],[StdDev]]</f>
        <v>64.432609000950251</v>
      </c>
      <c r="R2747">
        <f>TableMPI[[#This Row],[Avg]]+$U$2*TableMPI[[#This Row],[StdDev]]</f>
        <v>94.167229332383087</v>
      </c>
      <c r="S2747">
        <f>IF(AND(TableMPI[[#This Row],[total_time]]&gt;=TableMPI[[#This Row],[Low]], TableMPI[[#This Row],[total_time]]&lt;=TableMPI[[#This Row],[High]]),1,0)</f>
        <v>0</v>
      </c>
    </row>
    <row r="2748" spans="1:19" x14ac:dyDescent="0.25">
      <c r="A2748" t="s">
        <v>15</v>
      </c>
      <c r="B2748">
        <v>10000</v>
      </c>
      <c r="C2748">
        <v>100</v>
      </c>
      <c r="D2748">
        <v>100000</v>
      </c>
      <c r="E2748">
        <v>34</v>
      </c>
      <c r="F2748">
        <v>1</v>
      </c>
      <c r="G2748">
        <v>17.202587000000001</v>
      </c>
      <c r="H2748">
        <v>6.112018</v>
      </c>
      <c r="I2748">
        <v>10.970451000000001</v>
      </c>
      <c r="J2748">
        <v>0.33243800000000001</v>
      </c>
      <c r="K2748" t="str">
        <f t="shared" si="79"/>
        <v>7</v>
      </c>
      <c r="L2748" t="s">
        <v>95</v>
      </c>
      <c r="M2748" t="s">
        <v>96</v>
      </c>
      <c r="N274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34</v>
      </c>
      <c r="O2748">
        <f>VLOOKUP(TableMPI[[#This Row],[Label]],TableAvg[],2,FALSE)</f>
        <v>87.366123000000002</v>
      </c>
      <c r="P2748">
        <f>VLOOKUP(TableMPI[[#This Row],[Label]],TableAvg[],3,FALSE)</f>
        <v>3.0477749999998505</v>
      </c>
      <c r="Q2748">
        <f>TableMPI[[#This Row],[Avg]]-$U$2*TableMPI[[#This Row],[StdDev]]</f>
        <v>81.270573000000297</v>
      </c>
      <c r="R2748">
        <f>TableMPI[[#This Row],[Avg]]+$U$2*TableMPI[[#This Row],[StdDev]]</f>
        <v>93.461672999999706</v>
      </c>
      <c r="S2748">
        <f>IF(AND(TableMPI[[#This Row],[total_time]]&gt;=TableMPI[[#This Row],[Low]], TableMPI[[#This Row],[total_time]]&lt;=TableMPI[[#This Row],[High]]),1,0)</f>
        <v>0</v>
      </c>
    </row>
    <row r="2749" spans="1:19" x14ac:dyDescent="0.25">
      <c r="A2749" t="s">
        <v>15</v>
      </c>
      <c r="B2749">
        <v>10000</v>
      </c>
      <c r="C2749">
        <v>100</v>
      </c>
      <c r="D2749">
        <v>100000</v>
      </c>
      <c r="E2749">
        <v>35</v>
      </c>
      <c r="F2749">
        <v>1</v>
      </c>
      <c r="G2749">
        <v>13.701908</v>
      </c>
      <c r="H2749">
        <v>2.8869690000000001</v>
      </c>
      <c r="I2749">
        <v>18.730737999999999</v>
      </c>
      <c r="J2749">
        <v>0.55090399999999995</v>
      </c>
      <c r="K2749" t="str">
        <f t="shared" si="79"/>
        <v>7</v>
      </c>
      <c r="L2749" t="s">
        <v>95</v>
      </c>
      <c r="M2749" t="s">
        <v>96</v>
      </c>
      <c r="N274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35</v>
      </c>
      <c r="O2749">
        <f>VLOOKUP(TableMPI[[#This Row],[Label]],TableAvg[],2,FALSE)</f>
        <v>85.5057975</v>
      </c>
      <c r="P2749">
        <f>VLOOKUP(TableMPI[[#This Row],[Label]],TableAvg[],3,FALSE)</f>
        <v>7.4992584999999989</v>
      </c>
      <c r="Q2749">
        <f>TableMPI[[#This Row],[Avg]]-$U$2*TableMPI[[#This Row],[StdDev]]</f>
        <v>70.507280500000007</v>
      </c>
      <c r="R2749">
        <f>TableMPI[[#This Row],[Avg]]+$U$2*TableMPI[[#This Row],[StdDev]]</f>
        <v>100.50431449999999</v>
      </c>
      <c r="S2749">
        <f>IF(AND(TableMPI[[#This Row],[total_time]]&gt;=TableMPI[[#This Row],[Low]], TableMPI[[#This Row],[total_time]]&lt;=TableMPI[[#This Row],[High]]),1,0)</f>
        <v>0</v>
      </c>
    </row>
    <row r="2750" spans="1:19" x14ac:dyDescent="0.25">
      <c r="A2750" t="s">
        <v>15</v>
      </c>
      <c r="B2750">
        <v>10000</v>
      </c>
      <c r="C2750">
        <v>100</v>
      </c>
      <c r="D2750">
        <v>100000</v>
      </c>
      <c r="E2750">
        <v>36</v>
      </c>
      <c r="F2750">
        <v>1</v>
      </c>
      <c r="G2750">
        <v>13.489178000000001</v>
      </c>
      <c r="H2750">
        <v>3.076165</v>
      </c>
      <c r="I2750">
        <v>5.3257009999999996</v>
      </c>
      <c r="J2750">
        <v>0.15216299999999999</v>
      </c>
      <c r="K2750" t="str">
        <f t="shared" si="79"/>
        <v>7</v>
      </c>
      <c r="L2750" t="s">
        <v>95</v>
      </c>
      <c r="M2750" t="s">
        <v>96</v>
      </c>
      <c r="N275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36</v>
      </c>
      <c r="O2750">
        <f>VLOOKUP(TableMPI[[#This Row],[Label]],TableAvg[],2,FALSE)</f>
        <v>83.086585000000014</v>
      </c>
      <c r="P2750">
        <f>VLOOKUP(TableMPI[[#This Row],[Label]],TableAvg[],3,FALSE)</f>
        <v>4.5385419223571617</v>
      </c>
      <c r="Q2750">
        <f>TableMPI[[#This Row],[Avg]]-$U$2*TableMPI[[#This Row],[StdDev]]</f>
        <v>74.00950115528569</v>
      </c>
      <c r="R2750">
        <f>TableMPI[[#This Row],[Avg]]+$U$2*TableMPI[[#This Row],[StdDev]]</f>
        <v>92.163668844714337</v>
      </c>
      <c r="S2750">
        <f>IF(AND(TableMPI[[#This Row],[total_time]]&gt;=TableMPI[[#This Row],[Low]], TableMPI[[#This Row],[total_time]]&lt;=TableMPI[[#This Row],[High]]),1,0)</f>
        <v>0</v>
      </c>
    </row>
    <row r="2751" spans="1:19" x14ac:dyDescent="0.25">
      <c r="A2751" t="s">
        <v>15</v>
      </c>
      <c r="B2751">
        <v>10000</v>
      </c>
      <c r="C2751">
        <v>100</v>
      </c>
      <c r="D2751">
        <v>100000</v>
      </c>
      <c r="E2751">
        <v>37</v>
      </c>
      <c r="F2751">
        <v>1</v>
      </c>
      <c r="G2751">
        <v>16.34451</v>
      </c>
      <c r="H2751">
        <v>6.153969</v>
      </c>
      <c r="I2751">
        <v>3.8266049999999998</v>
      </c>
      <c r="J2751">
        <v>0.106295</v>
      </c>
      <c r="K2751" t="str">
        <f t="shared" si="79"/>
        <v>7</v>
      </c>
      <c r="L2751" t="s">
        <v>95</v>
      </c>
      <c r="M2751" t="s">
        <v>96</v>
      </c>
      <c r="N275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37</v>
      </c>
      <c r="O2751">
        <f>VLOOKUP(TableMPI[[#This Row],[Label]],TableAvg[],2,FALSE)</f>
        <v>81.949399</v>
      </c>
      <c r="P2751">
        <f>VLOOKUP(TableMPI[[#This Row],[Label]],TableAvg[],3,FALSE)</f>
        <v>5.3984252511614423</v>
      </c>
      <c r="Q2751">
        <f>TableMPI[[#This Row],[Avg]]-$U$2*TableMPI[[#This Row],[StdDev]]</f>
        <v>71.152548497677117</v>
      </c>
      <c r="R2751">
        <f>TableMPI[[#This Row],[Avg]]+$U$2*TableMPI[[#This Row],[StdDev]]</f>
        <v>92.746249502322883</v>
      </c>
      <c r="S2751">
        <f>IF(AND(TableMPI[[#This Row],[total_time]]&gt;=TableMPI[[#This Row],[Low]], TableMPI[[#This Row],[total_time]]&lt;=TableMPI[[#This Row],[High]]),1,0)</f>
        <v>0</v>
      </c>
    </row>
    <row r="2752" spans="1:19" x14ac:dyDescent="0.25">
      <c r="A2752" t="s">
        <v>15</v>
      </c>
      <c r="B2752">
        <v>10000</v>
      </c>
      <c r="C2752">
        <v>100</v>
      </c>
      <c r="D2752">
        <v>100000</v>
      </c>
      <c r="E2752">
        <v>38</v>
      </c>
      <c r="F2752">
        <v>1</v>
      </c>
      <c r="G2752">
        <v>13.859142</v>
      </c>
      <c r="H2752">
        <v>3.8336920000000001</v>
      </c>
      <c r="I2752">
        <v>3.1613020000000001</v>
      </c>
      <c r="J2752">
        <v>8.5441000000000003E-2</v>
      </c>
      <c r="K2752" t="str">
        <f t="shared" si="79"/>
        <v>7</v>
      </c>
      <c r="L2752" t="s">
        <v>95</v>
      </c>
      <c r="M2752" t="s">
        <v>96</v>
      </c>
      <c r="N275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38</v>
      </c>
      <c r="O2752">
        <f>VLOOKUP(TableMPI[[#This Row],[Label]],TableAvg[],2,FALSE)</f>
        <v>82.646632333333329</v>
      </c>
      <c r="P2752">
        <f>VLOOKUP(TableMPI[[#This Row],[Label]],TableAvg[],3,FALSE)</f>
        <v>5.2921641445419443</v>
      </c>
      <c r="Q2752">
        <f>TableMPI[[#This Row],[Avg]]-$U$2*TableMPI[[#This Row],[StdDev]]</f>
        <v>72.062304044249444</v>
      </c>
      <c r="R2752">
        <f>TableMPI[[#This Row],[Avg]]+$U$2*TableMPI[[#This Row],[StdDev]]</f>
        <v>93.230960622417214</v>
      </c>
      <c r="S2752">
        <f>IF(AND(TableMPI[[#This Row],[total_time]]&gt;=TableMPI[[#This Row],[Low]], TableMPI[[#This Row],[total_time]]&lt;=TableMPI[[#This Row],[High]]),1,0)</f>
        <v>0</v>
      </c>
    </row>
    <row r="2753" spans="1:19" x14ac:dyDescent="0.25">
      <c r="A2753" t="s">
        <v>15</v>
      </c>
      <c r="B2753">
        <v>10000</v>
      </c>
      <c r="C2753">
        <v>100</v>
      </c>
      <c r="D2753">
        <v>100000</v>
      </c>
      <c r="E2753">
        <v>39</v>
      </c>
      <c r="F2753">
        <v>1</v>
      </c>
      <c r="G2753">
        <v>17.224779999999999</v>
      </c>
      <c r="H2753">
        <v>7.4157539999999997</v>
      </c>
      <c r="I2753">
        <v>6.0133270000000003</v>
      </c>
      <c r="J2753">
        <v>0.158245</v>
      </c>
      <c r="K2753" t="str">
        <f t="shared" si="79"/>
        <v>7</v>
      </c>
      <c r="L2753" t="s">
        <v>95</v>
      </c>
      <c r="M2753" t="s">
        <v>96</v>
      </c>
      <c r="N275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39</v>
      </c>
      <c r="O2753">
        <f>VLOOKUP(TableMPI[[#This Row],[Label]],TableAvg[],2,FALSE)</f>
        <v>78.4539267142857</v>
      </c>
      <c r="P2753">
        <f>VLOOKUP(TableMPI[[#This Row],[Label]],TableAvg[],3,FALSE)</f>
        <v>6.2118415520912151</v>
      </c>
      <c r="Q2753">
        <f>TableMPI[[#This Row],[Avg]]-$U$2*TableMPI[[#This Row],[StdDev]]</f>
        <v>66.03024361010327</v>
      </c>
      <c r="R2753">
        <f>TableMPI[[#This Row],[Avg]]+$U$2*TableMPI[[#This Row],[StdDev]]</f>
        <v>90.87760981846813</v>
      </c>
      <c r="S2753">
        <f>IF(AND(TableMPI[[#This Row],[total_time]]&gt;=TableMPI[[#This Row],[Low]], TableMPI[[#This Row],[total_time]]&lt;=TableMPI[[#This Row],[High]]),1,0)</f>
        <v>0</v>
      </c>
    </row>
    <row r="2754" spans="1:19" x14ac:dyDescent="0.25">
      <c r="A2754" t="s">
        <v>15</v>
      </c>
      <c r="B2754">
        <v>10000</v>
      </c>
      <c r="C2754">
        <v>100</v>
      </c>
      <c r="D2754">
        <v>100000</v>
      </c>
      <c r="E2754">
        <v>40</v>
      </c>
      <c r="F2754">
        <v>1</v>
      </c>
      <c r="G2754">
        <v>14.506769</v>
      </c>
      <c r="H2754">
        <v>4.930504</v>
      </c>
      <c r="I2754">
        <v>4.7224729999999999</v>
      </c>
      <c r="J2754">
        <v>0.121089</v>
      </c>
      <c r="K2754" t="str">
        <f t="shared" si="79"/>
        <v>7</v>
      </c>
      <c r="L2754" t="s">
        <v>95</v>
      </c>
      <c r="M2754" t="s">
        <v>96</v>
      </c>
      <c r="N275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40</v>
      </c>
      <c r="O2754">
        <f>VLOOKUP(TableMPI[[#This Row],[Label]],TableAvg[],2,FALSE)</f>
        <v>76.617743333333337</v>
      </c>
      <c r="P2754">
        <f>VLOOKUP(TableMPI[[#This Row],[Label]],TableAvg[],3,FALSE)</f>
        <v>10.581841719321696</v>
      </c>
      <c r="Q2754">
        <f>TableMPI[[#This Row],[Avg]]-$U$2*TableMPI[[#This Row],[StdDev]]</f>
        <v>55.454059894689948</v>
      </c>
      <c r="R2754">
        <f>TableMPI[[#This Row],[Avg]]+$U$2*TableMPI[[#This Row],[StdDev]]</f>
        <v>97.781426771976726</v>
      </c>
      <c r="S2754">
        <f>IF(AND(TableMPI[[#This Row],[total_time]]&gt;=TableMPI[[#This Row],[Low]], TableMPI[[#This Row],[total_time]]&lt;=TableMPI[[#This Row],[High]]),1,0)</f>
        <v>0</v>
      </c>
    </row>
    <row r="2755" spans="1:19" x14ac:dyDescent="0.25">
      <c r="A2755" t="s">
        <v>15</v>
      </c>
      <c r="B2755">
        <v>10000</v>
      </c>
      <c r="C2755">
        <v>100</v>
      </c>
      <c r="D2755">
        <v>100000</v>
      </c>
      <c r="E2755">
        <v>41</v>
      </c>
      <c r="F2755">
        <v>1</v>
      </c>
      <c r="G2755">
        <v>15.405065</v>
      </c>
      <c r="H2755">
        <v>5.9840239999999998</v>
      </c>
      <c r="I2755">
        <v>6.7833740000000002</v>
      </c>
      <c r="J2755">
        <v>0.16958400000000001</v>
      </c>
      <c r="K2755" t="str">
        <f t="shared" si="79"/>
        <v>7</v>
      </c>
      <c r="L2755" t="s">
        <v>95</v>
      </c>
      <c r="M2755" t="s">
        <v>96</v>
      </c>
      <c r="N275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41</v>
      </c>
      <c r="O2755">
        <f>VLOOKUP(TableMPI[[#This Row],[Label]],TableAvg[],2,FALSE)</f>
        <v>75.874598666666657</v>
      </c>
      <c r="P2755">
        <f>VLOOKUP(TableMPI[[#This Row],[Label]],TableAvg[],3,FALSE)</f>
        <v>10.572158003807891</v>
      </c>
      <c r="Q2755">
        <f>TableMPI[[#This Row],[Avg]]-$U$2*TableMPI[[#This Row],[StdDev]]</f>
        <v>54.730282659050872</v>
      </c>
      <c r="R2755">
        <f>TableMPI[[#This Row],[Avg]]+$U$2*TableMPI[[#This Row],[StdDev]]</f>
        <v>97.018914674282442</v>
      </c>
      <c r="S2755">
        <f>IF(AND(TableMPI[[#This Row],[total_time]]&gt;=TableMPI[[#This Row],[Low]], TableMPI[[#This Row],[total_time]]&lt;=TableMPI[[#This Row],[High]]),1,0)</f>
        <v>0</v>
      </c>
    </row>
    <row r="2756" spans="1:19" x14ac:dyDescent="0.25">
      <c r="A2756" t="s">
        <v>15</v>
      </c>
      <c r="B2756">
        <v>10000</v>
      </c>
      <c r="C2756">
        <v>100</v>
      </c>
      <c r="D2756">
        <v>100000</v>
      </c>
      <c r="E2756">
        <v>42</v>
      </c>
      <c r="F2756">
        <v>1</v>
      </c>
      <c r="G2756">
        <v>12.955555</v>
      </c>
      <c r="H2756">
        <v>3.8055780000000001</v>
      </c>
      <c r="I2756">
        <v>5.452731</v>
      </c>
      <c r="J2756">
        <v>0.132993</v>
      </c>
      <c r="K2756" t="str">
        <f t="shared" si="79"/>
        <v>7</v>
      </c>
      <c r="L2756" t="s">
        <v>95</v>
      </c>
      <c r="M2756" t="s">
        <v>96</v>
      </c>
      <c r="N275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42</v>
      </c>
      <c r="O2756">
        <f>VLOOKUP(TableMPI[[#This Row],[Label]],TableAvg[],2,FALSE)</f>
        <v>76.182989714285711</v>
      </c>
      <c r="P2756">
        <f>VLOOKUP(TableMPI[[#This Row],[Label]],TableAvg[],3,FALSE)</f>
        <v>7.7750732433957479</v>
      </c>
      <c r="Q2756">
        <f>TableMPI[[#This Row],[Avg]]-$U$2*TableMPI[[#This Row],[StdDev]]</f>
        <v>60.632843227494213</v>
      </c>
      <c r="R2756">
        <f>TableMPI[[#This Row],[Avg]]+$U$2*TableMPI[[#This Row],[StdDev]]</f>
        <v>91.733136201077201</v>
      </c>
      <c r="S2756">
        <f>IF(AND(TableMPI[[#This Row],[total_time]]&gt;=TableMPI[[#This Row],[Low]], TableMPI[[#This Row],[total_time]]&lt;=TableMPI[[#This Row],[High]]),1,0)</f>
        <v>0</v>
      </c>
    </row>
    <row r="2757" spans="1:19" x14ac:dyDescent="0.25">
      <c r="A2757" t="s">
        <v>15</v>
      </c>
      <c r="B2757">
        <v>10000</v>
      </c>
      <c r="C2757">
        <v>100</v>
      </c>
      <c r="D2757">
        <v>100000</v>
      </c>
      <c r="E2757">
        <v>43</v>
      </c>
      <c r="F2757">
        <v>1</v>
      </c>
      <c r="G2757">
        <v>14.040232</v>
      </c>
      <c r="H2757">
        <v>5.1531719999999996</v>
      </c>
      <c r="I2757">
        <v>5.0909509999999996</v>
      </c>
      <c r="J2757">
        <v>0.121213</v>
      </c>
      <c r="K2757" t="str">
        <f t="shared" si="79"/>
        <v>7</v>
      </c>
      <c r="L2757" t="s">
        <v>95</v>
      </c>
      <c r="M2757" t="s">
        <v>96</v>
      </c>
      <c r="N275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43</v>
      </c>
      <c r="O2757">
        <f>VLOOKUP(TableMPI[[#This Row],[Label]],TableAvg[],2,FALSE)</f>
        <v>71.895907666666673</v>
      </c>
      <c r="P2757">
        <f>VLOOKUP(TableMPI[[#This Row],[Label]],TableAvg[],3,FALSE)</f>
        <v>8.6175543261217591</v>
      </c>
      <c r="Q2757">
        <f>TableMPI[[#This Row],[Avg]]-$U$2*TableMPI[[#This Row],[StdDev]]</f>
        <v>54.660799014423155</v>
      </c>
      <c r="R2757">
        <f>TableMPI[[#This Row],[Avg]]+$U$2*TableMPI[[#This Row],[StdDev]]</f>
        <v>89.131016318910184</v>
      </c>
      <c r="S2757">
        <f>IF(AND(TableMPI[[#This Row],[total_time]]&gt;=TableMPI[[#This Row],[Low]], TableMPI[[#This Row],[total_time]]&lt;=TableMPI[[#This Row],[High]]),1,0)</f>
        <v>0</v>
      </c>
    </row>
    <row r="2758" spans="1:19" x14ac:dyDescent="0.25">
      <c r="A2758" t="s">
        <v>15</v>
      </c>
      <c r="B2758">
        <v>10000</v>
      </c>
      <c r="C2758">
        <v>100</v>
      </c>
      <c r="D2758">
        <v>100000</v>
      </c>
      <c r="E2758">
        <v>44</v>
      </c>
      <c r="F2758">
        <v>1</v>
      </c>
      <c r="G2758">
        <v>12.604198</v>
      </c>
      <c r="H2758">
        <v>3.5237099999999999</v>
      </c>
      <c r="I2758">
        <v>13.037478</v>
      </c>
      <c r="J2758">
        <v>0.30319699999999999</v>
      </c>
      <c r="K2758" t="str">
        <f t="shared" si="79"/>
        <v>7</v>
      </c>
      <c r="L2758" t="s">
        <v>95</v>
      </c>
      <c r="M2758" t="s">
        <v>96</v>
      </c>
      <c r="N275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44</v>
      </c>
      <c r="O2758">
        <f>VLOOKUP(TableMPI[[#This Row],[Label]],TableAvg[],2,FALSE)</f>
        <v>78.587566999999993</v>
      </c>
      <c r="P2758">
        <f>VLOOKUP(TableMPI[[#This Row],[Label]],TableAvg[],3,FALSE)</f>
        <v>3.6965058348410644</v>
      </c>
      <c r="Q2758">
        <f>TableMPI[[#This Row],[Avg]]-$U$2*TableMPI[[#This Row],[StdDev]]</f>
        <v>71.194555330317868</v>
      </c>
      <c r="R2758">
        <f>TableMPI[[#This Row],[Avg]]+$U$2*TableMPI[[#This Row],[StdDev]]</f>
        <v>85.980578669682117</v>
      </c>
      <c r="S2758">
        <f>IF(AND(TableMPI[[#This Row],[total_time]]&gt;=TableMPI[[#This Row],[Low]], TableMPI[[#This Row],[total_time]]&lt;=TableMPI[[#This Row],[High]]),1,0)</f>
        <v>0</v>
      </c>
    </row>
    <row r="2759" spans="1:19" x14ac:dyDescent="0.25">
      <c r="A2759" t="s">
        <v>15</v>
      </c>
      <c r="B2759">
        <v>10000</v>
      </c>
      <c r="C2759">
        <v>100</v>
      </c>
      <c r="D2759">
        <v>100000</v>
      </c>
      <c r="E2759">
        <v>45</v>
      </c>
      <c r="F2759">
        <v>1</v>
      </c>
      <c r="G2759">
        <v>17.319692</v>
      </c>
      <c r="H2759">
        <v>8.6996699999999993</v>
      </c>
      <c r="I2759">
        <v>6.9291869999999998</v>
      </c>
      <c r="J2759">
        <v>0.15748200000000001</v>
      </c>
      <c r="K2759" t="str">
        <f t="shared" si="79"/>
        <v>7</v>
      </c>
      <c r="L2759" t="s">
        <v>95</v>
      </c>
      <c r="M2759" t="s">
        <v>96</v>
      </c>
      <c r="N275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45</v>
      </c>
      <c r="O2759">
        <f>VLOOKUP(TableMPI[[#This Row],[Label]],TableAvg[],2,FALSE)</f>
        <v>77.593593428571424</v>
      </c>
      <c r="P2759">
        <f>VLOOKUP(TableMPI[[#This Row],[Label]],TableAvg[],3,FALSE)</f>
        <v>3.7363343593543732</v>
      </c>
      <c r="Q2759">
        <f>TableMPI[[#This Row],[Avg]]-$U$2*TableMPI[[#This Row],[StdDev]]</f>
        <v>70.120924709862678</v>
      </c>
      <c r="R2759">
        <f>TableMPI[[#This Row],[Avg]]+$U$2*TableMPI[[#This Row],[StdDev]]</f>
        <v>85.06626214728017</v>
      </c>
      <c r="S2759">
        <f>IF(AND(TableMPI[[#This Row],[total_time]]&gt;=TableMPI[[#This Row],[Low]], TableMPI[[#This Row],[total_time]]&lt;=TableMPI[[#This Row],[High]]),1,0)</f>
        <v>0</v>
      </c>
    </row>
    <row r="2760" spans="1:19" x14ac:dyDescent="0.25">
      <c r="A2760" t="s">
        <v>15</v>
      </c>
      <c r="B2760">
        <v>10000</v>
      </c>
      <c r="C2760">
        <v>100</v>
      </c>
      <c r="D2760">
        <v>100000</v>
      </c>
      <c r="E2760">
        <v>46</v>
      </c>
      <c r="F2760">
        <v>1</v>
      </c>
      <c r="G2760">
        <v>18.516891999999999</v>
      </c>
      <c r="H2760">
        <v>9.9374280000000006</v>
      </c>
      <c r="I2760">
        <v>11.706313</v>
      </c>
      <c r="J2760">
        <v>0.26013999999999998</v>
      </c>
      <c r="K2760" t="str">
        <f t="shared" si="79"/>
        <v>7</v>
      </c>
      <c r="L2760" t="s">
        <v>95</v>
      </c>
      <c r="M2760" t="s">
        <v>96</v>
      </c>
      <c r="N276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46</v>
      </c>
      <c r="O2760">
        <f>VLOOKUP(TableMPI[[#This Row],[Label]],TableAvg[],2,FALSE)</f>
        <v>72.402682666666678</v>
      </c>
      <c r="P2760">
        <f>VLOOKUP(TableMPI[[#This Row],[Label]],TableAvg[],3,FALSE)</f>
        <v>8.6749406518559908</v>
      </c>
      <c r="Q2760">
        <f>TableMPI[[#This Row],[Avg]]-$U$2*TableMPI[[#This Row],[StdDev]]</f>
        <v>55.052801362954696</v>
      </c>
      <c r="R2760">
        <f>TableMPI[[#This Row],[Avg]]+$U$2*TableMPI[[#This Row],[StdDev]]</f>
        <v>89.75256397037866</v>
      </c>
      <c r="S2760">
        <f>IF(AND(TableMPI[[#This Row],[total_time]]&gt;=TableMPI[[#This Row],[Low]], TableMPI[[#This Row],[total_time]]&lt;=TableMPI[[#This Row],[High]]),1,0)</f>
        <v>0</v>
      </c>
    </row>
    <row r="2761" spans="1:19" x14ac:dyDescent="0.25">
      <c r="A2761" t="s">
        <v>15</v>
      </c>
      <c r="B2761">
        <v>10000</v>
      </c>
      <c r="C2761">
        <v>100</v>
      </c>
      <c r="D2761">
        <v>100000</v>
      </c>
      <c r="E2761">
        <v>47</v>
      </c>
      <c r="F2761">
        <v>1</v>
      </c>
      <c r="G2761">
        <v>12.486332000000001</v>
      </c>
      <c r="H2761">
        <v>4.1481120000000002</v>
      </c>
      <c r="I2761">
        <v>5.3671810000000004</v>
      </c>
      <c r="J2761">
        <v>0.116678</v>
      </c>
      <c r="K2761" t="str">
        <f t="shared" si="79"/>
        <v>7</v>
      </c>
      <c r="L2761" t="s">
        <v>95</v>
      </c>
      <c r="M2761" t="s">
        <v>96</v>
      </c>
      <c r="N276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47</v>
      </c>
      <c r="O2761">
        <f>VLOOKUP(TableMPI[[#This Row],[Label]],TableAvg[],2,FALSE)</f>
        <v>77.546280333333343</v>
      </c>
      <c r="P2761">
        <f>VLOOKUP(TableMPI[[#This Row],[Label]],TableAvg[],3,FALSE)</f>
        <v>1.6251516040406595</v>
      </c>
      <c r="Q2761">
        <f>TableMPI[[#This Row],[Avg]]-$U$2*TableMPI[[#This Row],[StdDev]]</f>
        <v>74.295977125252023</v>
      </c>
      <c r="R2761">
        <f>TableMPI[[#This Row],[Avg]]+$U$2*TableMPI[[#This Row],[StdDev]]</f>
        <v>80.796583541414662</v>
      </c>
      <c r="S2761">
        <f>IF(AND(TableMPI[[#This Row],[total_time]]&gt;=TableMPI[[#This Row],[Low]], TableMPI[[#This Row],[total_time]]&lt;=TableMPI[[#This Row],[High]]),1,0)</f>
        <v>0</v>
      </c>
    </row>
    <row r="2762" spans="1:19" x14ac:dyDescent="0.25">
      <c r="A2762" t="s">
        <v>15</v>
      </c>
      <c r="B2762">
        <v>10000</v>
      </c>
      <c r="C2762">
        <v>100</v>
      </c>
      <c r="D2762">
        <v>100000</v>
      </c>
      <c r="E2762">
        <v>48</v>
      </c>
      <c r="F2762">
        <v>1</v>
      </c>
      <c r="G2762">
        <v>39.323079</v>
      </c>
      <c r="H2762">
        <v>31.129055000000001</v>
      </c>
      <c r="I2762">
        <v>8.0455649999999999</v>
      </c>
      <c r="J2762">
        <v>0.171182</v>
      </c>
      <c r="K2762" t="str">
        <f t="shared" si="79"/>
        <v>7</v>
      </c>
      <c r="L2762" t="s">
        <v>95</v>
      </c>
      <c r="M2762" t="s">
        <v>96</v>
      </c>
      <c r="N276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48</v>
      </c>
      <c r="O2762">
        <f>VLOOKUP(TableMPI[[#This Row],[Label]],TableAvg[],2,FALSE)</f>
        <v>76.196652285714279</v>
      </c>
      <c r="P2762">
        <f>VLOOKUP(TableMPI[[#This Row],[Label]],TableAvg[],3,FALSE)</f>
        <v>1.7251254991956284</v>
      </c>
      <c r="Q2762">
        <f>TableMPI[[#This Row],[Avg]]-$U$2*TableMPI[[#This Row],[StdDev]]</f>
        <v>72.746401287323025</v>
      </c>
      <c r="R2762">
        <f>TableMPI[[#This Row],[Avg]]+$U$2*TableMPI[[#This Row],[StdDev]]</f>
        <v>79.646903284105534</v>
      </c>
      <c r="S2762">
        <f>IF(AND(TableMPI[[#This Row],[total_time]]&gt;=TableMPI[[#This Row],[Low]], TableMPI[[#This Row],[total_time]]&lt;=TableMPI[[#This Row],[High]]),1,0)</f>
        <v>0</v>
      </c>
    </row>
    <row r="2763" spans="1:19" x14ac:dyDescent="0.25">
      <c r="A2763" t="s">
        <v>15</v>
      </c>
      <c r="B2763">
        <v>10000</v>
      </c>
      <c r="C2763">
        <v>100</v>
      </c>
      <c r="D2763">
        <v>100000</v>
      </c>
      <c r="E2763">
        <v>49</v>
      </c>
      <c r="F2763">
        <v>1</v>
      </c>
      <c r="G2763">
        <v>12.598124</v>
      </c>
      <c r="H2763">
        <v>4.5230360000000003</v>
      </c>
      <c r="I2763">
        <v>14.786683</v>
      </c>
      <c r="J2763">
        <v>0.308056</v>
      </c>
      <c r="K2763" t="str">
        <f t="shared" si="79"/>
        <v>7</v>
      </c>
      <c r="L2763" t="s">
        <v>95</v>
      </c>
      <c r="M2763" t="s">
        <v>96</v>
      </c>
      <c r="N276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49</v>
      </c>
      <c r="O2763">
        <f>VLOOKUP(TableMPI[[#This Row],[Label]],TableAvg[],2,FALSE)</f>
        <v>76.552641666666659</v>
      </c>
      <c r="P2763">
        <f>VLOOKUP(TableMPI[[#This Row],[Label]],TableAvg[],3,FALSE)</f>
        <v>0.24086220050867616</v>
      </c>
      <c r="Q2763">
        <f>TableMPI[[#This Row],[Avg]]-$U$2*TableMPI[[#This Row],[StdDev]]</f>
        <v>76.070917265649314</v>
      </c>
      <c r="R2763">
        <f>TableMPI[[#This Row],[Avg]]+$U$2*TableMPI[[#This Row],[StdDev]]</f>
        <v>77.034366067684005</v>
      </c>
      <c r="S2763">
        <f>IF(AND(TableMPI[[#This Row],[total_time]]&gt;=TableMPI[[#This Row],[Low]], TableMPI[[#This Row],[total_time]]&lt;=TableMPI[[#This Row],[High]]),1,0)</f>
        <v>0</v>
      </c>
    </row>
    <row r="2764" spans="1:19" x14ac:dyDescent="0.25">
      <c r="A2764" t="s">
        <v>15</v>
      </c>
      <c r="B2764">
        <v>10000</v>
      </c>
      <c r="C2764">
        <v>100</v>
      </c>
      <c r="D2764">
        <v>100000</v>
      </c>
      <c r="E2764">
        <v>50</v>
      </c>
      <c r="F2764">
        <v>1</v>
      </c>
      <c r="G2764">
        <v>11.917101000000001</v>
      </c>
      <c r="H2764">
        <v>3.9704470000000001</v>
      </c>
      <c r="I2764">
        <v>7.9366139999999996</v>
      </c>
      <c r="J2764">
        <v>0.161972</v>
      </c>
      <c r="K2764" t="str">
        <f t="shared" si="79"/>
        <v>7</v>
      </c>
      <c r="L2764" t="s">
        <v>95</v>
      </c>
      <c r="M2764" t="s">
        <v>96</v>
      </c>
      <c r="N276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50</v>
      </c>
      <c r="O2764">
        <f>VLOOKUP(TableMPI[[#This Row],[Label]],TableAvg[],2,FALSE)</f>
        <v>66.211950000000002</v>
      </c>
      <c r="P2764">
        <f>VLOOKUP(TableMPI[[#This Row],[Label]],TableAvg[],3,FALSE)</f>
        <v>7.8498883116002274</v>
      </c>
      <c r="Q2764">
        <f>TableMPI[[#This Row],[Avg]]-$U$2*TableMPI[[#This Row],[StdDev]]</f>
        <v>50.512173376799545</v>
      </c>
      <c r="R2764">
        <f>TableMPI[[#This Row],[Avg]]+$U$2*TableMPI[[#This Row],[StdDev]]</f>
        <v>81.911726623200451</v>
      </c>
      <c r="S2764">
        <f>IF(AND(TableMPI[[#This Row],[total_time]]&gt;=TableMPI[[#This Row],[Low]], TableMPI[[#This Row],[total_time]]&lt;=TableMPI[[#This Row],[High]]),1,0)</f>
        <v>0</v>
      </c>
    </row>
    <row r="2765" spans="1:19" x14ac:dyDescent="0.25">
      <c r="A2765" t="s">
        <v>15</v>
      </c>
      <c r="B2765">
        <v>10000</v>
      </c>
      <c r="C2765">
        <v>100</v>
      </c>
      <c r="D2765">
        <v>100000</v>
      </c>
      <c r="E2765">
        <v>51</v>
      </c>
      <c r="F2765">
        <v>1</v>
      </c>
      <c r="G2765">
        <v>14.132652</v>
      </c>
      <c r="H2765">
        <v>6.1757809999999997</v>
      </c>
      <c r="I2765">
        <v>6.8246209999999996</v>
      </c>
      <c r="J2765">
        <v>0.136492</v>
      </c>
      <c r="K2765" t="str">
        <f t="shared" si="79"/>
        <v>7</v>
      </c>
      <c r="L2765" t="s">
        <v>95</v>
      </c>
      <c r="M2765" t="s">
        <v>96</v>
      </c>
      <c r="N276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51</v>
      </c>
      <c r="O2765">
        <f>VLOOKUP(TableMPI[[#This Row],[Label]],TableAvg[],2,FALSE)</f>
        <v>71.420936749999996</v>
      </c>
      <c r="P2765">
        <f>VLOOKUP(TableMPI[[#This Row],[Label]],TableAvg[],3,FALSE)</f>
        <v>6.7906007209647807</v>
      </c>
      <c r="Q2765">
        <f>TableMPI[[#This Row],[Avg]]-$U$2*TableMPI[[#This Row],[StdDev]]</f>
        <v>57.839735308070431</v>
      </c>
      <c r="R2765">
        <f>TableMPI[[#This Row],[Avg]]+$U$2*TableMPI[[#This Row],[StdDev]]</f>
        <v>85.002138191929561</v>
      </c>
      <c r="S2765">
        <f>IF(AND(TableMPI[[#This Row],[total_time]]&gt;=TableMPI[[#This Row],[Low]], TableMPI[[#This Row],[total_time]]&lt;=TableMPI[[#This Row],[High]]),1,0)</f>
        <v>0</v>
      </c>
    </row>
    <row r="2766" spans="1:19" x14ac:dyDescent="0.25">
      <c r="A2766" t="s">
        <v>15</v>
      </c>
      <c r="B2766">
        <v>10000</v>
      </c>
      <c r="C2766">
        <v>100</v>
      </c>
      <c r="D2766">
        <v>100000</v>
      </c>
      <c r="E2766">
        <v>52</v>
      </c>
      <c r="F2766">
        <v>1</v>
      </c>
      <c r="G2766">
        <v>18.672205000000002</v>
      </c>
      <c r="H2766">
        <v>10.999684</v>
      </c>
      <c r="I2766">
        <v>5.7136769999999997</v>
      </c>
      <c r="J2766">
        <v>0.11203299999999999</v>
      </c>
      <c r="K2766" t="str">
        <f t="shared" si="79"/>
        <v>7</v>
      </c>
      <c r="L2766" t="s">
        <v>95</v>
      </c>
      <c r="M2766" t="s">
        <v>96</v>
      </c>
      <c r="N276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52</v>
      </c>
      <c r="O2766">
        <f>VLOOKUP(TableMPI[[#This Row],[Label]],TableAvg[],2,FALSE)</f>
        <v>65.309149000000005</v>
      </c>
      <c r="P2766">
        <f>VLOOKUP(TableMPI[[#This Row],[Label]],TableAvg[],3,FALSE)</f>
        <v>7.8481203231082199</v>
      </c>
      <c r="Q2766">
        <f>TableMPI[[#This Row],[Avg]]-$U$2*TableMPI[[#This Row],[StdDev]]</f>
        <v>49.612908353783567</v>
      </c>
      <c r="R2766">
        <f>TableMPI[[#This Row],[Avg]]+$U$2*TableMPI[[#This Row],[StdDev]]</f>
        <v>81.005389646216443</v>
      </c>
      <c r="S2766">
        <f>IF(AND(TableMPI[[#This Row],[total_time]]&gt;=TableMPI[[#This Row],[Low]], TableMPI[[#This Row],[total_time]]&lt;=TableMPI[[#This Row],[High]]),1,0)</f>
        <v>0</v>
      </c>
    </row>
    <row r="2767" spans="1:19" x14ac:dyDescent="0.25">
      <c r="A2767" t="s">
        <v>15</v>
      </c>
      <c r="B2767">
        <v>10000</v>
      </c>
      <c r="C2767">
        <v>100</v>
      </c>
      <c r="D2767">
        <v>100000</v>
      </c>
      <c r="E2767">
        <v>53</v>
      </c>
      <c r="F2767">
        <v>1</v>
      </c>
      <c r="G2767">
        <v>12.290233000000001</v>
      </c>
      <c r="H2767">
        <v>4.7816219999999996</v>
      </c>
      <c r="I2767">
        <v>8.6826469999999993</v>
      </c>
      <c r="J2767">
        <v>0.16697400000000001</v>
      </c>
      <c r="K2767" t="str">
        <f t="shared" si="79"/>
        <v>7</v>
      </c>
      <c r="L2767" t="s">
        <v>95</v>
      </c>
      <c r="M2767" t="s">
        <v>96</v>
      </c>
      <c r="N276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53</v>
      </c>
      <c r="O2767">
        <f>VLOOKUP(TableMPI[[#This Row],[Label]],TableAvg[],2,FALSE)</f>
        <v>69.680341666666664</v>
      </c>
      <c r="P2767">
        <f>VLOOKUP(TableMPI[[#This Row],[Label]],TableAvg[],3,FALSE)</f>
        <v>8.4211841839590971</v>
      </c>
      <c r="Q2767">
        <f>TableMPI[[#This Row],[Avg]]-$U$2*TableMPI[[#This Row],[StdDev]]</f>
        <v>52.837973298748466</v>
      </c>
      <c r="R2767">
        <f>TableMPI[[#This Row],[Avg]]+$U$2*TableMPI[[#This Row],[StdDev]]</f>
        <v>86.522710034584861</v>
      </c>
      <c r="S2767">
        <f>IF(AND(TableMPI[[#This Row],[total_time]]&gt;=TableMPI[[#This Row],[Low]], TableMPI[[#This Row],[total_time]]&lt;=TableMPI[[#This Row],[High]]),1,0)</f>
        <v>0</v>
      </c>
    </row>
    <row r="2768" spans="1:19" x14ac:dyDescent="0.25">
      <c r="A2768" t="s">
        <v>15</v>
      </c>
      <c r="B2768">
        <v>10000</v>
      </c>
      <c r="C2768">
        <v>100</v>
      </c>
      <c r="D2768">
        <v>100000</v>
      </c>
      <c r="E2768">
        <v>54</v>
      </c>
      <c r="F2768">
        <v>1</v>
      </c>
      <c r="G2768">
        <v>12.418816</v>
      </c>
      <c r="H2768">
        <v>4.9801399999999996</v>
      </c>
      <c r="I2768">
        <v>5.8917299999999999</v>
      </c>
      <c r="J2768">
        <v>0.111165</v>
      </c>
      <c r="K2768" t="str">
        <f t="shared" si="79"/>
        <v>7</v>
      </c>
      <c r="L2768" t="s">
        <v>95</v>
      </c>
      <c r="M2768" t="s">
        <v>96</v>
      </c>
      <c r="N276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54</v>
      </c>
      <c r="O2768">
        <f>VLOOKUP(TableMPI[[#This Row],[Label]],TableAvg[],2,FALSE)</f>
        <v>68.487962874999994</v>
      </c>
      <c r="P2768">
        <f>VLOOKUP(TableMPI[[#This Row],[Label]],TableAvg[],3,FALSE)</f>
        <v>8.4105057132328955</v>
      </c>
      <c r="Q2768">
        <f>TableMPI[[#This Row],[Avg]]-$U$2*TableMPI[[#This Row],[StdDev]]</f>
        <v>51.666951448534206</v>
      </c>
      <c r="R2768">
        <f>TableMPI[[#This Row],[Avg]]+$U$2*TableMPI[[#This Row],[StdDev]]</f>
        <v>85.308974301465781</v>
      </c>
      <c r="S2768">
        <f>IF(AND(TableMPI[[#This Row],[total_time]]&gt;=TableMPI[[#This Row],[Low]], TableMPI[[#This Row],[total_time]]&lt;=TableMPI[[#This Row],[High]]),1,0)</f>
        <v>0</v>
      </c>
    </row>
    <row r="2769" spans="1:19" x14ac:dyDescent="0.25">
      <c r="A2769" t="s">
        <v>15</v>
      </c>
      <c r="B2769">
        <v>10000</v>
      </c>
      <c r="C2769">
        <v>100</v>
      </c>
      <c r="D2769">
        <v>100000</v>
      </c>
      <c r="E2769">
        <v>55</v>
      </c>
      <c r="F2769">
        <v>1</v>
      </c>
      <c r="G2769">
        <v>12.398071</v>
      </c>
      <c r="H2769">
        <v>5.1151790000000004</v>
      </c>
      <c r="I2769">
        <v>8.7479110000000002</v>
      </c>
      <c r="J2769">
        <v>0.161998</v>
      </c>
      <c r="K2769" t="str">
        <f t="shared" si="79"/>
        <v>7</v>
      </c>
      <c r="L2769" t="s">
        <v>95</v>
      </c>
      <c r="M2769" t="s">
        <v>96</v>
      </c>
      <c r="N276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55</v>
      </c>
      <c r="O2769">
        <f>VLOOKUP(TableMPI[[#This Row],[Label]],TableAvg[],2,FALSE)</f>
        <v>69.724812</v>
      </c>
      <c r="P2769">
        <f>VLOOKUP(TableMPI[[#This Row],[Label]],TableAvg[],3,FALSE)</f>
        <v>4.9939833811518328</v>
      </c>
      <c r="Q2769">
        <f>TableMPI[[#This Row],[Avg]]-$U$2*TableMPI[[#This Row],[StdDev]]</f>
        <v>59.736845237696336</v>
      </c>
      <c r="R2769">
        <f>TableMPI[[#This Row],[Avg]]+$U$2*TableMPI[[#This Row],[StdDev]]</f>
        <v>79.712778762303671</v>
      </c>
      <c r="S2769">
        <f>IF(AND(TableMPI[[#This Row],[total_time]]&gt;=TableMPI[[#This Row],[Low]], TableMPI[[#This Row],[total_time]]&lt;=TableMPI[[#This Row],[High]]),1,0)</f>
        <v>0</v>
      </c>
    </row>
    <row r="2770" spans="1:19" x14ac:dyDescent="0.25">
      <c r="A2770" t="s">
        <v>15</v>
      </c>
      <c r="B2770">
        <v>10000</v>
      </c>
      <c r="C2770">
        <v>100</v>
      </c>
      <c r="D2770">
        <v>100000</v>
      </c>
      <c r="E2770">
        <v>56</v>
      </c>
      <c r="F2770">
        <v>1</v>
      </c>
      <c r="G2770">
        <v>14.979006999999999</v>
      </c>
      <c r="H2770">
        <v>7.7979729999999998</v>
      </c>
      <c r="I2770">
        <v>5.3860890000000001</v>
      </c>
      <c r="J2770">
        <v>9.7929000000000002E-2</v>
      </c>
      <c r="K2770" t="str">
        <f t="shared" si="79"/>
        <v>7</v>
      </c>
      <c r="L2770" t="s">
        <v>95</v>
      </c>
      <c r="M2770" t="s">
        <v>96</v>
      </c>
      <c r="N277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56</v>
      </c>
      <c r="O2770">
        <f>VLOOKUP(TableMPI[[#This Row],[Label]],TableAvg[],2,FALSE)</f>
        <v>69.938356666666664</v>
      </c>
      <c r="P2770">
        <f>VLOOKUP(TableMPI[[#This Row],[Label]],TableAvg[],3,FALSE)</f>
        <v>4.1090537987137035</v>
      </c>
      <c r="Q2770">
        <f>TableMPI[[#This Row],[Avg]]-$U$2*TableMPI[[#This Row],[StdDev]]</f>
        <v>61.720249069239259</v>
      </c>
      <c r="R2770">
        <f>TableMPI[[#This Row],[Avg]]+$U$2*TableMPI[[#This Row],[StdDev]]</f>
        <v>78.156464264094069</v>
      </c>
      <c r="S2770">
        <f>IF(AND(TableMPI[[#This Row],[total_time]]&gt;=TableMPI[[#This Row],[Low]], TableMPI[[#This Row],[total_time]]&lt;=TableMPI[[#This Row],[High]]),1,0)</f>
        <v>0</v>
      </c>
    </row>
    <row r="2771" spans="1:19" x14ac:dyDescent="0.25">
      <c r="A2771" t="s">
        <v>15</v>
      </c>
      <c r="B2771">
        <v>10000</v>
      </c>
      <c r="C2771">
        <v>100</v>
      </c>
      <c r="D2771">
        <v>100000</v>
      </c>
      <c r="E2771">
        <v>57</v>
      </c>
      <c r="F2771">
        <v>1</v>
      </c>
      <c r="G2771">
        <v>18.989730000000002</v>
      </c>
      <c r="H2771">
        <v>11.760842</v>
      </c>
      <c r="I2771">
        <v>14.596802</v>
      </c>
      <c r="J2771">
        <v>0.26065700000000003</v>
      </c>
      <c r="K2771" t="str">
        <f t="shared" si="79"/>
        <v>7</v>
      </c>
      <c r="L2771" t="s">
        <v>95</v>
      </c>
      <c r="M2771" t="s">
        <v>96</v>
      </c>
      <c r="N277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57</v>
      </c>
      <c r="O2771">
        <f>VLOOKUP(TableMPI[[#This Row],[Label]],TableAvg[],2,FALSE)</f>
        <v>71.618437749999998</v>
      </c>
      <c r="P2771">
        <f>VLOOKUP(TableMPI[[#This Row],[Label]],TableAvg[],3,FALSE)</f>
        <v>2.127596075113261</v>
      </c>
      <c r="Q2771">
        <f>TableMPI[[#This Row],[Avg]]-$U$2*TableMPI[[#This Row],[StdDev]]</f>
        <v>67.363245599773478</v>
      </c>
      <c r="R2771">
        <f>TableMPI[[#This Row],[Avg]]+$U$2*TableMPI[[#This Row],[StdDev]]</f>
        <v>75.873629900226518</v>
      </c>
      <c r="S2771">
        <f>IF(AND(TableMPI[[#This Row],[total_time]]&gt;=TableMPI[[#This Row],[Low]], TableMPI[[#This Row],[total_time]]&lt;=TableMPI[[#This Row],[High]]),1,0)</f>
        <v>0</v>
      </c>
    </row>
    <row r="2772" spans="1:19" x14ac:dyDescent="0.25">
      <c r="A2772" t="s">
        <v>15</v>
      </c>
      <c r="B2772">
        <v>10000</v>
      </c>
      <c r="C2772">
        <v>100</v>
      </c>
      <c r="D2772">
        <v>100000</v>
      </c>
      <c r="E2772">
        <v>58</v>
      </c>
      <c r="F2772">
        <v>1</v>
      </c>
      <c r="G2772">
        <v>15.975854999999999</v>
      </c>
      <c r="H2772">
        <v>8.9554469999999995</v>
      </c>
      <c r="I2772">
        <v>9.2450150000000004</v>
      </c>
      <c r="J2772">
        <v>0.162193</v>
      </c>
      <c r="K2772" t="str">
        <f t="shared" si="79"/>
        <v>7</v>
      </c>
      <c r="L2772" t="s">
        <v>95</v>
      </c>
      <c r="M2772" t="s">
        <v>96</v>
      </c>
      <c r="N277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58</v>
      </c>
      <c r="O2772">
        <f>VLOOKUP(TableMPI[[#This Row],[Label]],TableAvg[],2,FALSE)</f>
        <v>62.056984333333332</v>
      </c>
      <c r="P2772">
        <f>VLOOKUP(TableMPI[[#This Row],[Label]],TableAvg[],3,FALSE)</f>
        <v>7.4787741617957302</v>
      </c>
      <c r="Q2772">
        <f>TableMPI[[#This Row],[Avg]]-$U$2*TableMPI[[#This Row],[StdDev]]</f>
        <v>47.099436009741872</v>
      </c>
      <c r="R2772">
        <f>TableMPI[[#This Row],[Avg]]+$U$2*TableMPI[[#This Row],[StdDev]]</f>
        <v>77.014532656924786</v>
      </c>
      <c r="S2772">
        <f>IF(AND(TableMPI[[#This Row],[total_time]]&gt;=TableMPI[[#This Row],[Low]], TableMPI[[#This Row],[total_time]]&lt;=TableMPI[[#This Row],[High]]),1,0)</f>
        <v>0</v>
      </c>
    </row>
    <row r="2773" spans="1:19" x14ac:dyDescent="0.25">
      <c r="A2773" t="s">
        <v>15</v>
      </c>
      <c r="B2773">
        <v>10000</v>
      </c>
      <c r="C2773">
        <v>100</v>
      </c>
      <c r="D2773">
        <v>100000</v>
      </c>
      <c r="E2773">
        <v>59</v>
      </c>
      <c r="F2773">
        <v>1</v>
      </c>
      <c r="G2773">
        <v>14.084289</v>
      </c>
      <c r="H2773">
        <v>7.1889289999999999</v>
      </c>
      <c r="I2773">
        <v>6.6388610000000003</v>
      </c>
      <c r="J2773">
        <v>0.114463</v>
      </c>
      <c r="K2773" t="str">
        <f t="shared" si="79"/>
        <v>7</v>
      </c>
      <c r="L2773" t="s">
        <v>95</v>
      </c>
      <c r="M2773" t="s">
        <v>96</v>
      </c>
      <c r="N277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59</v>
      </c>
      <c r="O2773">
        <f>VLOOKUP(TableMPI[[#This Row],[Label]],TableAvg[],2,FALSE)</f>
        <v>54.831403666666667</v>
      </c>
      <c r="P2773">
        <f>VLOOKUP(TableMPI[[#This Row],[Label]],TableAvg[],3,FALSE)</f>
        <v>4.5018831127554932</v>
      </c>
      <c r="Q2773">
        <f>TableMPI[[#This Row],[Avg]]-$U$2*TableMPI[[#This Row],[StdDev]]</f>
        <v>45.82763744115568</v>
      </c>
      <c r="R2773">
        <f>TableMPI[[#This Row],[Avg]]+$U$2*TableMPI[[#This Row],[StdDev]]</f>
        <v>63.835169892177653</v>
      </c>
      <c r="S2773">
        <f>IF(AND(TableMPI[[#This Row],[total_time]]&gt;=TableMPI[[#This Row],[Low]], TableMPI[[#This Row],[total_time]]&lt;=TableMPI[[#This Row],[High]]),1,0)</f>
        <v>0</v>
      </c>
    </row>
    <row r="2774" spans="1:19" x14ac:dyDescent="0.25">
      <c r="A2774" t="s">
        <v>15</v>
      </c>
      <c r="B2774">
        <v>10000</v>
      </c>
      <c r="C2774">
        <v>100</v>
      </c>
      <c r="D2774">
        <v>100000</v>
      </c>
      <c r="E2774">
        <v>60</v>
      </c>
      <c r="F2774">
        <v>1</v>
      </c>
      <c r="G2774">
        <v>10.970367</v>
      </c>
      <c r="H2774">
        <v>4.3027470000000001</v>
      </c>
      <c r="I2774">
        <v>3.4781270000000002</v>
      </c>
      <c r="J2774">
        <v>5.8951000000000003E-2</v>
      </c>
      <c r="K2774" t="str">
        <f t="shared" si="79"/>
        <v>7</v>
      </c>
      <c r="L2774" t="s">
        <v>95</v>
      </c>
      <c r="M2774" t="s">
        <v>96</v>
      </c>
      <c r="N277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60</v>
      </c>
      <c r="O2774">
        <f>VLOOKUP(TableMPI[[#This Row],[Label]],TableAvg[],2,FALSE)</f>
        <v>63.720000124999999</v>
      </c>
      <c r="P2774">
        <f>VLOOKUP(TableMPI[[#This Row],[Label]],TableAvg[],3,FALSE)</f>
        <v>7.0823693233677538</v>
      </c>
      <c r="Q2774">
        <f>TableMPI[[#This Row],[Avg]]-$U$2*TableMPI[[#This Row],[StdDev]]</f>
        <v>49.555261478264491</v>
      </c>
      <c r="R2774">
        <f>TableMPI[[#This Row],[Avg]]+$U$2*TableMPI[[#This Row],[StdDev]]</f>
        <v>77.884738771735499</v>
      </c>
      <c r="S2774">
        <f>IF(AND(TableMPI[[#This Row],[total_time]]&gt;=TableMPI[[#This Row],[Low]], TableMPI[[#This Row],[total_time]]&lt;=TableMPI[[#This Row],[High]]),1,0)</f>
        <v>0</v>
      </c>
    </row>
    <row r="2775" spans="1:19" x14ac:dyDescent="0.25">
      <c r="A2775" t="s">
        <v>15</v>
      </c>
      <c r="B2775">
        <v>10000</v>
      </c>
      <c r="C2775">
        <v>100</v>
      </c>
      <c r="D2775">
        <v>100000</v>
      </c>
      <c r="E2775">
        <v>61</v>
      </c>
      <c r="F2775">
        <v>1</v>
      </c>
      <c r="G2775">
        <v>15.425535</v>
      </c>
      <c r="H2775">
        <v>8.8697420000000005</v>
      </c>
      <c r="I2775">
        <v>8.8169149999999998</v>
      </c>
      <c r="J2775">
        <v>0.146949</v>
      </c>
      <c r="K2775" t="str">
        <f t="shared" si="79"/>
        <v>7</v>
      </c>
      <c r="L2775" t="s">
        <v>95</v>
      </c>
      <c r="M2775" t="s">
        <v>96</v>
      </c>
      <c r="N277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61</v>
      </c>
      <c r="O2775">
        <f>VLOOKUP(TableMPI[[#This Row],[Label]],TableAvg[],2,FALSE)</f>
        <v>60.546761666666669</v>
      </c>
      <c r="P2775">
        <f>VLOOKUP(TableMPI[[#This Row],[Label]],TableAvg[],3,FALSE)</f>
        <v>6.2983613579363924</v>
      </c>
      <c r="Q2775">
        <f>TableMPI[[#This Row],[Avg]]-$U$2*TableMPI[[#This Row],[StdDev]]</f>
        <v>47.950038950793882</v>
      </c>
      <c r="R2775">
        <f>TableMPI[[#This Row],[Avg]]+$U$2*TableMPI[[#This Row],[StdDev]]</f>
        <v>73.143484382539455</v>
      </c>
      <c r="S2775">
        <f>IF(AND(TableMPI[[#This Row],[total_time]]&gt;=TableMPI[[#This Row],[Low]], TableMPI[[#This Row],[total_time]]&lt;=TableMPI[[#This Row],[High]]),1,0)</f>
        <v>0</v>
      </c>
    </row>
    <row r="2776" spans="1:19" x14ac:dyDescent="0.25">
      <c r="A2776" t="s">
        <v>15</v>
      </c>
      <c r="B2776">
        <v>10000</v>
      </c>
      <c r="C2776">
        <v>100</v>
      </c>
      <c r="D2776">
        <v>100000</v>
      </c>
      <c r="E2776">
        <v>62</v>
      </c>
      <c r="F2776">
        <v>1</v>
      </c>
      <c r="G2776">
        <v>13.791219999999999</v>
      </c>
      <c r="H2776">
        <v>7.314406</v>
      </c>
      <c r="I2776">
        <v>3.723233</v>
      </c>
      <c r="J2776">
        <v>6.1037000000000001E-2</v>
      </c>
      <c r="K2776" t="str">
        <f t="shared" si="79"/>
        <v>7</v>
      </c>
      <c r="L2776" t="s">
        <v>95</v>
      </c>
      <c r="M2776" t="s">
        <v>96</v>
      </c>
      <c r="N277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62</v>
      </c>
      <c r="O2776">
        <f>VLOOKUP(TableMPI[[#This Row],[Label]],TableAvg[],2,FALSE)</f>
        <v>58.844606333333331</v>
      </c>
      <c r="P2776">
        <f>VLOOKUP(TableMPI[[#This Row],[Label]],TableAvg[],3,FALSE)</f>
        <v>7.5824191169378352</v>
      </c>
      <c r="Q2776">
        <f>TableMPI[[#This Row],[Avg]]-$U$2*TableMPI[[#This Row],[StdDev]]</f>
        <v>43.679768099457661</v>
      </c>
      <c r="R2776">
        <f>TableMPI[[#This Row],[Avg]]+$U$2*TableMPI[[#This Row],[StdDev]]</f>
        <v>74.009444567209002</v>
      </c>
      <c r="S2776">
        <f>IF(AND(TableMPI[[#This Row],[total_time]]&gt;=TableMPI[[#This Row],[Low]], TableMPI[[#This Row],[total_time]]&lt;=TableMPI[[#This Row],[High]]),1,0)</f>
        <v>0</v>
      </c>
    </row>
    <row r="2777" spans="1:19" x14ac:dyDescent="0.25">
      <c r="A2777" t="s">
        <v>15</v>
      </c>
      <c r="B2777">
        <v>10000</v>
      </c>
      <c r="C2777">
        <v>100</v>
      </c>
      <c r="D2777">
        <v>100000</v>
      </c>
      <c r="E2777">
        <v>63</v>
      </c>
      <c r="F2777">
        <v>1</v>
      </c>
      <c r="G2777">
        <v>18.024168</v>
      </c>
      <c r="H2777">
        <v>11.641342</v>
      </c>
      <c r="I2777">
        <v>3.7588309999999998</v>
      </c>
      <c r="J2777">
        <v>6.0625999999999999E-2</v>
      </c>
      <c r="K2777" t="str">
        <f t="shared" si="79"/>
        <v>7</v>
      </c>
      <c r="L2777" t="s">
        <v>95</v>
      </c>
      <c r="M2777" t="s">
        <v>96</v>
      </c>
      <c r="N277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63</v>
      </c>
      <c r="O2777">
        <f>VLOOKUP(TableMPI[[#This Row],[Label]],TableAvg[],2,FALSE)</f>
        <v>61.130554500000002</v>
      </c>
      <c r="P2777">
        <f>VLOOKUP(TableMPI[[#This Row],[Label]],TableAvg[],3,FALSE)</f>
        <v>6.9583401630308659</v>
      </c>
      <c r="Q2777">
        <f>TableMPI[[#This Row],[Avg]]-$U$2*TableMPI[[#This Row],[StdDev]]</f>
        <v>47.213874173938272</v>
      </c>
      <c r="R2777">
        <f>TableMPI[[#This Row],[Avg]]+$U$2*TableMPI[[#This Row],[StdDev]]</f>
        <v>75.047234826061739</v>
      </c>
      <c r="S2777">
        <f>IF(AND(TableMPI[[#This Row],[total_time]]&gt;=TableMPI[[#This Row],[Low]], TableMPI[[#This Row],[total_time]]&lt;=TableMPI[[#This Row],[High]]),1,0)</f>
        <v>0</v>
      </c>
    </row>
    <row r="2778" spans="1:19" x14ac:dyDescent="0.25">
      <c r="A2778" t="s">
        <v>15</v>
      </c>
      <c r="B2778">
        <v>10000</v>
      </c>
      <c r="C2778">
        <v>100</v>
      </c>
      <c r="D2778">
        <v>100000</v>
      </c>
      <c r="E2778">
        <v>64</v>
      </c>
      <c r="F2778">
        <v>1</v>
      </c>
      <c r="G2778">
        <v>18.496302</v>
      </c>
      <c r="H2778">
        <v>12.221332</v>
      </c>
      <c r="I2778">
        <v>8.077985</v>
      </c>
      <c r="J2778">
        <v>0.128222</v>
      </c>
      <c r="K2778" t="str">
        <f t="shared" si="79"/>
        <v>7</v>
      </c>
      <c r="L2778" t="s">
        <v>95</v>
      </c>
      <c r="M2778" t="s">
        <v>96</v>
      </c>
      <c r="N277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64</v>
      </c>
      <c r="O2778">
        <f>VLOOKUP(TableMPI[[#This Row],[Label]],TableAvg[],2,FALSE)</f>
        <v>55.81539999999999</v>
      </c>
      <c r="P2778">
        <f>VLOOKUP(TableMPI[[#This Row],[Label]],TableAvg[],3,FALSE)</f>
        <v>9.1422645499959732</v>
      </c>
      <c r="Q2778">
        <f>TableMPI[[#This Row],[Avg]]-$U$2*TableMPI[[#This Row],[StdDev]]</f>
        <v>37.53087090000804</v>
      </c>
      <c r="R2778">
        <f>TableMPI[[#This Row],[Avg]]+$U$2*TableMPI[[#This Row],[StdDev]]</f>
        <v>74.09992909999194</v>
      </c>
      <c r="S2778">
        <f>IF(AND(TableMPI[[#This Row],[total_time]]&gt;=TableMPI[[#This Row],[Low]], TableMPI[[#This Row],[total_time]]&lt;=TableMPI[[#This Row],[High]]),1,0)</f>
        <v>0</v>
      </c>
    </row>
    <row r="2779" spans="1:19" x14ac:dyDescent="0.25">
      <c r="A2779" t="s">
        <v>15</v>
      </c>
      <c r="B2779">
        <v>10000</v>
      </c>
      <c r="C2779">
        <v>100</v>
      </c>
      <c r="D2779">
        <v>100000</v>
      </c>
      <c r="E2779">
        <v>65</v>
      </c>
      <c r="F2779">
        <v>1</v>
      </c>
      <c r="G2779">
        <v>18.138521000000001</v>
      </c>
      <c r="H2779">
        <v>11.925568999999999</v>
      </c>
      <c r="I2779">
        <v>4.9832970000000003</v>
      </c>
      <c r="J2779">
        <v>7.7864000000000003E-2</v>
      </c>
      <c r="K2779" t="str">
        <f t="shared" si="79"/>
        <v>7</v>
      </c>
      <c r="L2779" t="s">
        <v>95</v>
      </c>
      <c r="M2779" t="s">
        <v>96</v>
      </c>
      <c r="N277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65</v>
      </c>
      <c r="O2779" t="e">
        <f>VLOOKUP(TableMPI[[#This Row],[Label]],TableAvg[],2,FALSE)</f>
        <v>#N/A</v>
      </c>
      <c r="P2779" t="e">
        <f>VLOOKUP(TableMPI[[#This Row],[Label]],TableAvg[],3,FALSE)</f>
        <v>#N/A</v>
      </c>
      <c r="Q2779" t="e">
        <f>TableMPI[[#This Row],[Avg]]-$U$2*TableMPI[[#This Row],[StdDev]]</f>
        <v>#N/A</v>
      </c>
      <c r="R2779" t="e">
        <f>TableMPI[[#This Row],[Avg]]+$U$2*TableMPI[[#This Row],[StdDev]]</f>
        <v>#N/A</v>
      </c>
      <c r="S2779" t="e">
        <f>IF(AND(TableMPI[[#This Row],[total_time]]&gt;=TableMPI[[#This Row],[Low]], TableMPI[[#This Row],[total_time]]&lt;=TableMPI[[#This Row],[High]]),1,0)</f>
        <v>#N/A</v>
      </c>
    </row>
    <row r="2780" spans="1:19" x14ac:dyDescent="0.25">
      <c r="A2780" t="s">
        <v>15</v>
      </c>
      <c r="B2780">
        <v>10000</v>
      </c>
      <c r="C2780">
        <v>100</v>
      </c>
      <c r="D2780">
        <v>100000</v>
      </c>
      <c r="E2780">
        <v>66</v>
      </c>
      <c r="F2780">
        <v>1</v>
      </c>
      <c r="G2780">
        <v>17.319986</v>
      </c>
      <c r="H2780">
        <v>11.103051000000001</v>
      </c>
      <c r="I2780">
        <v>4.1771580000000004</v>
      </c>
      <c r="J2780">
        <v>6.4264000000000002E-2</v>
      </c>
      <c r="K2780" t="str">
        <f t="shared" si="79"/>
        <v>7</v>
      </c>
      <c r="L2780" t="s">
        <v>95</v>
      </c>
      <c r="M2780" t="s">
        <v>96</v>
      </c>
      <c r="N278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66</v>
      </c>
      <c r="O2780" t="e">
        <f>VLOOKUP(TableMPI[[#This Row],[Label]],TableAvg[],2,FALSE)</f>
        <v>#N/A</v>
      </c>
      <c r="P2780" t="e">
        <f>VLOOKUP(TableMPI[[#This Row],[Label]],TableAvg[],3,FALSE)</f>
        <v>#N/A</v>
      </c>
      <c r="Q2780" t="e">
        <f>TableMPI[[#This Row],[Avg]]-$U$2*TableMPI[[#This Row],[StdDev]]</f>
        <v>#N/A</v>
      </c>
      <c r="R2780" t="e">
        <f>TableMPI[[#This Row],[Avg]]+$U$2*TableMPI[[#This Row],[StdDev]]</f>
        <v>#N/A</v>
      </c>
      <c r="S2780" t="e">
        <f>IF(AND(TableMPI[[#This Row],[total_time]]&gt;=TableMPI[[#This Row],[Low]], TableMPI[[#This Row],[total_time]]&lt;=TableMPI[[#This Row],[High]]),1,0)</f>
        <v>#N/A</v>
      </c>
    </row>
    <row r="2781" spans="1:19" x14ac:dyDescent="0.25">
      <c r="A2781" t="s">
        <v>15</v>
      </c>
      <c r="B2781">
        <v>10000</v>
      </c>
      <c r="C2781">
        <v>100</v>
      </c>
      <c r="D2781">
        <v>100000</v>
      </c>
      <c r="E2781">
        <v>67</v>
      </c>
      <c r="F2781">
        <v>1</v>
      </c>
      <c r="G2781">
        <v>20.895028</v>
      </c>
      <c r="H2781">
        <v>14.82202</v>
      </c>
      <c r="I2781">
        <v>6.04643</v>
      </c>
      <c r="J2781">
        <v>9.1613E-2</v>
      </c>
      <c r="K2781" t="str">
        <f t="shared" si="79"/>
        <v>7</v>
      </c>
      <c r="L2781" t="s">
        <v>95</v>
      </c>
      <c r="M2781" t="s">
        <v>96</v>
      </c>
      <c r="N278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67</v>
      </c>
      <c r="O2781" t="e">
        <f>VLOOKUP(TableMPI[[#This Row],[Label]],TableAvg[],2,FALSE)</f>
        <v>#N/A</v>
      </c>
      <c r="P2781" t="e">
        <f>VLOOKUP(TableMPI[[#This Row],[Label]],TableAvg[],3,FALSE)</f>
        <v>#N/A</v>
      </c>
      <c r="Q2781" t="e">
        <f>TableMPI[[#This Row],[Avg]]-$U$2*TableMPI[[#This Row],[StdDev]]</f>
        <v>#N/A</v>
      </c>
      <c r="R2781" t="e">
        <f>TableMPI[[#This Row],[Avg]]+$U$2*TableMPI[[#This Row],[StdDev]]</f>
        <v>#N/A</v>
      </c>
      <c r="S2781" t="e">
        <f>IF(AND(TableMPI[[#This Row],[total_time]]&gt;=TableMPI[[#This Row],[Low]], TableMPI[[#This Row],[total_time]]&lt;=TableMPI[[#This Row],[High]]),1,0)</f>
        <v>#N/A</v>
      </c>
    </row>
    <row r="2782" spans="1:19" x14ac:dyDescent="0.25">
      <c r="A2782" t="s">
        <v>15</v>
      </c>
      <c r="B2782">
        <v>10000</v>
      </c>
      <c r="C2782">
        <v>100</v>
      </c>
      <c r="D2782">
        <v>100000</v>
      </c>
      <c r="E2782">
        <v>68</v>
      </c>
      <c r="F2782">
        <v>1</v>
      </c>
      <c r="G2782">
        <v>16.687405999999999</v>
      </c>
      <c r="H2782">
        <v>10.696145</v>
      </c>
      <c r="I2782">
        <v>7.9283900000000003</v>
      </c>
      <c r="J2782">
        <v>0.11833399999999999</v>
      </c>
      <c r="K2782" t="str">
        <f t="shared" si="79"/>
        <v>7</v>
      </c>
      <c r="L2782" t="s">
        <v>95</v>
      </c>
      <c r="M2782" t="s">
        <v>96</v>
      </c>
      <c r="N278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68</v>
      </c>
      <c r="O2782" t="e">
        <f>VLOOKUP(TableMPI[[#This Row],[Label]],TableAvg[],2,FALSE)</f>
        <v>#N/A</v>
      </c>
      <c r="P2782" t="e">
        <f>VLOOKUP(TableMPI[[#This Row],[Label]],TableAvg[],3,FALSE)</f>
        <v>#N/A</v>
      </c>
      <c r="Q2782" t="e">
        <f>TableMPI[[#This Row],[Avg]]-$U$2*TableMPI[[#This Row],[StdDev]]</f>
        <v>#N/A</v>
      </c>
      <c r="R2782" t="e">
        <f>TableMPI[[#This Row],[Avg]]+$U$2*TableMPI[[#This Row],[StdDev]]</f>
        <v>#N/A</v>
      </c>
      <c r="S2782" t="e">
        <f>IF(AND(TableMPI[[#This Row],[total_time]]&gt;=TableMPI[[#This Row],[Low]], TableMPI[[#This Row],[total_time]]&lt;=TableMPI[[#This Row],[High]]),1,0)</f>
        <v>#N/A</v>
      </c>
    </row>
    <row r="2783" spans="1:19" x14ac:dyDescent="0.25">
      <c r="A2783" t="s">
        <v>15</v>
      </c>
      <c r="B2783">
        <v>10000</v>
      </c>
      <c r="C2783">
        <v>100</v>
      </c>
      <c r="D2783">
        <v>100000</v>
      </c>
      <c r="E2783">
        <v>69</v>
      </c>
      <c r="F2783">
        <v>1</v>
      </c>
      <c r="G2783">
        <v>24.252005</v>
      </c>
      <c r="H2783">
        <v>18.248775999999999</v>
      </c>
      <c r="I2783">
        <v>5.2809140000000001</v>
      </c>
      <c r="J2783">
        <v>7.7660999999999994E-2</v>
      </c>
      <c r="K2783" t="str">
        <f t="shared" si="79"/>
        <v>7</v>
      </c>
      <c r="L2783" t="s">
        <v>95</v>
      </c>
      <c r="M2783" t="s">
        <v>96</v>
      </c>
      <c r="N278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69</v>
      </c>
      <c r="O2783" t="e">
        <f>VLOOKUP(TableMPI[[#This Row],[Label]],TableAvg[],2,FALSE)</f>
        <v>#N/A</v>
      </c>
      <c r="P2783" t="e">
        <f>VLOOKUP(TableMPI[[#This Row],[Label]],TableAvg[],3,FALSE)</f>
        <v>#N/A</v>
      </c>
      <c r="Q2783" t="e">
        <f>TableMPI[[#This Row],[Avg]]-$U$2*TableMPI[[#This Row],[StdDev]]</f>
        <v>#N/A</v>
      </c>
      <c r="R2783" t="e">
        <f>TableMPI[[#This Row],[Avg]]+$U$2*TableMPI[[#This Row],[StdDev]]</f>
        <v>#N/A</v>
      </c>
      <c r="S2783" t="e">
        <f>IF(AND(TableMPI[[#This Row],[total_time]]&gt;=TableMPI[[#This Row],[Low]], TableMPI[[#This Row],[total_time]]&lt;=TableMPI[[#This Row],[High]]),1,0)</f>
        <v>#N/A</v>
      </c>
    </row>
    <row r="2784" spans="1:19" x14ac:dyDescent="0.25">
      <c r="A2784" t="s">
        <v>15</v>
      </c>
      <c r="B2784">
        <v>10000</v>
      </c>
      <c r="C2784">
        <v>100</v>
      </c>
      <c r="D2784">
        <v>100000</v>
      </c>
      <c r="E2784">
        <v>70</v>
      </c>
      <c r="F2784">
        <v>1</v>
      </c>
      <c r="G2784">
        <v>14.813440999999999</v>
      </c>
      <c r="H2784">
        <v>8.947927</v>
      </c>
      <c r="I2784">
        <v>3.9676589999999998</v>
      </c>
      <c r="J2784">
        <v>5.7501999999999998E-2</v>
      </c>
      <c r="K2784" t="str">
        <f t="shared" si="79"/>
        <v>7</v>
      </c>
      <c r="L2784" t="s">
        <v>95</v>
      </c>
      <c r="M2784" t="s">
        <v>96</v>
      </c>
      <c r="N278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70</v>
      </c>
      <c r="O2784" t="e">
        <f>VLOOKUP(TableMPI[[#This Row],[Label]],TableAvg[],2,FALSE)</f>
        <v>#N/A</v>
      </c>
      <c r="P2784" t="e">
        <f>VLOOKUP(TableMPI[[#This Row],[Label]],TableAvg[],3,FALSE)</f>
        <v>#N/A</v>
      </c>
      <c r="Q2784" t="e">
        <f>TableMPI[[#This Row],[Avg]]-$U$2*TableMPI[[#This Row],[StdDev]]</f>
        <v>#N/A</v>
      </c>
      <c r="R2784" t="e">
        <f>TableMPI[[#This Row],[Avg]]+$U$2*TableMPI[[#This Row],[StdDev]]</f>
        <v>#N/A</v>
      </c>
      <c r="S2784" t="e">
        <f>IF(AND(TableMPI[[#This Row],[total_time]]&gt;=TableMPI[[#This Row],[Low]], TableMPI[[#This Row],[total_time]]&lt;=TableMPI[[#This Row],[High]]),1,0)</f>
        <v>#N/A</v>
      </c>
    </row>
    <row r="2785" spans="1:19" x14ac:dyDescent="0.25">
      <c r="A2785" t="s">
        <v>15</v>
      </c>
      <c r="B2785">
        <v>10000</v>
      </c>
      <c r="C2785">
        <v>100</v>
      </c>
      <c r="D2785">
        <v>100000</v>
      </c>
      <c r="E2785">
        <v>71</v>
      </c>
      <c r="F2785">
        <v>1</v>
      </c>
      <c r="G2785">
        <v>12.853844</v>
      </c>
      <c r="H2785">
        <v>7.0365440000000001</v>
      </c>
      <c r="I2785">
        <v>4.9900120000000001</v>
      </c>
      <c r="J2785">
        <v>7.1286000000000002E-2</v>
      </c>
      <c r="K2785" t="str">
        <f t="shared" si="79"/>
        <v>7</v>
      </c>
      <c r="L2785" t="s">
        <v>95</v>
      </c>
      <c r="M2785" t="s">
        <v>96</v>
      </c>
      <c r="N278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71</v>
      </c>
      <c r="O2785" t="e">
        <f>VLOOKUP(TableMPI[[#This Row],[Label]],TableAvg[],2,FALSE)</f>
        <v>#N/A</v>
      </c>
      <c r="P2785" t="e">
        <f>VLOOKUP(TableMPI[[#This Row],[Label]],TableAvg[],3,FALSE)</f>
        <v>#N/A</v>
      </c>
      <c r="Q2785" t="e">
        <f>TableMPI[[#This Row],[Avg]]-$U$2*TableMPI[[#This Row],[StdDev]]</f>
        <v>#N/A</v>
      </c>
      <c r="R2785" t="e">
        <f>TableMPI[[#This Row],[Avg]]+$U$2*TableMPI[[#This Row],[StdDev]]</f>
        <v>#N/A</v>
      </c>
      <c r="S2785" t="e">
        <f>IF(AND(TableMPI[[#This Row],[total_time]]&gt;=TableMPI[[#This Row],[Low]], TableMPI[[#This Row],[total_time]]&lt;=TableMPI[[#This Row],[High]]),1,0)</f>
        <v>#N/A</v>
      </c>
    </row>
    <row r="2786" spans="1:19" x14ac:dyDescent="0.25">
      <c r="A2786" t="s">
        <v>15</v>
      </c>
      <c r="B2786">
        <v>10000</v>
      </c>
      <c r="C2786">
        <v>100</v>
      </c>
      <c r="D2786">
        <v>100000</v>
      </c>
      <c r="E2786">
        <v>72</v>
      </c>
      <c r="F2786">
        <v>1</v>
      </c>
      <c r="G2786">
        <v>21.587461999999999</v>
      </c>
      <c r="H2786">
        <v>15.840244999999999</v>
      </c>
      <c r="I2786">
        <v>16.847366000000001</v>
      </c>
      <c r="J2786">
        <v>0.237287</v>
      </c>
      <c r="K2786" t="str">
        <f t="shared" si="79"/>
        <v>7</v>
      </c>
      <c r="L2786" t="s">
        <v>95</v>
      </c>
      <c r="M2786" t="s">
        <v>96</v>
      </c>
      <c r="N278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72</v>
      </c>
      <c r="O2786" t="e">
        <f>VLOOKUP(TableMPI[[#This Row],[Label]],TableAvg[],2,FALSE)</f>
        <v>#N/A</v>
      </c>
      <c r="P2786" t="e">
        <f>VLOOKUP(TableMPI[[#This Row],[Label]],TableAvg[],3,FALSE)</f>
        <v>#N/A</v>
      </c>
      <c r="Q2786" t="e">
        <f>TableMPI[[#This Row],[Avg]]-$U$2*TableMPI[[#This Row],[StdDev]]</f>
        <v>#N/A</v>
      </c>
      <c r="R2786" t="e">
        <f>TableMPI[[#This Row],[Avg]]+$U$2*TableMPI[[#This Row],[StdDev]]</f>
        <v>#N/A</v>
      </c>
      <c r="S2786" t="e">
        <f>IF(AND(TableMPI[[#This Row],[total_time]]&gt;=TableMPI[[#This Row],[Low]], TableMPI[[#This Row],[total_time]]&lt;=TableMPI[[#This Row],[High]]),1,0)</f>
        <v>#N/A</v>
      </c>
    </row>
    <row r="2787" spans="1:19" x14ac:dyDescent="0.25">
      <c r="A2787" t="s">
        <v>15</v>
      </c>
      <c r="B2787">
        <v>10000</v>
      </c>
      <c r="C2787">
        <v>100</v>
      </c>
      <c r="D2787">
        <v>100000</v>
      </c>
      <c r="E2787">
        <v>13</v>
      </c>
      <c r="F2787">
        <v>1</v>
      </c>
      <c r="G2787">
        <v>26.770012999999999</v>
      </c>
      <c r="H2787">
        <v>0.49707200000000001</v>
      </c>
      <c r="I2787">
        <v>3.9185500000000002</v>
      </c>
      <c r="J2787">
        <v>0.326546</v>
      </c>
      <c r="K2787" t="str">
        <f t="shared" si="79"/>
        <v>7</v>
      </c>
      <c r="L2787" t="s">
        <v>95</v>
      </c>
      <c r="M2787" t="s">
        <v>96</v>
      </c>
      <c r="N278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13</v>
      </c>
      <c r="O2787">
        <f>VLOOKUP(TableMPI[[#This Row],[Label]],TableAvg[],2,FALSE)</f>
        <v>161.63524966666668</v>
      </c>
      <c r="P2787">
        <f>VLOOKUP(TableMPI[[#This Row],[Label]],TableAvg[],3,FALSE)</f>
        <v>0.26492721131126612</v>
      </c>
      <c r="Q2787">
        <f>TableMPI[[#This Row],[Avg]]-$U$2*TableMPI[[#This Row],[StdDev]]</f>
        <v>161.10539524404416</v>
      </c>
      <c r="R2787">
        <f>TableMPI[[#This Row],[Avg]]+$U$2*TableMPI[[#This Row],[StdDev]]</f>
        <v>162.1651040892892</v>
      </c>
      <c r="S2787">
        <f>IF(AND(TableMPI[[#This Row],[total_time]]&gt;=TableMPI[[#This Row],[Low]], TableMPI[[#This Row],[total_time]]&lt;=TableMPI[[#This Row],[High]]),1,0)</f>
        <v>0</v>
      </c>
    </row>
    <row r="2788" spans="1:19" x14ac:dyDescent="0.25">
      <c r="A2788" t="s">
        <v>15</v>
      </c>
      <c r="B2788">
        <v>10000</v>
      </c>
      <c r="C2788">
        <v>100</v>
      </c>
      <c r="D2788">
        <v>100000</v>
      </c>
      <c r="E2788">
        <v>14</v>
      </c>
      <c r="F2788">
        <v>1</v>
      </c>
      <c r="G2788">
        <v>24.832090000000001</v>
      </c>
      <c r="H2788">
        <v>0.179899</v>
      </c>
      <c r="I2788">
        <v>0.738815</v>
      </c>
      <c r="J2788">
        <v>5.6832000000000001E-2</v>
      </c>
      <c r="K2788" t="str">
        <f t="shared" si="79"/>
        <v>7</v>
      </c>
      <c r="L2788" t="s">
        <v>95</v>
      </c>
      <c r="M2788" t="s">
        <v>96</v>
      </c>
      <c r="N278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14</v>
      </c>
      <c r="O2788">
        <f>VLOOKUP(TableMPI[[#This Row],[Label]],TableAvg[],2,FALSE)</f>
        <v>150.65593566666666</v>
      </c>
      <c r="P2788">
        <f>VLOOKUP(TableMPI[[#This Row],[Label]],TableAvg[],3,FALSE)</f>
        <v>6.7386093339083936E-2</v>
      </c>
      <c r="Q2788">
        <f>TableMPI[[#This Row],[Avg]]-$U$2*TableMPI[[#This Row],[StdDev]]</f>
        <v>150.5211634799885</v>
      </c>
      <c r="R2788">
        <f>TableMPI[[#This Row],[Avg]]+$U$2*TableMPI[[#This Row],[StdDev]]</f>
        <v>150.79070785334483</v>
      </c>
      <c r="S2788">
        <f>IF(AND(TableMPI[[#This Row],[total_time]]&gt;=TableMPI[[#This Row],[Low]], TableMPI[[#This Row],[total_time]]&lt;=TableMPI[[#This Row],[High]]),1,0)</f>
        <v>0</v>
      </c>
    </row>
    <row r="2789" spans="1:19" x14ac:dyDescent="0.25">
      <c r="A2789" t="s">
        <v>15</v>
      </c>
      <c r="B2789">
        <v>10000</v>
      </c>
      <c r="C2789">
        <v>100</v>
      </c>
      <c r="D2789">
        <v>100000</v>
      </c>
      <c r="E2789">
        <v>15</v>
      </c>
      <c r="F2789">
        <v>1</v>
      </c>
      <c r="G2789">
        <v>23.520638000000002</v>
      </c>
      <c r="H2789">
        <v>0.164578</v>
      </c>
      <c r="I2789">
        <v>0.54017099999999996</v>
      </c>
      <c r="J2789">
        <v>3.8584E-2</v>
      </c>
      <c r="K2789" t="str">
        <f t="shared" si="79"/>
        <v>7</v>
      </c>
      <c r="L2789" t="s">
        <v>95</v>
      </c>
      <c r="M2789" t="s">
        <v>96</v>
      </c>
      <c r="N278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15</v>
      </c>
      <c r="O2789">
        <f>VLOOKUP(TableMPI[[#This Row],[Label]],TableAvg[],2,FALSE)</f>
        <v>140.74933714285714</v>
      </c>
      <c r="P2789">
        <f>VLOOKUP(TableMPI[[#This Row],[Label]],TableAvg[],3,FALSE)</f>
        <v>9.7697978324972082E-2</v>
      </c>
      <c r="Q2789">
        <f>TableMPI[[#This Row],[Avg]]-$U$2*TableMPI[[#This Row],[StdDev]]</f>
        <v>140.5539411862072</v>
      </c>
      <c r="R2789">
        <f>TableMPI[[#This Row],[Avg]]+$U$2*TableMPI[[#This Row],[StdDev]]</f>
        <v>140.94473309950709</v>
      </c>
      <c r="S2789">
        <f>IF(AND(TableMPI[[#This Row],[total_time]]&gt;=TableMPI[[#This Row],[Low]], TableMPI[[#This Row],[total_time]]&lt;=TableMPI[[#This Row],[High]]),1,0)</f>
        <v>0</v>
      </c>
    </row>
    <row r="2790" spans="1:19" x14ac:dyDescent="0.25">
      <c r="A2790" t="s">
        <v>15</v>
      </c>
      <c r="B2790">
        <v>10000</v>
      </c>
      <c r="C2790">
        <v>100</v>
      </c>
      <c r="D2790">
        <v>100000</v>
      </c>
      <c r="E2790">
        <v>16</v>
      </c>
      <c r="F2790">
        <v>1</v>
      </c>
      <c r="G2790">
        <v>21.869564</v>
      </c>
      <c r="H2790">
        <v>0.17290700000000001</v>
      </c>
      <c r="I2790">
        <v>0.668597</v>
      </c>
      <c r="J2790">
        <v>4.4573000000000002E-2</v>
      </c>
      <c r="K2790" t="str">
        <f t="shared" si="79"/>
        <v>7</v>
      </c>
      <c r="L2790" t="s">
        <v>95</v>
      </c>
      <c r="M2790" t="s">
        <v>96</v>
      </c>
      <c r="N279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16</v>
      </c>
      <c r="O2790">
        <f>VLOOKUP(TableMPI[[#This Row],[Label]],TableAvg[],2,FALSE)</f>
        <v>132.24896166666667</v>
      </c>
      <c r="P2790">
        <f>VLOOKUP(TableMPI[[#This Row],[Label]],TableAvg[],3,FALSE)</f>
        <v>3.8100204833406912E-2</v>
      </c>
      <c r="Q2790">
        <f>TableMPI[[#This Row],[Avg]]-$U$2*TableMPI[[#This Row],[StdDev]]</f>
        <v>132.17276125699985</v>
      </c>
      <c r="R2790">
        <f>TableMPI[[#This Row],[Avg]]+$U$2*TableMPI[[#This Row],[StdDev]]</f>
        <v>132.3251620763335</v>
      </c>
      <c r="S2790">
        <f>IF(AND(TableMPI[[#This Row],[total_time]]&gt;=TableMPI[[#This Row],[Low]], TableMPI[[#This Row],[total_time]]&lt;=TableMPI[[#This Row],[High]]),1,0)</f>
        <v>0</v>
      </c>
    </row>
    <row r="2791" spans="1:19" x14ac:dyDescent="0.25">
      <c r="A2791" t="s">
        <v>15</v>
      </c>
      <c r="B2791">
        <v>10000</v>
      </c>
      <c r="C2791">
        <v>100</v>
      </c>
      <c r="D2791">
        <v>100000</v>
      </c>
      <c r="E2791">
        <v>17</v>
      </c>
      <c r="F2791">
        <v>1</v>
      </c>
      <c r="G2791">
        <v>20.672843</v>
      </c>
      <c r="H2791">
        <v>0.15797700000000001</v>
      </c>
      <c r="I2791">
        <v>0.603607</v>
      </c>
      <c r="J2791">
        <v>3.7725000000000002E-2</v>
      </c>
      <c r="K2791" t="str">
        <f t="shared" si="79"/>
        <v>7</v>
      </c>
      <c r="L2791" t="s">
        <v>95</v>
      </c>
      <c r="M2791" t="s">
        <v>96</v>
      </c>
      <c r="N279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17</v>
      </c>
      <c r="O2791">
        <f>VLOOKUP(TableMPI[[#This Row],[Label]],TableAvg[],2,FALSE)</f>
        <v>124.63650699999999</v>
      </c>
      <c r="P2791">
        <f>VLOOKUP(TableMPI[[#This Row],[Label]],TableAvg[],3,FALSE)</f>
        <v>0.10936113638484908</v>
      </c>
      <c r="Q2791">
        <f>TableMPI[[#This Row],[Avg]]-$U$2*TableMPI[[#This Row],[StdDev]]</f>
        <v>124.4177847272303</v>
      </c>
      <c r="R2791">
        <f>TableMPI[[#This Row],[Avg]]+$U$2*TableMPI[[#This Row],[StdDev]]</f>
        <v>124.85522927276969</v>
      </c>
      <c r="S2791">
        <f>IF(AND(TableMPI[[#This Row],[total_time]]&gt;=TableMPI[[#This Row],[Low]], TableMPI[[#This Row],[total_time]]&lt;=TableMPI[[#This Row],[High]]),1,0)</f>
        <v>0</v>
      </c>
    </row>
    <row r="2792" spans="1:19" x14ac:dyDescent="0.25">
      <c r="A2792" t="s">
        <v>15</v>
      </c>
      <c r="B2792">
        <v>10000</v>
      </c>
      <c r="C2792">
        <v>100</v>
      </c>
      <c r="D2792">
        <v>100000</v>
      </c>
      <c r="E2792">
        <v>18</v>
      </c>
      <c r="F2792">
        <v>1</v>
      </c>
      <c r="G2792">
        <v>19.455808000000001</v>
      </c>
      <c r="H2792">
        <v>0.15315799999999999</v>
      </c>
      <c r="I2792">
        <v>0.59354799999999996</v>
      </c>
      <c r="J2792">
        <v>3.4915000000000002E-2</v>
      </c>
      <c r="K2792" t="str">
        <f t="shared" si="79"/>
        <v>7</v>
      </c>
      <c r="L2792" t="s">
        <v>95</v>
      </c>
      <c r="M2792" t="s">
        <v>96</v>
      </c>
      <c r="N279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18</v>
      </c>
      <c r="O2792">
        <f>VLOOKUP(TableMPI[[#This Row],[Label]],TableAvg[],2,FALSE)</f>
        <v>117.96217457142858</v>
      </c>
      <c r="P2792">
        <f>VLOOKUP(TableMPI[[#This Row],[Label]],TableAvg[],3,FALSE)</f>
        <v>0.13303812177011046</v>
      </c>
      <c r="Q2792">
        <f>TableMPI[[#This Row],[Avg]]-$U$2*TableMPI[[#This Row],[StdDev]]</f>
        <v>117.69609832788835</v>
      </c>
      <c r="R2792">
        <f>TableMPI[[#This Row],[Avg]]+$U$2*TableMPI[[#This Row],[StdDev]]</f>
        <v>118.2282508149688</v>
      </c>
      <c r="S2792">
        <f>IF(AND(TableMPI[[#This Row],[total_time]]&gt;=TableMPI[[#This Row],[Low]], TableMPI[[#This Row],[total_time]]&lt;=TableMPI[[#This Row],[High]]),1,0)</f>
        <v>0</v>
      </c>
    </row>
    <row r="2793" spans="1:19" x14ac:dyDescent="0.25">
      <c r="A2793" t="s">
        <v>15</v>
      </c>
      <c r="B2793">
        <v>10000</v>
      </c>
      <c r="C2793">
        <v>100</v>
      </c>
      <c r="D2793">
        <v>100000</v>
      </c>
      <c r="E2793">
        <v>19</v>
      </c>
      <c r="F2793">
        <v>1</v>
      </c>
      <c r="G2793">
        <v>18.681948999999999</v>
      </c>
      <c r="H2793">
        <v>0.16708200000000001</v>
      </c>
      <c r="I2793">
        <v>0.75123499999999999</v>
      </c>
      <c r="J2793">
        <v>4.1735000000000001E-2</v>
      </c>
      <c r="K2793" t="str">
        <f t="shared" si="79"/>
        <v>7</v>
      </c>
      <c r="L2793" t="s">
        <v>95</v>
      </c>
      <c r="M2793" t="s">
        <v>96</v>
      </c>
      <c r="N279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19</v>
      </c>
      <c r="O2793">
        <f>VLOOKUP(TableMPI[[#This Row],[Label]],TableAvg[],2,FALSE)</f>
        <v>111.81019399999998</v>
      </c>
      <c r="P2793">
        <f>VLOOKUP(TableMPI[[#This Row],[Label]],TableAvg[],3,FALSE)</f>
        <v>1.7064358900188037E-2</v>
      </c>
      <c r="Q2793">
        <f>TableMPI[[#This Row],[Avg]]-$U$2*TableMPI[[#This Row],[StdDev]]</f>
        <v>111.77606528219961</v>
      </c>
      <c r="R2793">
        <f>TableMPI[[#This Row],[Avg]]+$U$2*TableMPI[[#This Row],[StdDev]]</f>
        <v>111.84432271780035</v>
      </c>
      <c r="S2793">
        <f>IF(AND(TableMPI[[#This Row],[total_time]]&gt;=TableMPI[[#This Row],[Low]], TableMPI[[#This Row],[total_time]]&lt;=TableMPI[[#This Row],[High]]),1,0)</f>
        <v>0</v>
      </c>
    </row>
    <row r="2794" spans="1:19" x14ac:dyDescent="0.25">
      <c r="A2794" t="s">
        <v>15</v>
      </c>
      <c r="B2794">
        <v>10000</v>
      </c>
      <c r="C2794">
        <v>100</v>
      </c>
      <c r="D2794">
        <v>100000</v>
      </c>
      <c r="E2794">
        <v>20</v>
      </c>
      <c r="F2794">
        <v>1</v>
      </c>
      <c r="G2794">
        <v>17.747900999999999</v>
      </c>
      <c r="H2794">
        <v>0.15679199999999999</v>
      </c>
      <c r="I2794">
        <v>0.67923900000000004</v>
      </c>
      <c r="J2794">
        <v>3.5749000000000003E-2</v>
      </c>
      <c r="K2794" t="str">
        <f t="shared" si="79"/>
        <v>7</v>
      </c>
      <c r="L2794" t="s">
        <v>95</v>
      </c>
      <c r="M2794" t="s">
        <v>96</v>
      </c>
      <c r="N279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20</v>
      </c>
      <c r="O2794">
        <f>VLOOKUP(TableMPI[[#This Row],[Label]],TableAvg[],2,FALSE)</f>
        <v>106.41285233333333</v>
      </c>
      <c r="P2794">
        <f>VLOOKUP(TableMPI[[#This Row],[Label]],TableAvg[],3,FALSE)</f>
        <v>0.22987877085035913</v>
      </c>
      <c r="Q2794">
        <f>TableMPI[[#This Row],[Avg]]-$U$2*TableMPI[[#This Row],[StdDev]]</f>
        <v>105.95309479163261</v>
      </c>
      <c r="R2794">
        <f>TableMPI[[#This Row],[Avg]]+$U$2*TableMPI[[#This Row],[StdDev]]</f>
        <v>106.87260987503406</v>
      </c>
      <c r="S2794">
        <f>IF(AND(TableMPI[[#This Row],[total_time]]&gt;=TableMPI[[#This Row],[Low]], TableMPI[[#This Row],[total_time]]&lt;=TableMPI[[#This Row],[High]]),1,0)</f>
        <v>0</v>
      </c>
    </row>
    <row r="2795" spans="1:19" x14ac:dyDescent="0.25">
      <c r="A2795" t="s">
        <v>15</v>
      </c>
      <c r="B2795">
        <v>10000</v>
      </c>
      <c r="C2795">
        <v>100</v>
      </c>
      <c r="D2795">
        <v>100000</v>
      </c>
      <c r="E2795">
        <v>21</v>
      </c>
      <c r="F2795">
        <v>1</v>
      </c>
      <c r="G2795">
        <v>17.013824</v>
      </c>
      <c r="H2795">
        <v>0.17441599999999999</v>
      </c>
      <c r="I2795">
        <v>0.92542999999999997</v>
      </c>
      <c r="J2795">
        <v>4.6272000000000001E-2</v>
      </c>
      <c r="K2795" t="str">
        <f t="shared" si="79"/>
        <v>7</v>
      </c>
      <c r="L2795" t="s">
        <v>95</v>
      </c>
      <c r="M2795" t="s">
        <v>96</v>
      </c>
      <c r="N279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21</v>
      </c>
      <c r="O2795">
        <f>VLOOKUP(TableMPI[[#This Row],[Label]],TableAvg[],2,FALSE)</f>
        <v>101.56893128571427</v>
      </c>
      <c r="P2795">
        <f>VLOOKUP(TableMPI[[#This Row],[Label]],TableAvg[],3,FALSE)</f>
        <v>6.3490670240610642E-2</v>
      </c>
      <c r="Q2795">
        <f>TableMPI[[#This Row],[Avg]]-$U$2*TableMPI[[#This Row],[StdDev]]</f>
        <v>101.44194994523305</v>
      </c>
      <c r="R2795">
        <f>TableMPI[[#This Row],[Avg]]+$U$2*TableMPI[[#This Row],[StdDev]]</f>
        <v>101.69591262619549</v>
      </c>
      <c r="S2795">
        <f>IF(AND(TableMPI[[#This Row],[total_time]]&gt;=TableMPI[[#This Row],[Low]], TableMPI[[#This Row],[total_time]]&lt;=TableMPI[[#This Row],[High]]),1,0)</f>
        <v>0</v>
      </c>
    </row>
    <row r="2796" spans="1:19" x14ac:dyDescent="0.25">
      <c r="A2796" t="s">
        <v>15</v>
      </c>
      <c r="B2796">
        <v>10000</v>
      </c>
      <c r="C2796">
        <v>100</v>
      </c>
      <c r="D2796">
        <v>100000</v>
      </c>
      <c r="E2796">
        <v>22</v>
      </c>
      <c r="F2796">
        <v>1</v>
      </c>
      <c r="G2796">
        <v>16.371724</v>
      </c>
      <c r="H2796">
        <v>0.16811300000000001</v>
      </c>
      <c r="I2796">
        <v>0.84847799999999995</v>
      </c>
      <c r="J2796">
        <v>4.0404000000000002E-2</v>
      </c>
      <c r="K2796" t="str">
        <f t="shared" ref="K2796:K2859" si="80">MID(M2796,22,1)</f>
        <v>7</v>
      </c>
      <c r="L2796" t="s">
        <v>95</v>
      </c>
      <c r="M2796" t="s">
        <v>96</v>
      </c>
      <c r="N279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22</v>
      </c>
      <c r="O2796">
        <f>VLOOKUP(TableMPI[[#This Row],[Label]],TableAvg[],2,FALSE)</f>
        <v>97.027764666666656</v>
      </c>
      <c r="P2796">
        <f>VLOOKUP(TableMPI[[#This Row],[Label]],TableAvg[],3,FALSE)</f>
        <v>0.22581226043032632</v>
      </c>
      <c r="Q2796">
        <f>TableMPI[[#This Row],[Avg]]-$U$2*TableMPI[[#This Row],[StdDev]]</f>
        <v>96.576140145806008</v>
      </c>
      <c r="R2796">
        <f>TableMPI[[#This Row],[Avg]]+$U$2*TableMPI[[#This Row],[StdDev]]</f>
        <v>97.479389187527303</v>
      </c>
      <c r="S2796">
        <f>IF(AND(TableMPI[[#This Row],[total_time]]&gt;=TableMPI[[#This Row],[Low]], TableMPI[[#This Row],[total_time]]&lt;=TableMPI[[#This Row],[High]]),1,0)</f>
        <v>0</v>
      </c>
    </row>
    <row r="2797" spans="1:19" x14ac:dyDescent="0.25">
      <c r="A2797" t="s">
        <v>15</v>
      </c>
      <c r="B2797">
        <v>10000</v>
      </c>
      <c r="C2797">
        <v>100</v>
      </c>
      <c r="D2797">
        <v>100000</v>
      </c>
      <c r="E2797">
        <v>23</v>
      </c>
      <c r="F2797">
        <v>1</v>
      </c>
      <c r="G2797">
        <v>15.698472000000001</v>
      </c>
      <c r="H2797">
        <v>0.16636999999999999</v>
      </c>
      <c r="I2797">
        <v>0.92864899999999995</v>
      </c>
      <c r="J2797">
        <v>4.2210999999999999E-2</v>
      </c>
      <c r="K2797" t="str">
        <f t="shared" si="80"/>
        <v>7</v>
      </c>
      <c r="L2797" t="s">
        <v>95</v>
      </c>
      <c r="M2797" t="s">
        <v>96</v>
      </c>
      <c r="N279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23</v>
      </c>
      <c r="O2797">
        <f>VLOOKUP(TableMPI[[#This Row],[Label]],TableAvg[],2,FALSE)</f>
        <v>92.918685999999994</v>
      </c>
      <c r="P2797">
        <f>VLOOKUP(TableMPI[[#This Row],[Label]],TableAvg[],3,FALSE)</f>
        <v>0.20650710158987692</v>
      </c>
      <c r="Q2797">
        <f>TableMPI[[#This Row],[Avg]]-$U$2*TableMPI[[#This Row],[StdDev]]</f>
        <v>92.505671796820238</v>
      </c>
      <c r="R2797">
        <f>TableMPI[[#This Row],[Avg]]+$U$2*TableMPI[[#This Row],[StdDev]]</f>
        <v>93.33170020317975</v>
      </c>
      <c r="S2797">
        <f>IF(AND(TableMPI[[#This Row],[total_time]]&gt;=TableMPI[[#This Row],[Low]], TableMPI[[#This Row],[total_time]]&lt;=TableMPI[[#This Row],[High]]),1,0)</f>
        <v>0</v>
      </c>
    </row>
    <row r="2798" spans="1:19" x14ac:dyDescent="0.25">
      <c r="A2798" t="s">
        <v>15</v>
      </c>
      <c r="B2798">
        <v>10000</v>
      </c>
      <c r="C2798">
        <v>100</v>
      </c>
      <c r="D2798">
        <v>100000</v>
      </c>
      <c r="E2798">
        <v>24</v>
      </c>
      <c r="F2798">
        <v>1</v>
      </c>
      <c r="G2798">
        <v>15.187208999999999</v>
      </c>
      <c r="H2798">
        <v>0.187387</v>
      </c>
      <c r="I2798">
        <v>1.2110639999999999</v>
      </c>
      <c r="J2798">
        <v>5.2655E-2</v>
      </c>
      <c r="K2798" t="str">
        <f t="shared" si="80"/>
        <v>7</v>
      </c>
      <c r="L2798" t="s">
        <v>95</v>
      </c>
      <c r="M2798" t="s">
        <v>96</v>
      </c>
      <c r="N279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24</v>
      </c>
      <c r="O2798">
        <f>VLOOKUP(TableMPI[[#This Row],[Label]],TableAvg[],2,FALSE)</f>
        <v>89.644154714285705</v>
      </c>
      <c r="P2798">
        <f>VLOOKUP(TableMPI[[#This Row],[Label]],TableAvg[],3,FALSE)</f>
        <v>9.5325372799477823E-2</v>
      </c>
      <c r="Q2798">
        <f>TableMPI[[#This Row],[Avg]]-$U$2*TableMPI[[#This Row],[StdDev]]</f>
        <v>89.453503968686746</v>
      </c>
      <c r="R2798">
        <f>TableMPI[[#This Row],[Avg]]+$U$2*TableMPI[[#This Row],[StdDev]]</f>
        <v>89.834805459884663</v>
      </c>
      <c r="S2798">
        <f>IF(AND(TableMPI[[#This Row],[total_time]]&gt;=TableMPI[[#This Row],[Low]], TableMPI[[#This Row],[total_time]]&lt;=TableMPI[[#This Row],[High]]),1,0)</f>
        <v>0</v>
      </c>
    </row>
    <row r="2799" spans="1:19" x14ac:dyDescent="0.25">
      <c r="A2799" t="s">
        <v>15</v>
      </c>
      <c r="B2799">
        <v>10000</v>
      </c>
      <c r="C2799">
        <v>100</v>
      </c>
      <c r="D2799">
        <v>100000</v>
      </c>
      <c r="E2799">
        <v>25</v>
      </c>
      <c r="F2799">
        <v>1</v>
      </c>
      <c r="G2799">
        <v>15.279093</v>
      </c>
      <c r="H2799">
        <v>0.68127899999999997</v>
      </c>
      <c r="I2799">
        <v>6.3081009999999997</v>
      </c>
      <c r="J2799">
        <v>0.26283800000000002</v>
      </c>
      <c r="K2799" t="str">
        <f t="shared" si="80"/>
        <v>7</v>
      </c>
      <c r="L2799" t="s">
        <v>95</v>
      </c>
      <c r="M2799" t="s">
        <v>96</v>
      </c>
      <c r="N279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25</v>
      </c>
      <c r="O2799">
        <f>VLOOKUP(TableMPI[[#This Row],[Label]],TableAvg[],2,FALSE)</f>
        <v>89.256282333333345</v>
      </c>
      <c r="P2799">
        <f>VLOOKUP(TableMPI[[#This Row],[Label]],TableAvg[],3,FALSE)</f>
        <v>0.4857304962901634</v>
      </c>
      <c r="Q2799">
        <f>TableMPI[[#This Row],[Avg]]-$U$2*TableMPI[[#This Row],[StdDev]]</f>
        <v>88.284821340753012</v>
      </c>
      <c r="R2799">
        <f>TableMPI[[#This Row],[Avg]]+$U$2*TableMPI[[#This Row],[StdDev]]</f>
        <v>90.227743325913679</v>
      </c>
      <c r="S2799">
        <f>IF(AND(TableMPI[[#This Row],[total_time]]&gt;=TableMPI[[#This Row],[Low]], TableMPI[[#This Row],[total_time]]&lt;=TableMPI[[#This Row],[High]]),1,0)</f>
        <v>0</v>
      </c>
    </row>
    <row r="2800" spans="1:19" x14ac:dyDescent="0.25">
      <c r="A2800" t="s">
        <v>15</v>
      </c>
      <c r="B2800">
        <v>10000</v>
      </c>
      <c r="C2800">
        <v>100</v>
      </c>
      <c r="D2800">
        <v>100000</v>
      </c>
      <c r="E2800">
        <v>26</v>
      </c>
      <c r="F2800">
        <v>1</v>
      </c>
      <c r="G2800">
        <v>14.697492</v>
      </c>
      <c r="H2800">
        <v>0.79279100000000002</v>
      </c>
      <c r="I2800">
        <v>2.0650040000000001</v>
      </c>
      <c r="J2800">
        <v>8.2600000000000007E-2</v>
      </c>
      <c r="K2800" t="str">
        <f t="shared" si="80"/>
        <v>7</v>
      </c>
      <c r="L2800" t="s">
        <v>95</v>
      </c>
      <c r="M2800" t="s">
        <v>96</v>
      </c>
      <c r="N280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26</v>
      </c>
      <c r="O2800">
        <f>VLOOKUP(TableMPI[[#This Row],[Label]],TableAvg[],2,FALSE)</f>
        <v>86.638882333333342</v>
      </c>
      <c r="P2800">
        <f>VLOOKUP(TableMPI[[#This Row],[Label]],TableAvg[],3,FALSE)</f>
        <v>0.10335669005909827</v>
      </c>
      <c r="Q2800">
        <f>TableMPI[[#This Row],[Avg]]-$U$2*TableMPI[[#This Row],[StdDev]]</f>
        <v>86.43216895321514</v>
      </c>
      <c r="R2800">
        <f>TableMPI[[#This Row],[Avg]]+$U$2*TableMPI[[#This Row],[StdDev]]</f>
        <v>86.845595713451544</v>
      </c>
      <c r="S2800">
        <f>IF(AND(TableMPI[[#This Row],[total_time]]&gt;=TableMPI[[#This Row],[Low]], TableMPI[[#This Row],[total_time]]&lt;=TableMPI[[#This Row],[High]]),1,0)</f>
        <v>0</v>
      </c>
    </row>
    <row r="2801" spans="1:19" x14ac:dyDescent="0.25">
      <c r="A2801" t="s">
        <v>15</v>
      </c>
      <c r="B2801">
        <v>10000</v>
      </c>
      <c r="C2801">
        <v>100</v>
      </c>
      <c r="D2801">
        <v>100000</v>
      </c>
      <c r="E2801">
        <v>27</v>
      </c>
      <c r="F2801">
        <v>1</v>
      </c>
      <c r="G2801">
        <v>15.065237</v>
      </c>
      <c r="H2801">
        <v>1.560138</v>
      </c>
      <c r="I2801">
        <v>3.5471919999999999</v>
      </c>
      <c r="J2801">
        <v>0.13643</v>
      </c>
      <c r="K2801" t="str">
        <f t="shared" si="80"/>
        <v>7</v>
      </c>
      <c r="L2801" t="s">
        <v>95</v>
      </c>
      <c r="M2801" t="s">
        <v>96</v>
      </c>
      <c r="N280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27</v>
      </c>
      <c r="O2801">
        <f>VLOOKUP(TableMPI[[#This Row],[Label]],TableAvg[],2,FALSE)</f>
        <v>84.33911771428572</v>
      </c>
      <c r="P2801">
        <f>VLOOKUP(TableMPI[[#This Row],[Label]],TableAvg[],3,FALSE)</f>
        <v>0.84644929129773927</v>
      </c>
      <c r="Q2801">
        <f>TableMPI[[#This Row],[Avg]]-$U$2*TableMPI[[#This Row],[StdDev]]</f>
        <v>82.646219131690245</v>
      </c>
      <c r="R2801">
        <f>TableMPI[[#This Row],[Avg]]+$U$2*TableMPI[[#This Row],[StdDev]]</f>
        <v>86.032016296881196</v>
      </c>
      <c r="S2801">
        <f>IF(AND(TableMPI[[#This Row],[total_time]]&gt;=TableMPI[[#This Row],[Low]], TableMPI[[#This Row],[total_time]]&lt;=TableMPI[[#This Row],[High]]),1,0)</f>
        <v>0</v>
      </c>
    </row>
    <row r="2802" spans="1:19" x14ac:dyDescent="0.25">
      <c r="A2802" t="s">
        <v>15</v>
      </c>
      <c r="B2802">
        <v>10000</v>
      </c>
      <c r="C2802">
        <v>100</v>
      </c>
      <c r="D2802">
        <v>100000</v>
      </c>
      <c r="E2802">
        <v>28</v>
      </c>
      <c r="F2802">
        <v>1</v>
      </c>
      <c r="G2802">
        <v>14.62759</v>
      </c>
      <c r="H2802">
        <v>1.5989450000000001</v>
      </c>
      <c r="I2802">
        <v>3.8943690000000002</v>
      </c>
      <c r="J2802">
        <v>0.144236</v>
      </c>
      <c r="K2802" t="str">
        <f t="shared" si="80"/>
        <v>7</v>
      </c>
      <c r="L2802" t="s">
        <v>95</v>
      </c>
      <c r="M2802" t="s">
        <v>96</v>
      </c>
      <c r="N280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28</v>
      </c>
      <c r="O2802">
        <f>VLOOKUP(TableMPI[[#This Row],[Label]],TableAvg[],2,FALSE)</f>
        <v>83.338386666666665</v>
      </c>
      <c r="P2802">
        <f>VLOOKUP(TableMPI[[#This Row],[Label]],TableAvg[],3,FALSE)</f>
        <v>0.24866602991321096</v>
      </c>
      <c r="Q2802">
        <f>TableMPI[[#This Row],[Avg]]-$U$2*TableMPI[[#This Row],[StdDev]]</f>
        <v>82.841054606840245</v>
      </c>
      <c r="R2802">
        <f>TableMPI[[#This Row],[Avg]]+$U$2*TableMPI[[#This Row],[StdDev]]</f>
        <v>83.835718726493084</v>
      </c>
      <c r="S2802">
        <f>IF(AND(TableMPI[[#This Row],[total_time]]&gt;=TableMPI[[#This Row],[Low]], TableMPI[[#This Row],[total_time]]&lt;=TableMPI[[#This Row],[High]]),1,0)</f>
        <v>0</v>
      </c>
    </row>
    <row r="2803" spans="1:19" x14ac:dyDescent="0.25">
      <c r="A2803" t="s">
        <v>15</v>
      </c>
      <c r="B2803">
        <v>10000</v>
      </c>
      <c r="C2803">
        <v>100</v>
      </c>
      <c r="D2803">
        <v>100000</v>
      </c>
      <c r="E2803">
        <v>29</v>
      </c>
      <c r="F2803">
        <v>1</v>
      </c>
      <c r="G2803">
        <v>15.824966</v>
      </c>
      <c r="H2803">
        <v>3.2003080000000002</v>
      </c>
      <c r="I2803">
        <v>4.0217919999999996</v>
      </c>
      <c r="J2803">
        <v>0.14363500000000001</v>
      </c>
      <c r="K2803" t="str">
        <f t="shared" si="80"/>
        <v>7</v>
      </c>
      <c r="L2803" t="s">
        <v>95</v>
      </c>
      <c r="M2803" t="s">
        <v>96</v>
      </c>
      <c r="N280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29</v>
      </c>
      <c r="O2803">
        <f>VLOOKUP(TableMPI[[#This Row],[Label]],TableAvg[],2,FALSE)</f>
        <v>82.325534333333337</v>
      </c>
      <c r="P2803">
        <f>VLOOKUP(TableMPI[[#This Row],[Label]],TableAvg[],3,FALSE)</f>
        <v>1.4566514747363624</v>
      </c>
      <c r="Q2803">
        <f>TableMPI[[#This Row],[Avg]]-$U$2*TableMPI[[#This Row],[StdDev]]</f>
        <v>79.412231383860615</v>
      </c>
      <c r="R2803">
        <f>TableMPI[[#This Row],[Avg]]+$U$2*TableMPI[[#This Row],[StdDev]]</f>
        <v>85.23883728280606</v>
      </c>
      <c r="S2803">
        <f>IF(AND(TableMPI[[#This Row],[total_time]]&gt;=TableMPI[[#This Row],[Low]], TableMPI[[#This Row],[total_time]]&lt;=TableMPI[[#This Row],[High]]),1,0)</f>
        <v>0</v>
      </c>
    </row>
    <row r="2804" spans="1:19" x14ac:dyDescent="0.25">
      <c r="A2804" t="s">
        <v>15</v>
      </c>
      <c r="B2804">
        <v>10000</v>
      </c>
      <c r="C2804">
        <v>100</v>
      </c>
      <c r="D2804">
        <v>100000</v>
      </c>
      <c r="E2804">
        <v>30</v>
      </c>
      <c r="F2804">
        <v>1</v>
      </c>
      <c r="G2804">
        <v>15.827455</v>
      </c>
      <c r="H2804">
        <v>3.4907089999999998</v>
      </c>
      <c r="I2804">
        <v>2.5845790000000002</v>
      </c>
      <c r="J2804">
        <v>8.9122999999999994E-2</v>
      </c>
      <c r="K2804" t="str">
        <f t="shared" si="80"/>
        <v>7</v>
      </c>
      <c r="L2804" t="s">
        <v>95</v>
      </c>
      <c r="M2804" t="s">
        <v>96</v>
      </c>
      <c r="N280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30</v>
      </c>
      <c r="O2804">
        <f>VLOOKUP(TableMPI[[#This Row],[Label]],TableAvg[],2,FALSE)</f>
        <v>82.589635000000015</v>
      </c>
      <c r="P2804">
        <f>VLOOKUP(TableMPI[[#This Row],[Label]],TableAvg[],3,FALSE)</f>
        <v>2.0713395338341378</v>
      </c>
      <c r="Q2804">
        <f>TableMPI[[#This Row],[Avg]]-$U$2*TableMPI[[#This Row],[StdDev]]</f>
        <v>78.446955932331747</v>
      </c>
      <c r="R2804">
        <f>TableMPI[[#This Row],[Avg]]+$U$2*TableMPI[[#This Row],[StdDev]]</f>
        <v>86.732314067668284</v>
      </c>
      <c r="S2804">
        <f>IF(AND(TableMPI[[#This Row],[total_time]]&gt;=TableMPI[[#This Row],[Low]], TableMPI[[#This Row],[total_time]]&lt;=TableMPI[[#This Row],[High]]),1,0)</f>
        <v>0</v>
      </c>
    </row>
    <row r="2805" spans="1:19" x14ac:dyDescent="0.25">
      <c r="A2805" t="s">
        <v>15</v>
      </c>
      <c r="B2805">
        <v>10000</v>
      </c>
      <c r="C2805">
        <v>100</v>
      </c>
      <c r="D2805">
        <v>100000</v>
      </c>
      <c r="E2805">
        <v>31</v>
      </c>
      <c r="F2805">
        <v>1</v>
      </c>
      <c r="G2805">
        <v>14.65349</v>
      </c>
      <c r="H2805">
        <v>2.6499410000000001</v>
      </c>
      <c r="I2805">
        <v>4.5875380000000003</v>
      </c>
      <c r="J2805">
        <v>0.152918</v>
      </c>
      <c r="K2805" t="str">
        <f t="shared" si="80"/>
        <v>7</v>
      </c>
      <c r="L2805" t="s">
        <v>95</v>
      </c>
      <c r="M2805" t="s">
        <v>96</v>
      </c>
      <c r="N280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31</v>
      </c>
      <c r="O2805">
        <f>VLOOKUP(TableMPI[[#This Row],[Label]],TableAvg[],2,FALSE)</f>
        <v>80.903500000000008</v>
      </c>
      <c r="P2805">
        <f>VLOOKUP(TableMPI[[#This Row],[Label]],TableAvg[],3,FALSE)</f>
        <v>2.0728889999997979</v>
      </c>
      <c r="Q2805">
        <f>TableMPI[[#This Row],[Avg]]-$U$2*TableMPI[[#This Row],[StdDev]]</f>
        <v>76.757722000000413</v>
      </c>
      <c r="R2805">
        <f>TableMPI[[#This Row],[Avg]]+$U$2*TableMPI[[#This Row],[StdDev]]</f>
        <v>85.049277999999603</v>
      </c>
      <c r="S2805">
        <f>IF(AND(TableMPI[[#This Row],[total_time]]&gt;=TableMPI[[#This Row],[Low]], TableMPI[[#This Row],[total_time]]&lt;=TableMPI[[#This Row],[High]]),1,0)</f>
        <v>0</v>
      </c>
    </row>
    <row r="2806" spans="1:19" x14ac:dyDescent="0.25">
      <c r="A2806" t="s">
        <v>15</v>
      </c>
      <c r="B2806">
        <v>10000</v>
      </c>
      <c r="C2806">
        <v>100</v>
      </c>
      <c r="D2806">
        <v>100000</v>
      </c>
      <c r="E2806">
        <v>32</v>
      </c>
      <c r="F2806">
        <v>1</v>
      </c>
      <c r="G2806">
        <v>14.776389999999999</v>
      </c>
      <c r="H2806">
        <v>3.2089150000000002</v>
      </c>
      <c r="I2806">
        <v>14.320188999999999</v>
      </c>
      <c r="J2806">
        <v>0.46194200000000002</v>
      </c>
      <c r="K2806" t="str">
        <f t="shared" si="80"/>
        <v>7</v>
      </c>
      <c r="L2806" t="s">
        <v>95</v>
      </c>
      <c r="M2806" t="s">
        <v>96</v>
      </c>
      <c r="N280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32</v>
      </c>
      <c r="O2806">
        <f>VLOOKUP(TableMPI[[#This Row],[Label]],TableAvg[],2,FALSE)</f>
        <v>88.5657535</v>
      </c>
      <c r="P2806">
        <f>VLOOKUP(TableMPI[[#This Row],[Label]],TableAvg[],3,FALSE)</f>
        <v>4.3703804999999951</v>
      </c>
      <c r="Q2806">
        <f>TableMPI[[#This Row],[Avg]]-$U$2*TableMPI[[#This Row],[StdDev]]</f>
        <v>79.824992500000008</v>
      </c>
      <c r="R2806">
        <f>TableMPI[[#This Row],[Avg]]+$U$2*TableMPI[[#This Row],[StdDev]]</f>
        <v>97.306514499999992</v>
      </c>
      <c r="S2806">
        <f>IF(AND(TableMPI[[#This Row],[total_time]]&gt;=TableMPI[[#This Row],[Low]], TableMPI[[#This Row],[total_time]]&lt;=TableMPI[[#This Row],[High]]),1,0)</f>
        <v>0</v>
      </c>
    </row>
    <row r="2807" spans="1:19" x14ac:dyDescent="0.25">
      <c r="A2807" t="s">
        <v>15</v>
      </c>
      <c r="B2807">
        <v>10000</v>
      </c>
      <c r="C2807">
        <v>100</v>
      </c>
      <c r="D2807">
        <v>100000</v>
      </c>
      <c r="E2807">
        <v>33</v>
      </c>
      <c r="F2807">
        <v>1</v>
      </c>
      <c r="G2807">
        <v>15.784295</v>
      </c>
      <c r="H2807">
        <v>4.5427860000000004</v>
      </c>
      <c r="I2807">
        <v>2.953487</v>
      </c>
      <c r="J2807">
        <v>9.2296000000000003E-2</v>
      </c>
      <c r="K2807" t="str">
        <f t="shared" si="80"/>
        <v>7</v>
      </c>
      <c r="L2807" t="s">
        <v>95</v>
      </c>
      <c r="M2807" t="s">
        <v>96</v>
      </c>
      <c r="N280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33</v>
      </c>
      <c r="O2807">
        <f>VLOOKUP(TableMPI[[#This Row],[Label]],TableAvg[],2,FALSE)</f>
        <v>79.299919166666669</v>
      </c>
      <c r="P2807">
        <f>VLOOKUP(TableMPI[[#This Row],[Label]],TableAvg[],3,FALSE)</f>
        <v>7.4336550828582082</v>
      </c>
      <c r="Q2807">
        <f>TableMPI[[#This Row],[Avg]]-$U$2*TableMPI[[#This Row],[StdDev]]</f>
        <v>64.432609000950251</v>
      </c>
      <c r="R2807">
        <f>TableMPI[[#This Row],[Avg]]+$U$2*TableMPI[[#This Row],[StdDev]]</f>
        <v>94.167229332383087</v>
      </c>
      <c r="S2807">
        <f>IF(AND(TableMPI[[#This Row],[total_time]]&gt;=TableMPI[[#This Row],[Low]], TableMPI[[#This Row],[total_time]]&lt;=TableMPI[[#This Row],[High]]),1,0)</f>
        <v>0</v>
      </c>
    </row>
    <row r="2808" spans="1:19" x14ac:dyDescent="0.25">
      <c r="A2808" t="s">
        <v>15</v>
      </c>
      <c r="B2808">
        <v>10000</v>
      </c>
      <c r="C2808">
        <v>100</v>
      </c>
      <c r="D2808">
        <v>100000</v>
      </c>
      <c r="E2808">
        <v>34</v>
      </c>
      <c r="F2808">
        <v>1</v>
      </c>
      <c r="G2808">
        <v>16.896954000000001</v>
      </c>
      <c r="H2808">
        <v>5.9278069999999996</v>
      </c>
      <c r="I2808">
        <v>5.7106839999999996</v>
      </c>
      <c r="J2808">
        <v>0.17305100000000001</v>
      </c>
      <c r="K2808" t="str">
        <f t="shared" si="80"/>
        <v>7</v>
      </c>
      <c r="L2808" t="s">
        <v>95</v>
      </c>
      <c r="M2808" t="s">
        <v>96</v>
      </c>
      <c r="N280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34</v>
      </c>
      <c r="O2808">
        <f>VLOOKUP(TableMPI[[#This Row],[Label]],TableAvg[],2,FALSE)</f>
        <v>87.366123000000002</v>
      </c>
      <c r="P2808">
        <f>VLOOKUP(TableMPI[[#This Row],[Label]],TableAvg[],3,FALSE)</f>
        <v>3.0477749999998505</v>
      </c>
      <c r="Q2808">
        <f>TableMPI[[#This Row],[Avg]]-$U$2*TableMPI[[#This Row],[StdDev]]</f>
        <v>81.270573000000297</v>
      </c>
      <c r="R2808">
        <f>TableMPI[[#This Row],[Avg]]+$U$2*TableMPI[[#This Row],[StdDev]]</f>
        <v>93.461672999999706</v>
      </c>
      <c r="S2808">
        <f>IF(AND(TableMPI[[#This Row],[total_time]]&gt;=TableMPI[[#This Row],[Low]], TableMPI[[#This Row],[total_time]]&lt;=TableMPI[[#This Row],[High]]),1,0)</f>
        <v>0</v>
      </c>
    </row>
    <row r="2809" spans="1:19" x14ac:dyDescent="0.25">
      <c r="A2809" t="s">
        <v>15</v>
      </c>
      <c r="B2809">
        <v>10000</v>
      </c>
      <c r="C2809">
        <v>100</v>
      </c>
      <c r="D2809">
        <v>100000</v>
      </c>
      <c r="E2809">
        <v>35</v>
      </c>
      <c r="F2809">
        <v>1</v>
      </c>
      <c r="G2809">
        <v>15.92764</v>
      </c>
      <c r="H2809">
        <v>5.1240030000000001</v>
      </c>
      <c r="I2809">
        <v>3.702153</v>
      </c>
      <c r="J2809">
        <v>0.108887</v>
      </c>
      <c r="K2809" t="str">
        <f t="shared" si="80"/>
        <v>7</v>
      </c>
      <c r="L2809" t="s">
        <v>95</v>
      </c>
      <c r="M2809" t="s">
        <v>96</v>
      </c>
      <c r="N280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35</v>
      </c>
      <c r="O2809">
        <f>VLOOKUP(TableMPI[[#This Row],[Label]],TableAvg[],2,FALSE)</f>
        <v>85.5057975</v>
      </c>
      <c r="P2809">
        <f>VLOOKUP(TableMPI[[#This Row],[Label]],TableAvg[],3,FALSE)</f>
        <v>7.4992584999999989</v>
      </c>
      <c r="Q2809">
        <f>TableMPI[[#This Row],[Avg]]-$U$2*TableMPI[[#This Row],[StdDev]]</f>
        <v>70.507280500000007</v>
      </c>
      <c r="R2809">
        <f>TableMPI[[#This Row],[Avg]]+$U$2*TableMPI[[#This Row],[StdDev]]</f>
        <v>100.50431449999999</v>
      </c>
      <c r="S2809">
        <f>IF(AND(TableMPI[[#This Row],[total_time]]&gt;=TableMPI[[#This Row],[Low]], TableMPI[[#This Row],[total_time]]&lt;=TableMPI[[#This Row],[High]]),1,0)</f>
        <v>0</v>
      </c>
    </row>
    <row r="2810" spans="1:19" x14ac:dyDescent="0.25">
      <c r="A2810" t="s">
        <v>15</v>
      </c>
      <c r="B2810">
        <v>10000</v>
      </c>
      <c r="C2810">
        <v>100</v>
      </c>
      <c r="D2810">
        <v>100000</v>
      </c>
      <c r="E2810">
        <v>36</v>
      </c>
      <c r="F2810">
        <v>1</v>
      </c>
      <c r="G2810">
        <v>16.05461</v>
      </c>
      <c r="H2810">
        <v>5.5177680000000002</v>
      </c>
      <c r="I2810">
        <v>4.9047369999999999</v>
      </c>
      <c r="J2810">
        <v>0.14013500000000001</v>
      </c>
      <c r="K2810" t="str">
        <f t="shared" si="80"/>
        <v>7</v>
      </c>
      <c r="L2810" t="s">
        <v>95</v>
      </c>
      <c r="M2810" t="s">
        <v>96</v>
      </c>
      <c r="N281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36</v>
      </c>
      <c r="O2810">
        <f>VLOOKUP(TableMPI[[#This Row],[Label]],TableAvg[],2,FALSE)</f>
        <v>83.086585000000014</v>
      </c>
      <c r="P2810">
        <f>VLOOKUP(TableMPI[[#This Row],[Label]],TableAvg[],3,FALSE)</f>
        <v>4.5385419223571617</v>
      </c>
      <c r="Q2810">
        <f>TableMPI[[#This Row],[Avg]]-$U$2*TableMPI[[#This Row],[StdDev]]</f>
        <v>74.00950115528569</v>
      </c>
      <c r="R2810">
        <f>TableMPI[[#This Row],[Avg]]+$U$2*TableMPI[[#This Row],[StdDev]]</f>
        <v>92.163668844714337</v>
      </c>
      <c r="S2810">
        <f>IF(AND(TableMPI[[#This Row],[total_time]]&gt;=TableMPI[[#This Row],[Low]], TableMPI[[#This Row],[total_time]]&lt;=TableMPI[[#This Row],[High]]),1,0)</f>
        <v>0</v>
      </c>
    </row>
    <row r="2811" spans="1:19" x14ac:dyDescent="0.25">
      <c r="A2811" t="s">
        <v>15</v>
      </c>
      <c r="B2811">
        <v>10000</v>
      </c>
      <c r="C2811">
        <v>100</v>
      </c>
      <c r="D2811">
        <v>100000</v>
      </c>
      <c r="E2811">
        <v>37</v>
      </c>
      <c r="F2811">
        <v>1</v>
      </c>
      <c r="G2811">
        <v>13.239172999999999</v>
      </c>
      <c r="H2811">
        <v>3.0523259999999999</v>
      </c>
      <c r="I2811">
        <v>4.3681429999999999</v>
      </c>
      <c r="J2811">
        <v>0.121337</v>
      </c>
      <c r="K2811" t="str">
        <f t="shared" si="80"/>
        <v>7</v>
      </c>
      <c r="L2811" t="s">
        <v>95</v>
      </c>
      <c r="M2811" t="s">
        <v>96</v>
      </c>
      <c r="N281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37</v>
      </c>
      <c r="O2811">
        <f>VLOOKUP(TableMPI[[#This Row],[Label]],TableAvg[],2,FALSE)</f>
        <v>81.949399</v>
      </c>
      <c r="P2811">
        <f>VLOOKUP(TableMPI[[#This Row],[Label]],TableAvg[],3,FALSE)</f>
        <v>5.3984252511614423</v>
      </c>
      <c r="Q2811">
        <f>TableMPI[[#This Row],[Avg]]-$U$2*TableMPI[[#This Row],[StdDev]]</f>
        <v>71.152548497677117</v>
      </c>
      <c r="R2811">
        <f>TableMPI[[#This Row],[Avg]]+$U$2*TableMPI[[#This Row],[StdDev]]</f>
        <v>92.746249502322883</v>
      </c>
      <c r="S2811">
        <f>IF(AND(TableMPI[[#This Row],[total_time]]&gt;=TableMPI[[#This Row],[Low]], TableMPI[[#This Row],[total_time]]&lt;=TableMPI[[#This Row],[High]]),1,0)</f>
        <v>0</v>
      </c>
    </row>
    <row r="2812" spans="1:19" x14ac:dyDescent="0.25">
      <c r="A2812" t="s">
        <v>15</v>
      </c>
      <c r="B2812">
        <v>10000</v>
      </c>
      <c r="C2812">
        <v>100</v>
      </c>
      <c r="D2812">
        <v>100000</v>
      </c>
      <c r="E2812">
        <v>38</v>
      </c>
      <c r="F2812">
        <v>1</v>
      </c>
      <c r="G2812">
        <v>18.078302000000001</v>
      </c>
      <c r="H2812">
        <v>8.1192650000000004</v>
      </c>
      <c r="I2812">
        <v>4.0889740000000003</v>
      </c>
      <c r="J2812">
        <v>0.110513</v>
      </c>
      <c r="K2812" t="str">
        <f t="shared" si="80"/>
        <v>7</v>
      </c>
      <c r="L2812" t="s">
        <v>95</v>
      </c>
      <c r="M2812" t="s">
        <v>96</v>
      </c>
      <c r="N281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38</v>
      </c>
      <c r="O2812">
        <f>VLOOKUP(TableMPI[[#This Row],[Label]],TableAvg[],2,FALSE)</f>
        <v>82.646632333333329</v>
      </c>
      <c r="P2812">
        <f>VLOOKUP(TableMPI[[#This Row],[Label]],TableAvg[],3,FALSE)</f>
        <v>5.2921641445419443</v>
      </c>
      <c r="Q2812">
        <f>TableMPI[[#This Row],[Avg]]-$U$2*TableMPI[[#This Row],[StdDev]]</f>
        <v>72.062304044249444</v>
      </c>
      <c r="R2812">
        <f>TableMPI[[#This Row],[Avg]]+$U$2*TableMPI[[#This Row],[StdDev]]</f>
        <v>93.230960622417214</v>
      </c>
      <c r="S2812">
        <f>IF(AND(TableMPI[[#This Row],[total_time]]&gt;=TableMPI[[#This Row],[Low]], TableMPI[[#This Row],[total_time]]&lt;=TableMPI[[#This Row],[High]]),1,0)</f>
        <v>0</v>
      </c>
    </row>
    <row r="2813" spans="1:19" x14ac:dyDescent="0.25">
      <c r="A2813" t="s">
        <v>15</v>
      </c>
      <c r="B2813">
        <v>10000</v>
      </c>
      <c r="C2813">
        <v>100</v>
      </c>
      <c r="D2813">
        <v>100000</v>
      </c>
      <c r="E2813">
        <v>39</v>
      </c>
      <c r="F2813">
        <v>1</v>
      </c>
      <c r="G2813">
        <v>13.466942</v>
      </c>
      <c r="H2813">
        <v>3.628374</v>
      </c>
      <c r="I2813">
        <v>6.0535540000000001</v>
      </c>
      <c r="J2813">
        <v>0.159304</v>
      </c>
      <c r="K2813" t="str">
        <f t="shared" si="80"/>
        <v>7</v>
      </c>
      <c r="L2813" t="s">
        <v>95</v>
      </c>
      <c r="M2813" t="s">
        <v>96</v>
      </c>
      <c r="N28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39</v>
      </c>
      <c r="O2813">
        <f>VLOOKUP(TableMPI[[#This Row],[Label]],TableAvg[],2,FALSE)</f>
        <v>78.4539267142857</v>
      </c>
      <c r="P2813">
        <f>VLOOKUP(TableMPI[[#This Row],[Label]],TableAvg[],3,FALSE)</f>
        <v>6.2118415520912151</v>
      </c>
      <c r="Q2813">
        <f>TableMPI[[#This Row],[Avg]]-$U$2*TableMPI[[#This Row],[StdDev]]</f>
        <v>66.03024361010327</v>
      </c>
      <c r="R2813">
        <f>TableMPI[[#This Row],[Avg]]+$U$2*TableMPI[[#This Row],[StdDev]]</f>
        <v>90.87760981846813</v>
      </c>
      <c r="S2813">
        <f>IF(AND(TableMPI[[#This Row],[total_time]]&gt;=TableMPI[[#This Row],[Low]], TableMPI[[#This Row],[total_time]]&lt;=TableMPI[[#This Row],[High]]),1,0)</f>
        <v>0</v>
      </c>
    </row>
    <row r="2814" spans="1:19" x14ac:dyDescent="0.25">
      <c r="A2814" t="s">
        <v>15</v>
      </c>
      <c r="B2814">
        <v>10000</v>
      </c>
      <c r="C2814">
        <v>100</v>
      </c>
      <c r="D2814">
        <v>100000</v>
      </c>
      <c r="E2814">
        <v>40</v>
      </c>
      <c r="F2814">
        <v>1</v>
      </c>
      <c r="G2814">
        <v>16.182141999999999</v>
      </c>
      <c r="H2814">
        <v>6.6636509999999998</v>
      </c>
      <c r="I2814">
        <v>4.2854599999999996</v>
      </c>
      <c r="J2814">
        <v>0.109884</v>
      </c>
      <c r="K2814" t="str">
        <f t="shared" si="80"/>
        <v>7</v>
      </c>
      <c r="L2814" t="s">
        <v>95</v>
      </c>
      <c r="M2814" t="s">
        <v>96</v>
      </c>
      <c r="N281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40</v>
      </c>
      <c r="O2814">
        <f>VLOOKUP(TableMPI[[#This Row],[Label]],TableAvg[],2,FALSE)</f>
        <v>76.617743333333337</v>
      </c>
      <c r="P2814">
        <f>VLOOKUP(TableMPI[[#This Row],[Label]],TableAvg[],3,FALSE)</f>
        <v>10.581841719321696</v>
      </c>
      <c r="Q2814">
        <f>TableMPI[[#This Row],[Avg]]-$U$2*TableMPI[[#This Row],[StdDev]]</f>
        <v>55.454059894689948</v>
      </c>
      <c r="R2814">
        <f>TableMPI[[#This Row],[Avg]]+$U$2*TableMPI[[#This Row],[StdDev]]</f>
        <v>97.781426771976726</v>
      </c>
      <c r="S2814">
        <f>IF(AND(TableMPI[[#This Row],[total_time]]&gt;=TableMPI[[#This Row],[Low]], TableMPI[[#This Row],[total_time]]&lt;=TableMPI[[#This Row],[High]]),1,0)</f>
        <v>0</v>
      </c>
    </row>
    <row r="2815" spans="1:19" x14ac:dyDescent="0.25">
      <c r="A2815" t="s">
        <v>15</v>
      </c>
      <c r="B2815">
        <v>10000</v>
      </c>
      <c r="C2815">
        <v>100</v>
      </c>
      <c r="D2815">
        <v>100000</v>
      </c>
      <c r="E2815">
        <v>41</v>
      </c>
      <c r="F2815">
        <v>1</v>
      </c>
      <c r="G2815">
        <v>13.141689</v>
      </c>
      <c r="H2815">
        <v>3.731182</v>
      </c>
      <c r="I2815">
        <v>6.1868999999999996</v>
      </c>
      <c r="J2815">
        <v>0.154672</v>
      </c>
      <c r="K2815" t="str">
        <f t="shared" si="80"/>
        <v>7</v>
      </c>
      <c r="L2815" t="s">
        <v>95</v>
      </c>
      <c r="M2815" t="s">
        <v>96</v>
      </c>
      <c r="N281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41</v>
      </c>
      <c r="O2815">
        <f>VLOOKUP(TableMPI[[#This Row],[Label]],TableAvg[],2,FALSE)</f>
        <v>75.874598666666657</v>
      </c>
      <c r="P2815">
        <f>VLOOKUP(TableMPI[[#This Row],[Label]],TableAvg[],3,FALSE)</f>
        <v>10.572158003807891</v>
      </c>
      <c r="Q2815">
        <f>TableMPI[[#This Row],[Avg]]-$U$2*TableMPI[[#This Row],[StdDev]]</f>
        <v>54.730282659050872</v>
      </c>
      <c r="R2815">
        <f>TableMPI[[#This Row],[Avg]]+$U$2*TableMPI[[#This Row],[StdDev]]</f>
        <v>97.018914674282442</v>
      </c>
      <c r="S2815">
        <f>IF(AND(TableMPI[[#This Row],[total_time]]&gt;=TableMPI[[#This Row],[Low]], TableMPI[[#This Row],[total_time]]&lt;=TableMPI[[#This Row],[High]]),1,0)</f>
        <v>0</v>
      </c>
    </row>
    <row r="2816" spans="1:19" x14ac:dyDescent="0.25">
      <c r="A2816" t="s">
        <v>15</v>
      </c>
      <c r="B2816">
        <v>10000</v>
      </c>
      <c r="C2816">
        <v>100</v>
      </c>
      <c r="D2816">
        <v>100000</v>
      </c>
      <c r="E2816">
        <v>42</v>
      </c>
      <c r="F2816">
        <v>1</v>
      </c>
      <c r="G2816">
        <v>13.856444</v>
      </c>
      <c r="H2816">
        <v>4.6312470000000001</v>
      </c>
      <c r="I2816">
        <v>3.3668779999999998</v>
      </c>
      <c r="J2816">
        <v>8.2118999999999998E-2</v>
      </c>
      <c r="K2816" t="str">
        <f t="shared" si="80"/>
        <v>7</v>
      </c>
      <c r="L2816" t="s">
        <v>95</v>
      </c>
      <c r="M2816" t="s">
        <v>96</v>
      </c>
      <c r="N281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42</v>
      </c>
      <c r="O2816">
        <f>VLOOKUP(TableMPI[[#This Row],[Label]],TableAvg[],2,FALSE)</f>
        <v>76.182989714285711</v>
      </c>
      <c r="P2816">
        <f>VLOOKUP(TableMPI[[#This Row],[Label]],TableAvg[],3,FALSE)</f>
        <v>7.7750732433957479</v>
      </c>
      <c r="Q2816">
        <f>TableMPI[[#This Row],[Avg]]-$U$2*TableMPI[[#This Row],[StdDev]]</f>
        <v>60.632843227494213</v>
      </c>
      <c r="R2816">
        <f>TableMPI[[#This Row],[Avg]]+$U$2*TableMPI[[#This Row],[StdDev]]</f>
        <v>91.733136201077201</v>
      </c>
      <c r="S2816">
        <f>IF(AND(TableMPI[[#This Row],[total_time]]&gt;=TableMPI[[#This Row],[Low]], TableMPI[[#This Row],[total_time]]&lt;=TableMPI[[#This Row],[High]]),1,0)</f>
        <v>0</v>
      </c>
    </row>
    <row r="2817" spans="1:19" x14ac:dyDescent="0.25">
      <c r="A2817" t="s">
        <v>15</v>
      </c>
      <c r="B2817">
        <v>10000</v>
      </c>
      <c r="C2817">
        <v>100</v>
      </c>
      <c r="D2817">
        <v>100000</v>
      </c>
      <c r="E2817">
        <v>43</v>
      </c>
      <c r="F2817">
        <v>1</v>
      </c>
      <c r="G2817">
        <v>15.842802000000001</v>
      </c>
      <c r="H2817">
        <v>6.7572900000000002</v>
      </c>
      <c r="I2817">
        <v>4.5249629999999996</v>
      </c>
      <c r="J2817">
        <v>0.107737</v>
      </c>
      <c r="K2817" t="str">
        <f t="shared" si="80"/>
        <v>7</v>
      </c>
      <c r="L2817" t="s">
        <v>95</v>
      </c>
      <c r="M2817" t="s">
        <v>96</v>
      </c>
      <c r="N281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43</v>
      </c>
      <c r="O2817">
        <f>VLOOKUP(TableMPI[[#This Row],[Label]],TableAvg[],2,FALSE)</f>
        <v>71.895907666666673</v>
      </c>
      <c r="P2817">
        <f>VLOOKUP(TableMPI[[#This Row],[Label]],TableAvg[],3,FALSE)</f>
        <v>8.6175543261217591</v>
      </c>
      <c r="Q2817">
        <f>TableMPI[[#This Row],[Avg]]-$U$2*TableMPI[[#This Row],[StdDev]]</f>
        <v>54.660799014423155</v>
      </c>
      <c r="R2817">
        <f>TableMPI[[#This Row],[Avg]]+$U$2*TableMPI[[#This Row],[StdDev]]</f>
        <v>89.131016318910184</v>
      </c>
      <c r="S2817">
        <f>IF(AND(TableMPI[[#This Row],[total_time]]&gt;=TableMPI[[#This Row],[Low]], TableMPI[[#This Row],[total_time]]&lt;=TableMPI[[#This Row],[High]]),1,0)</f>
        <v>0</v>
      </c>
    </row>
    <row r="2818" spans="1:19" x14ac:dyDescent="0.25">
      <c r="A2818" t="s">
        <v>15</v>
      </c>
      <c r="B2818">
        <v>10000</v>
      </c>
      <c r="C2818">
        <v>100</v>
      </c>
      <c r="D2818">
        <v>100000</v>
      </c>
      <c r="E2818">
        <v>44</v>
      </c>
      <c r="F2818">
        <v>1</v>
      </c>
      <c r="G2818">
        <v>12.67022</v>
      </c>
      <c r="H2818">
        <v>3.7806989999999998</v>
      </c>
      <c r="I2818">
        <v>4.3147440000000001</v>
      </c>
      <c r="J2818">
        <v>0.100343</v>
      </c>
      <c r="K2818" t="str">
        <f t="shared" si="80"/>
        <v>7</v>
      </c>
      <c r="L2818" t="s">
        <v>95</v>
      </c>
      <c r="M2818" t="s">
        <v>96</v>
      </c>
      <c r="N281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44</v>
      </c>
      <c r="O2818">
        <f>VLOOKUP(TableMPI[[#This Row],[Label]],TableAvg[],2,FALSE)</f>
        <v>78.587566999999993</v>
      </c>
      <c r="P2818">
        <f>VLOOKUP(TableMPI[[#This Row],[Label]],TableAvg[],3,FALSE)</f>
        <v>3.6965058348410644</v>
      </c>
      <c r="Q2818">
        <f>TableMPI[[#This Row],[Avg]]-$U$2*TableMPI[[#This Row],[StdDev]]</f>
        <v>71.194555330317868</v>
      </c>
      <c r="R2818">
        <f>TableMPI[[#This Row],[Avg]]+$U$2*TableMPI[[#This Row],[StdDev]]</f>
        <v>85.980578669682117</v>
      </c>
      <c r="S2818">
        <f>IF(AND(TableMPI[[#This Row],[total_time]]&gt;=TableMPI[[#This Row],[Low]], TableMPI[[#This Row],[total_time]]&lt;=TableMPI[[#This Row],[High]]),1,0)</f>
        <v>0</v>
      </c>
    </row>
    <row r="2819" spans="1:19" x14ac:dyDescent="0.25">
      <c r="A2819" t="s">
        <v>15</v>
      </c>
      <c r="B2819">
        <v>10000</v>
      </c>
      <c r="C2819">
        <v>100</v>
      </c>
      <c r="D2819">
        <v>100000</v>
      </c>
      <c r="E2819">
        <v>45</v>
      </c>
      <c r="F2819">
        <v>1</v>
      </c>
      <c r="G2819">
        <v>13.424879000000001</v>
      </c>
      <c r="H2819">
        <v>4.7459790000000002</v>
      </c>
      <c r="I2819">
        <v>7.0919949999999998</v>
      </c>
      <c r="J2819">
        <v>0.16118199999999999</v>
      </c>
      <c r="K2819" t="str">
        <f t="shared" si="80"/>
        <v>7</v>
      </c>
      <c r="L2819" t="s">
        <v>95</v>
      </c>
      <c r="M2819" t="s">
        <v>96</v>
      </c>
      <c r="N281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45</v>
      </c>
      <c r="O2819">
        <f>VLOOKUP(TableMPI[[#This Row],[Label]],TableAvg[],2,FALSE)</f>
        <v>77.593593428571424</v>
      </c>
      <c r="P2819">
        <f>VLOOKUP(TableMPI[[#This Row],[Label]],TableAvg[],3,FALSE)</f>
        <v>3.7363343593543732</v>
      </c>
      <c r="Q2819">
        <f>TableMPI[[#This Row],[Avg]]-$U$2*TableMPI[[#This Row],[StdDev]]</f>
        <v>70.120924709862678</v>
      </c>
      <c r="R2819">
        <f>TableMPI[[#This Row],[Avg]]+$U$2*TableMPI[[#This Row],[StdDev]]</f>
        <v>85.06626214728017</v>
      </c>
      <c r="S2819">
        <f>IF(AND(TableMPI[[#This Row],[total_time]]&gt;=TableMPI[[#This Row],[Low]], TableMPI[[#This Row],[total_time]]&lt;=TableMPI[[#This Row],[High]]),1,0)</f>
        <v>0</v>
      </c>
    </row>
    <row r="2820" spans="1:19" x14ac:dyDescent="0.25">
      <c r="A2820" t="s">
        <v>15</v>
      </c>
      <c r="B2820">
        <v>10000</v>
      </c>
      <c r="C2820">
        <v>100</v>
      </c>
      <c r="D2820">
        <v>100000</v>
      </c>
      <c r="E2820">
        <v>46</v>
      </c>
      <c r="F2820">
        <v>1</v>
      </c>
      <c r="G2820">
        <v>20.794096</v>
      </c>
      <c r="H2820">
        <v>12.278625999999999</v>
      </c>
      <c r="I2820">
        <v>5.3116630000000002</v>
      </c>
      <c r="J2820">
        <v>0.118037</v>
      </c>
      <c r="K2820" t="str">
        <f t="shared" si="80"/>
        <v>7</v>
      </c>
      <c r="L2820" t="s">
        <v>95</v>
      </c>
      <c r="M2820" t="s">
        <v>96</v>
      </c>
      <c r="N282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46</v>
      </c>
      <c r="O2820">
        <f>VLOOKUP(TableMPI[[#This Row],[Label]],TableAvg[],2,FALSE)</f>
        <v>72.402682666666678</v>
      </c>
      <c r="P2820">
        <f>VLOOKUP(TableMPI[[#This Row],[Label]],TableAvg[],3,FALSE)</f>
        <v>8.6749406518559908</v>
      </c>
      <c r="Q2820">
        <f>TableMPI[[#This Row],[Avg]]-$U$2*TableMPI[[#This Row],[StdDev]]</f>
        <v>55.052801362954696</v>
      </c>
      <c r="R2820">
        <f>TableMPI[[#This Row],[Avg]]+$U$2*TableMPI[[#This Row],[StdDev]]</f>
        <v>89.75256397037866</v>
      </c>
      <c r="S2820">
        <f>IF(AND(TableMPI[[#This Row],[total_time]]&gt;=TableMPI[[#This Row],[Low]], TableMPI[[#This Row],[total_time]]&lt;=TableMPI[[#This Row],[High]]),1,0)</f>
        <v>0</v>
      </c>
    </row>
    <row r="2821" spans="1:19" x14ac:dyDescent="0.25">
      <c r="A2821" t="s">
        <v>15</v>
      </c>
      <c r="B2821">
        <v>10000</v>
      </c>
      <c r="C2821">
        <v>100</v>
      </c>
      <c r="D2821">
        <v>100000</v>
      </c>
      <c r="E2821">
        <v>47</v>
      </c>
      <c r="F2821">
        <v>1</v>
      </c>
      <c r="G2821">
        <v>19.702304999999999</v>
      </c>
      <c r="H2821">
        <v>11.408364000000001</v>
      </c>
      <c r="I2821">
        <v>4.3134649999999999</v>
      </c>
      <c r="J2821">
        <v>9.3770999999999993E-2</v>
      </c>
      <c r="K2821" t="str">
        <f t="shared" si="80"/>
        <v>7</v>
      </c>
      <c r="L2821" t="s">
        <v>95</v>
      </c>
      <c r="M2821" t="s">
        <v>96</v>
      </c>
      <c r="N282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47</v>
      </c>
      <c r="O2821">
        <f>VLOOKUP(TableMPI[[#This Row],[Label]],TableAvg[],2,FALSE)</f>
        <v>77.546280333333343</v>
      </c>
      <c r="P2821">
        <f>VLOOKUP(TableMPI[[#This Row],[Label]],TableAvg[],3,FALSE)</f>
        <v>1.6251516040406595</v>
      </c>
      <c r="Q2821">
        <f>TableMPI[[#This Row],[Avg]]-$U$2*TableMPI[[#This Row],[StdDev]]</f>
        <v>74.295977125252023</v>
      </c>
      <c r="R2821">
        <f>TableMPI[[#This Row],[Avg]]+$U$2*TableMPI[[#This Row],[StdDev]]</f>
        <v>80.796583541414662</v>
      </c>
      <c r="S2821">
        <f>IF(AND(TableMPI[[#This Row],[total_time]]&gt;=TableMPI[[#This Row],[Low]], TableMPI[[#This Row],[total_time]]&lt;=TableMPI[[#This Row],[High]]),1,0)</f>
        <v>0</v>
      </c>
    </row>
    <row r="2822" spans="1:19" x14ac:dyDescent="0.25">
      <c r="A2822" t="s">
        <v>15</v>
      </c>
      <c r="B2822">
        <v>10000</v>
      </c>
      <c r="C2822">
        <v>100</v>
      </c>
      <c r="D2822">
        <v>100000</v>
      </c>
      <c r="E2822">
        <v>48</v>
      </c>
      <c r="F2822">
        <v>1</v>
      </c>
      <c r="G2822">
        <v>13.023642000000001</v>
      </c>
      <c r="H2822">
        <v>4.8130220000000001</v>
      </c>
      <c r="I2822">
        <v>6.9238869999999997</v>
      </c>
      <c r="J2822">
        <v>0.147317</v>
      </c>
      <c r="K2822" t="str">
        <f t="shared" si="80"/>
        <v>7</v>
      </c>
      <c r="L2822" t="s">
        <v>95</v>
      </c>
      <c r="M2822" t="s">
        <v>96</v>
      </c>
      <c r="N282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48</v>
      </c>
      <c r="O2822">
        <f>VLOOKUP(TableMPI[[#This Row],[Label]],TableAvg[],2,FALSE)</f>
        <v>76.196652285714279</v>
      </c>
      <c r="P2822">
        <f>VLOOKUP(TableMPI[[#This Row],[Label]],TableAvg[],3,FALSE)</f>
        <v>1.7251254991956284</v>
      </c>
      <c r="Q2822">
        <f>TableMPI[[#This Row],[Avg]]-$U$2*TableMPI[[#This Row],[StdDev]]</f>
        <v>72.746401287323025</v>
      </c>
      <c r="R2822">
        <f>TableMPI[[#This Row],[Avg]]+$U$2*TableMPI[[#This Row],[StdDev]]</f>
        <v>79.646903284105534</v>
      </c>
      <c r="S2822">
        <f>IF(AND(TableMPI[[#This Row],[total_time]]&gt;=TableMPI[[#This Row],[Low]], TableMPI[[#This Row],[total_time]]&lt;=TableMPI[[#This Row],[High]]),1,0)</f>
        <v>0</v>
      </c>
    </row>
    <row r="2823" spans="1:19" x14ac:dyDescent="0.25">
      <c r="A2823" t="s">
        <v>15</v>
      </c>
      <c r="B2823">
        <v>10000</v>
      </c>
      <c r="C2823">
        <v>100</v>
      </c>
      <c r="D2823">
        <v>100000</v>
      </c>
      <c r="E2823">
        <v>49</v>
      </c>
      <c r="F2823">
        <v>1</v>
      </c>
      <c r="G2823">
        <v>13.893478999999999</v>
      </c>
      <c r="H2823">
        <v>5.7466080000000002</v>
      </c>
      <c r="I2823">
        <v>7.0979539999999997</v>
      </c>
      <c r="J2823">
        <v>0.14787400000000001</v>
      </c>
      <c r="K2823" t="str">
        <f t="shared" si="80"/>
        <v>7</v>
      </c>
      <c r="L2823" t="s">
        <v>95</v>
      </c>
      <c r="M2823" t="s">
        <v>96</v>
      </c>
      <c r="N282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49</v>
      </c>
      <c r="O2823">
        <f>VLOOKUP(TableMPI[[#This Row],[Label]],TableAvg[],2,FALSE)</f>
        <v>76.552641666666659</v>
      </c>
      <c r="P2823">
        <f>VLOOKUP(TableMPI[[#This Row],[Label]],TableAvg[],3,FALSE)</f>
        <v>0.24086220050867616</v>
      </c>
      <c r="Q2823">
        <f>TableMPI[[#This Row],[Avg]]-$U$2*TableMPI[[#This Row],[StdDev]]</f>
        <v>76.070917265649314</v>
      </c>
      <c r="R2823">
        <f>TableMPI[[#This Row],[Avg]]+$U$2*TableMPI[[#This Row],[StdDev]]</f>
        <v>77.034366067684005</v>
      </c>
      <c r="S2823">
        <f>IF(AND(TableMPI[[#This Row],[total_time]]&gt;=TableMPI[[#This Row],[Low]], TableMPI[[#This Row],[total_time]]&lt;=TableMPI[[#This Row],[High]]),1,0)</f>
        <v>0</v>
      </c>
    </row>
    <row r="2824" spans="1:19" x14ac:dyDescent="0.25">
      <c r="A2824" t="s">
        <v>15</v>
      </c>
      <c r="B2824">
        <v>10000</v>
      </c>
      <c r="C2824">
        <v>100</v>
      </c>
      <c r="D2824">
        <v>100000</v>
      </c>
      <c r="E2824">
        <v>50</v>
      </c>
      <c r="F2824">
        <v>1</v>
      </c>
      <c r="G2824">
        <v>19.318301000000002</v>
      </c>
      <c r="H2824">
        <v>11.363376000000001</v>
      </c>
      <c r="I2824">
        <v>7.6029790000000004</v>
      </c>
      <c r="J2824">
        <v>0.155163</v>
      </c>
      <c r="K2824" t="str">
        <f t="shared" si="80"/>
        <v>7</v>
      </c>
      <c r="L2824" t="s">
        <v>95</v>
      </c>
      <c r="M2824" t="s">
        <v>96</v>
      </c>
      <c r="N282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50</v>
      </c>
      <c r="O2824">
        <f>VLOOKUP(TableMPI[[#This Row],[Label]],TableAvg[],2,FALSE)</f>
        <v>66.211950000000002</v>
      </c>
      <c r="P2824">
        <f>VLOOKUP(TableMPI[[#This Row],[Label]],TableAvg[],3,FALSE)</f>
        <v>7.8498883116002274</v>
      </c>
      <c r="Q2824">
        <f>TableMPI[[#This Row],[Avg]]-$U$2*TableMPI[[#This Row],[StdDev]]</f>
        <v>50.512173376799545</v>
      </c>
      <c r="R2824">
        <f>TableMPI[[#This Row],[Avg]]+$U$2*TableMPI[[#This Row],[StdDev]]</f>
        <v>81.911726623200451</v>
      </c>
      <c r="S2824">
        <f>IF(AND(TableMPI[[#This Row],[total_time]]&gt;=TableMPI[[#This Row],[Low]], TableMPI[[#This Row],[total_time]]&lt;=TableMPI[[#This Row],[High]]),1,0)</f>
        <v>0</v>
      </c>
    </row>
    <row r="2825" spans="1:19" x14ac:dyDescent="0.25">
      <c r="A2825" t="s">
        <v>15</v>
      </c>
      <c r="B2825">
        <v>10000</v>
      </c>
      <c r="C2825">
        <v>100</v>
      </c>
      <c r="D2825">
        <v>100000</v>
      </c>
      <c r="E2825">
        <v>51</v>
      </c>
      <c r="F2825">
        <v>1</v>
      </c>
      <c r="G2825">
        <v>13.169359999999999</v>
      </c>
      <c r="H2825">
        <v>5.3534810000000004</v>
      </c>
      <c r="I2825">
        <v>6.7188239999999997</v>
      </c>
      <c r="J2825">
        <v>0.134376</v>
      </c>
      <c r="K2825" t="str">
        <f t="shared" si="80"/>
        <v>7</v>
      </c>
      <c r="L2825" t="s">
        <v>95</v>
      </c>
      <c r="M2825" t="s">
        <v>96</v>
      </c>
      <c r="N282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51</v>
      </c>
      <c r="O2825">
        <f>VLOOKUP(TableMPI[[#This Row],[Label]],TableAvg[],2,FALSE)</f>
        <v>71.420936749999996</v>
      </c>
      <c r="P2825">
        <f>VLOOKUP(TableMPI[[#This Row],[Label]],TableAvg[],3,FALSE)</f>
        <v>6.7906007209647807</v>
      </c>
      <c r="Q2825">
        <f>TableMPI[[#This Row],[Avg]]-$U$2*TableMPI[[#This Row],[StdDev]]</f>
        <v>57.839735308070431</v>
      </c>
      <c r="R2825">
        <f>TableMPI[[#This Row],[Avg]]+$U$2*TableMPI[[#This Row],[StdDev]]</f>
        <v>85.002138191929561</v>
      </c>
      <c r="S2825">
        <f>IF(AND(TableMPI[[#This Row],[total_time]]&gt;=TableMPI[[#This Row],[Low]], TableMPI[[#This Row],[total_time]]&lt;=TableMPI[[#This Row],[High]]),1,0)</f>
        <v>0</v>
      </c>
    </row>
    <row r="2826" spans="1:19" x14ac:dyDescent="0.25">
      <c r="A2826" t="s">
        <v>15</v>
      </c>
      <c r="B2826">
        <v>10000</v>
      </c>
      <c r="C2826">
        <v>100</v>
      </c>
      <c r="D2826">
        <v>100000</v>
      </c>
      <c r="E2826">
        <v>52</v>
      </c>
      <c r="F2826">
        <v>1</v>
      </c>
      <c r="G2826">
        <v>16.011697000000002</v>
      </c>
      <c r="H2826">
        <v>8.2203879999999998</v>
      </c>
      <c r="I2826">
        <v>5.2896679999999998</v>
      </c>
      <c r="J2826">
        <v>0.10371900000000001</v>
      </c>
      <c r="K2826" t="str">
        <f t="shared" si="80"/>
        <v>7</v>
      </c>
      <c r="L2826" t="s">
        <v>95</v>
      </c>
      <c r="M2826" t="s">
        <v>96</v>
      </c>
      <c r="N282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52</v>
      </c>
      <c r="O2826">
        <f>VLOOKUP(TableMPI[[#This Row],[Label]],TableAvg[],2,FALSE)</f>
        <v>65.309149000000005</v>
      </c>
      <c r="P2826">
        <f>VLOOKUP(TableMPI[[#This Row],[Label]],TableAvg[],3,FALSE)</f>
        <v>7.8481203231082199</v>
      </c>
      <c r="Q2826">
        <f>TableMPI[[#This Row],[Avg]]-$U$2*TableMPI[[#This Row],[StdDev]]</f>
        <v>49.612908353783567</v>
      </c>
      <c r="R2826">
        <f>TableMPI[[#This Row],[Avg]]+$U$2*TableMPI[[#This Row],[StdDev]]</f>
        <v>81.005389646216443</v>
      </c>
      <c r="S2826">
        <f>IF(AND(TableMPI[[#This Row],[total_time]]&gt;=TableMPI[[#This Row],[Low]], TableMPI[[#This Row],[total_time]]&lt;=TableMPI[[#This Row],[High]]),1,0)</f>
        <v>0</v>
      </c>
    </row>
    <row r="2827" spans="1:19" x14ac:dyDescent="0.25">
      <c r="A2827" t="s">
        <v>15</v>
      </c>
      <c r="B2827">
        <v>10000</v>
      </c>
      <c r="C2827">
        <v>100</v>
      </c>
      <c r="D2827">
        <v>100000</v>
      </c>
      <c r="E2827">
        <v>53</v>
      </c>
      <c r="F2827">
        <v>1</v>
      </c>
      <c r="G2827">
        <v>12.584595</v>
      </c>
      <c r="H2827">
        <v>4.8868340000000003</v>
      </c>
      <c r="I2827">
        <v>9.2916260000000008</v>
      </c>
      <c r="J2827">
        <v>0.17868500000000001</v>
      </c>
      <c r="K2827" t="str">
        <f t="shared" si="80"/>
        <v>7</v>
      </c>
      <c r="L2827" t="s">
        <v>95</v>
      </c>
      <c r="M2827" t="s">
        <v>96</v>
      </c>
      <c r="N282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53</v>
      </c>
      <c r="O2827">
        <f>VLOOKUP(TableMPI[[#This Row],[Label]],TableAvg[],2,FALSE)</f>
        <v>69.680341666666664</v>
      </c>
      <c r="P2827">
        <f>VLOOKUP(TableMPI[[#This Row],[Label]],TableAvg[],3,FALSE)</f>
        <v>8.4211841839590971</v>
      </c>
      <c r="Q2827">
        <f>TableMPI[[#This Row],[Avg]]-$U$2*TableMPI[[#This Row],[StdDev]]</f>
        <v>52.837973298748466</v>
      </c>
      <c r="R2827">
        <f>TableMPI[[#This Row],[Avg]]+$U$2*TableMPI[[#This Row],[StdDev]]</f>
        <v>86.522710034584861</v>
      </c>
      <c r="S2827">
        <f>IF(AND(TableMPI[[#This Row],[total_time]]&gt;=TableMPI[[#This Row],[Low]], TableMPI[[#This Row],[total_time]]&lt;=TableMPI[[#This Row],[High]]),1,0)</f>
        <v>0</v>
      </c>
    </row>
    <row r="2828" spans="1:19" x14ac:dyDescent="0.25">
      <c r="A2828" t="s">
        <v>15</v>
      </c>
      <c r="B2828">
        <v>10000</v>
      </c>
      <c r="C2828">
        <v>100</v>
      </c>
      <c r="D2828">
        <v>100000</v>
      </c>
      <c r="E2828">
        <v>54</v>
      </c>
      <c r="F2828">
        <v>1</v>
      </c>
      <c r="G2828">
        <v>14.40034</v>
      </c>
      <c r="H2828">
        <v>6.8904880000000004</v>
      </c>
      <c r="I2828">
        <v>5.5966019999999999</v>
      </c>
      <c r="J2828">
        <v>0.105596</v>
      </c>
      <c r="K2828" t="str">
        <f t="shared" si="80"/>
        <v>7</v>
      </c>
      <c r="L2828" t="s">
        <v>95</v>
      </c>
      <c r="M2828" t="s">
        <v>96</v>
      </c>
      <c r="N282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54</v>
      </c>
      <c r="O2828">
        <f>VLOOKUP(TableMPI[[#This Row],[Label]],TableAvg[],2,FALSE)</f>
        <v>68.487962874999994</v>
      </c>
      <c r="P2828">
        <f>VLOOKUP(TableMPI[[#This Row],[Label]],TableAvg[],3,FALSE)</f>
        <v>8.4105057132328955</v>
      </c>
      <c r="Q2828">
        <f>TableMPI[[#This Row],[Avg]]-$U$2*TableMPI[[#This Row],[StdDev]]</f>
        <v>51.666951448534206</v>
      </c>
      <c r="R2828">
        <f>TableMPI[[#This Row],[Avg]]+$U$2*TableMPI[[#This Row],[StdDev]]</f>
        <v>85.308974301465781</v>
      </c>
      <c r="S2828">
        <f>IF(AND(TableMPI[[#This Row],[total_time]]&gt;=TableMPI[[#This Row],[Low]], TableMPI[[#This Row],[total_time]]&lt;=TableMPI[[#This Row],[High]]),1,0)</f>
        <v>0</v>
      </c>
    </row>
    <row r="2829" spans="1:19" x14ac:dyDescent="0.25">
      <c r="A2829" t="s">
        <v>15</v>
      </c>
      <c r="B2829">
        <v>10000</v>
      </c>
      <c r="C2829">
        <v>100</v>
      </c>
      <c r="D2829">
        <v>100000</v>
      </c>
      <c r="E2829">
        <v>55</v>
      </c>
      <c r="F2829">
        <v>1</v>
      </c>
      <c r="G2829">
        <v>12.615437999999999</v>
      </c>
      <c r="H2829">
        <v>5.262581</v>
      </c>
      <c r="I2829">
        <v>12.331599000000001</v>
      </c>
      <c r="J2829">
        <v>0.22836300000000001</v>
      </c>
      <c r="K2829" t="str">
        <f t="shared" si="80"/>
        <v>7</v>
      </c>
      <c r="L2829" t="s">
        <v>95</v>
      </c>
      <c r="M2829" t="s">
        <v>96</v>
      </c>
      <c r="N282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55</v>
      </c>
      <c r="O2829">
        <f>VLOOKUP(TableMPI[[#This Row],[Label]],TableAvg[],2,FALSE)</f>
        <v>69.724812</v>
      </c>
      <c r="P2829">
        <f>VLOOKUP(TableMPI[[#This Row],[Label]],TableAvg[],3,FALSE)</f>
        <v>4.9939833811518328</v>
      </c>
      <c r="Q2829">
        <f>TableMPI[[#This Row],[Avg]]-$U$2*TableMPI[[#This Row],[StdDev]]</f>
        <v>59.736845237696336</v>
      </c>
      <c r="R2829">
        <f>TableMPI[[#This Row],[Avg]]+$U$2*TableMPI[[#This Row],[StdDev]]</f>
        <v>79.712778762303671</v>
      </c>
      <c r="S2829">
        <f>IF(AND(TableMPI[[#This Row],[total_time]]&gt;=TableMPI[[#This Row],[Low]], TableMPI[[#This Row],[total_time]]&lt;=TableMPI[[#This Row],[High]]),1,0)</f>
        <v>0</v>
      </c>
    </row>
    <row r="2830" spans="1:19" x14ac:dyDescent="0.25">
      <c r="A2830" t="s">
        <v>15</v>
      </c>
      <c r="B2830">
        <v>10000</v>
      </c>
      <c r="C2830">
        <v>100</v>
      </c>
      <c r="D2830">
        <v>100000</v>
      </c>
      <c r="E2830">
        <v>56</v>
      </c>
      <c r="F2830">
        <v>1</v>
      </c>
      <c r="G2830">
        <v>20.004594999999998</v>
      </c>
      <c r="H2830">
        <v>12.737557000000001</v>
      </c>
      <c r="I2830">
        <v>5.5233879999999997</v>
      </c>
      <c r="J2830">
        <v>0.100425</v>
      </c>
      <c r="K2830" t="str">
        <f t="shared" si="80"/>
        <v>7</v>
      </c>
      <c r="L2830" t="s">
        <v>95</v>
      </c>
      <c r="M2830" t="s">
        <v>96</v>
      </c>
      <c r="N283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56</v>
      </c>
      <c r="O2830">
        <f>VLOOKUP(TableMPI[[#This Row],[Label]],TableAvg[],2,FALSE)</f>
        <v>69.938356666666664</v>
      </c>
      <c r="P2830">
        <f>VLOOKUP(TableMPI[[#This Row],[Label]],TableAvg[],3,FALSE)</f>
        <v>4.1090537987137035</v>
      </c>
      <c r="Q2830">
        <f>TableMPI[[#This Row],[Avg]]-$U$2*TableMPI[[#This Row],[StdDev]]</f>
        <v>61.720249069239259</v>
      </c>
      <c r="R2830">
        <f>TableMPI[[#This Row],[Avg]]+$U$2*TableMPI[[#This Row],[StdDev]]</f>
        <v>78.156464264094069</v>
      </c>
      <c r="S2830">
        <f>IF(AND(TableMPI[[#This Row],[total_time]]&gt;=TableMPI[[#This Row],[Low]], TableMPI[[#This Row],[total_time]]&lt;=TableMPI[[#This Row],[High]]),1,0)</f>
        <v>0</v>
      </c>
    </row>
    <row r="2831" spans="1:19" x14ac:dyDescent="0.25">
      <c r="A2831" t="s">
        <v>15</v>
      </c>
      <c r="B2831">
        <v>10000</v>
      </c>
      <c r="C2831">
        <v>100</v>
      </c>
      <c r="D2831">
        <v>100000</v>
      </c>
      <c r="E2831">
        <v>57</v>
      </c>
      <c r="F2831">
        <v>1</v>
      </c>
      <c r="G2831">
        <v>18.061292000000002</v>
      </c>
      <c r="H2831">
        <v>10.886863</v>
      </c>
      <c r="I2831">
        <v>17.257536000000002</v>
      </c>
      <c r="J2831">
        <v>0.30817</v>
      </c>
      <c r="K2831" t="str">
        <f t="shared" si="80"/>
        <v>7</v>
      </c>
      <c r="L2831" t="s">
        <v>95</v>
      </c>
      <c r="M2831" t="s">
        <v>96</v>
      </c>
      <c r="N283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57</v>
      </c>
      <c r="O2831">
        <f>VLOOKUP(TableMPI[[#This Row],[Label]],TableAvg[],2,FALSE)</f>
        <v>71.618437749999998</v>
      </c>
      <c r="P2831">
        <f>VLOOKUP(TableMPI[[#This Row],[Label]],TableAvg[],3,FALSE)</f>
        <v>2.127596075113261</v>
      </c>
      <c r="Q2831">
        <f>TableMPI[[#This Row],[Avg]]-$U$2*TableMPI[[#This Row],[StdDev]]</f>
        <v>67.363245599773478</v>
      </c>
      <c r="R2831">
        <f>TableMPI[[#This Row],[Avg]]+$U$2*TableMPI[[#This Row],[StdDev]]</f>
        <v>75.873629900226518</v>
      </c>
      <c r="S2831">
        <f>IF(AND(TableMPI[[#This Row],[total_time]]&gt;=TableMPI[[#This Row],[Low]], TableMPI[[#This Row],[total_time]]&lt;=TableMPI[[#This Row],[High]]),1,0)</f>
        <v>0</v>
      </c>
    </row>
    <row r="2832" spans="1:19" x14ac:dyDescent="0.25">
      <c r="A2832" t="s">
        <v>15</v>
      </c>
      <c r="B2832">
        <v>10000</v>
      </c>
      <c r="C2832">
        <v>100</v>
      </c>
      <c r="D2832">
        <v>100000</v>
      </c>
      <c r="E2832">
        <v>58</v>
      </c>
      <c r="F2832">
        <v>1</v>
      </c>
      <c r="G2832">
        <v>16.244561000000001</v>
      </c>
      <c r="H2832">
        <v>9.2159110000000002</v>
      </c>
      <c r="I2832">
        <v>13.783066</v>
      </c>
      <c r="J2832">
        <v>0.241808</v>
      </c>
      <c r="K2832" t="str">
        <f t="shared" si="80"/>
        <v>7</v>
      </c>
      <c r="L2832" t="s">
        <v>95</v>
      </c>
      <c r="M2832" t="s">
        <v>96</v>
      </c>
      <c r="N283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58</v>
      </c>
      <c r="O2832">
        <f>VLOOKUP(TableMPI[[#This Row],[Label]],TableAvg[],2,FALSE)</f>
        <v>62.056984333333332</v>
      </c>
      <c r="P2832">
        <f>VLOOKUP(TableMPI[[#This Row],[Label]],TableAvg[],3,FALSE)</f>
        <v>7.4787741617957302</v>
      </c>
      <c r="Q2832">
        <f>TableMPI[[#This Row],[Avg]]-$U$2*TableMPI[[#This Row],[StdDev]]</f>
        <v>47.099436009741872</v>
      </c>
      <c r="R2832">
        <f>TableMPI[[#This Row],[Avg]]+$U$2*TableMPI[[#This Row],[StdDev]]</f>
        <v>77.014532656924786</v>
      </c>
      <c r="S2832">
        <f>IF(AND(TableMPI[[#This Row],[total_time]]&gt;=TableMPI[[#This Row],[Low]], TableMPI[[#This Row],[total_time]]&lt;=TableMPI[[#This Row],[High]]),1,0)</f>
        <v>0</v>
      </c>
    </row>
    <row r="2833" spans="1:19" x14ac:dyDescent="0.25">
      <c r="A2833" t="s">
        <v>15</v>
      </c>
      <c r="B2833">
        <v>10000</v>
      </c>
      <c r="C2833">
        <v>100</v>
      </c>
      <c r="D2833">
        <v>100000</v>
      </c>
      <c r="E2833">
        <v>59</v>
      </c>
      <c r="F2833">
        <v>1</v>
      </c>
      <c r="G2833">
        <v>14.551669</v>
      </c>
      <c r="H2833">
        <v>7.563841</v>
      </c>
      <c r="I2833">
        <v>6.696199</v>
      </c>
      <c r="J2833">
        <v>0.115452</v>
      </c>
      <c r="K2833" t="str">
        <f t="shared" si="80"/>
        <v>7</v>
      </c>
      <c r="L2833" t="s">
        <v>95</v>
      </c>
      <c r="M2833" t="s">
        <v>96</v>
      </c>
      <c r="N283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59</v>
      </c>
      <c r="O2833">
        <f>VLOOKUP(TableMPI[[#This Row],[Label]],TableAvg[],2,FALSE)</f>
        <v>54.831403666666667</v>
      </c>
      <c r="P2833">
        <f>VLOOKUP(TableMPI[[#This Row],[Label]],TableAvg[],3,FALSE)</f>
        <v>4.5018831127554932</v>
      </c>
      <c r="Q2833">
        <f>TableMPI[[#This Row],[Avg]]-$U$2*TableMPI[[#This Row],[StdDev]]</f>
        <v>45.82763744115568</v>
      </c>
      <c r="R2833">
        <f>TableMPI[[#This Row],[Avg]]+$U$2*TableMPI[[#This Row],[StdDev]]</f>
        <v>63.835169892177653</v>
      </c>
      <c r="S2833">
        <f>IF(AND(TableMPI[[#This Row],[total_time]]&gt;=TableMPI[[#This Row],[Low]], TableMPI[[#This Row],[total_time]]&lt;=TableMPI[[#This Row],[High]]),1,0)</f>
        <v>0</v>
      </c>
    </row>
    <row r="2834" spans="1:19" x14ac:dyDescent="0.25">
      <c r="A2834" t="s">
        <v>15</v>
      </c>
      <c r="B2834">
        <v>10000</v>
      </c>
      <c r="C2834">
        <v>100</v>
      </c>
      <c r="D2834">
        <v>100000</v>
      </c>
      <c r="E2834">
        <v>60</v>
      </c>
      <c r="F2834">
        <v>1</v>
      </c>
      <c r="G2834">
        <v>18.809657000000001</v>
      </c>
      <c r="H2834">
        <v>12.175737</v>
      </c>
      <c r="I2834">
        <v>7.0073939999999997</v>
      </c>
      <c r="J2834">
        <v>0.118769</v>
      </c>
      <c r="K2834" t="str">
        <f t="shared" si="80"/>
        <v>7</v>
      </c>
      <c r="L2834" t="s">
        <v>95</v>
      </c>
      <c r="M2834" t="s">
        <v>96</v>
      </c>
      <c r="N283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60</v>
      </c>
      <c r="O2834">
        <f>VLOOKUP(TableMPI[[#This Row],[Label]],TableAvg[],2,FALSE)</f>
        <v>63.720000124999999</v>
      </c>
      <c r="P2834">
        <f>VLOOKUP(TableMPI[[#This Row],[Label]],TableAvg[],3,FALSE)</f>
        <v>7.0823693233677538</v>
      </c>
      <c r="Q2834">
        <f>TableMPI[[#This Row],[Avg]]-$U$2*TableMPI[[#This Row],[StdDev]]</f>
        <v>49.555261478264491</v>
      </c>
      <c r="R2834">
        <f>TableMPI[[#This Row],[Avg]]+$U$2*TableMPI[[#This Row],[StdDev]]</f>
        <v>77.884738771735499</v>
      </c>
      <c r="S2834">
        <f>IF(AND(TableMPI[[#This Row],[total_time]]&gt;=TableMPI[[#This Row],[Low]], TableMPI[[#This Row],[total_time]]&lt;=TableMPI[[#This Row],[High]]),1,0)</f>
        <v>0</v>
      </c>
    </row>
    <row r="2835" spans="1:19" x14ac:dyDescent="0.25">
      <c r="A2835" t="s">
        <v>15</v>
      </c>
      <c r="B2835">
        <v>10000</v>
      </c>
      <c r="C2835">
        <v>100</v>
      </c>
      <c r="D2835">
        <v>100000</v>
      </c>
      <c r="E2835">
        <v>61</v>
      </c>
      <c r="F2835">
        <v>1</v>
      </c>
      <c r="G2835">
        <v>15.464465000000001</v>
      </c>
      <c r="H2835">
        <v>8.8446470000000001</v>
      </c>
      <c r="I2835">
        <v>7.1348320000000003</v>
      </c>
      <c r="J2835">
        <v>0.11891400000000001</v>
      </c>
      <c r="K2835" t="str">
        <f t="shared" si="80"/>
        <v>7</v>
      </c>
      <c r="L2835" t="s">
        <v>95</v>
      </c>
      <c r="M2835" t="s">
        <v>96</v>
      </c>
      <c r="N283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61</v>
      </c>
      <c r="O2835">
        <f>VLOOKUP(TableMPI[[#This Row],[Label]],TableAvg[],2,FALSE)</f>
        <v>60.546761666666669</v>
      </c>
      <c r="P2835">
        <f>VLOOKUP(TableMPI[[#This Row],[Label]],TableAvg[],3,FALSE)</f>
        <v>6.2983613579363924</v>
      </c>
      <c r="Q2835">
        <f>TableMPI[[#This Row],[Avg]]-$U$2*TableMPI[[#This Row],[StdDev]]</f>
        <v>47.950038950793882</v>
      </c>
      <c r="R2835">
        <f>TableMPI[[#This Row],[Avg]]+$U$2*TableMPI[[#This Row],[StdDev]]</f>
        <v>73.143484382539455</v>
      </c>
      <c r="S2835">
        <f>IF(AND(TableMPI[[#This Row],[total_time]]&gt;=TableMPI[[#This Row],[Low]], TableMPI[[#This Row],[total_time]]&lt;=TableMPI[[#This Row],[High]]),1,0)</f>
        <v>0</v>
      </c>
    </row>
    <row r="2836" spans="1:19" x14ac:dyDescent="0.25">
      <c r="A2836" t="s">
        <v>15</v>
      </c>
      <c r="B2836">
        <v>10000</v>
      </c>
      <c r="C2836">
        <v>100</v>
      </c>
      <c r="D2836">
        <v>100000</v>
      </c>
      <c r="E2836">
        <v>62</v>
      </c>
      <c r="F2836">
        <v>1</v>
      </c>
      <c r="G2836">
        <v>15.238467999999999</v>
      </c>
      <c r="H2836">
        <v>8.7769349999999999</v>
      </c>
      <c r="I2836">
        <v>6.3495470000000003</v>
      </c>
      <c r="J2836">
        <v>0.104091</v>
      </c>
      <c r="K2836" t="str">
        <f t="shared" si="80"/>
        <v>7</v>
      </c>
      <c r="L2836" t="s">
        <v>95</v>
      </c>
      <c r="M2836" t="s">
        <v>96</v>
      </c>
      <c r="N283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62</v>
      </c>
      <c r="O2836">
        <f>VLOOKUP(TableMPI[[#This Row],[Label]],TableAvg[],2,FALSE)</f>
        <v>58.844606333333331</v>
      </c>
      <c r="P2836">
        <f>VLOOKUP(TableMPI[[#This Row],[Label]],TableAvg[],3,FALSE)</f>
        <v>7.5824191169378352</v>
      </c>
      <c r="Q2836">
        <f>TableMPI[[#This Row],[Avg]]-$U$2*TableMPI[[#This Row],[StdDev]]</f>
        <v>43.679768099457661</v>
      </c>
      <c r="R2836">
        <f>TableMPI[[#This Row],[Avg]]+$U$2*TableMPI[[#This Row],[StdDev]]</f>
        <v>74.009444567209002</v>
      </c>
      <c r="S2836">
        <f>IF(AND(TableMPI[[#This Row],[total_time]]&gt;=TableMPI[[#This Row],[Low]], TableMPI[[#This Row],[total_time]]&lt;=TableMPI[[#This Row],[High]]),1,0)</f>
        <v>0</v>
      </c>
    </row>
    <row r="2837" spans="1:19" x14ac:dyDescent="0.25">
      <c r="A2837" t="s">
        <v>15</v>
      </c>
      <c r="B2837">
        <v>10000</v>
      </c>
      <c r="C2837">
        <v>100</v>
      </c>
      <c r="D2837">
        <v>100000</v>
      </c>
      <c r="E2837">
        <v>63</v>
      </c>
      <c r="F2837">
        <v>1</v>
      </c>
      <c r="G2837">
        <v>16.734445999999998</v>
      </c>
      <c r="H2837">
        <v>10.295475</v>
      </c>
      <c r="I2837">
        <v>4.0211790000000001</v>
      </c>
      <c r="J2837">
        <v>6.4857999999999999E-2</v>
      </c>
      <c r="K2837" t="str">
        <f t="shared" si="80"/>
        <v>7</v>
      </c>
      <c r="L2837" t="s">
        <v>95</v>
      </c>
      <c r="M2837" t="s">
        <v>96</v>
      </c>
      <c r="N283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63</v>
      </c>
      <c r="O2837">
        <f>VLOOKUP(TableMPI[[#This Row],[Label]],TableAvg[],2,FALSE)</f>
        <v>61.130554500000002</v>
      </c>
      <c r="P2837">
        <f>VLOOKUP(TableMPI[[#This Row],[Label]],TableAvg[],3,FALSE)</f>
        <v>6.9583401630308659</v>
      </c>
      <c r="Q2837">
        <f>TableMPI[[#This Row],[Avg]]-$U$2*TableMPI[[#This Row],[StdDev]]</f>
        <v>47.213874173938272</v>
      </c>
      <c r="R2837">
        <f>TableMPI[[#This Row],[Avg]]+$U$2*TableMPI[[#This Row],[StdDev]]</f>
        <v>75.047234826061739</v>
      </c>
      <c r="S2837">
        <f>IF(AND(TableMPI[[#This Row],[total_time]]&gt;=TableMPI[[#This Row],[Low]], TableMPI[[#This Row],[total_time]]&lt;=TableMPI[[#This Row],[High]]),1,0)</f>
        <v>0</v>
      </c>
    </row>
    <row r="2838" spans="1:19" x14ac:dyDescent="0.25">
      <c r="A2838" t="s">
        <v>15</v>
      </c>
      <c r="B2838">
        <v>10000</v>
      </c>
      <c r="C2838">
        <v>100</v>
      </c>
      <c r="D2838">
        <v>100000</v>
      </c>
      <c r="E2838">
        <v>64</v>
      </c>
      <c r="F2838">
        <v>1</v>
      </c>
      <c r="G2838">
        <v>22.241253</v>
      </c>
      <c r="H2838">
        <v>15.887295</v>
      </c>
      <c r="I2838">
        <v>7.7964840000000004</v>
      </c>
      <c r="J2838">
        <v>0.123754</v>
      </c>
      <c r="K2838" t="str">
        <f t="shared" si="80"/>
        <v>7</v>
      </c>
      <c r="L2838" t="s">
        <v>95</v>
      </c>
      <c r="M2838" t="s">
        <v>96</v>
      </c>
      <c r="N283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64</v>
      </c>
      <c r="O2838">
        <f>VLOOKUP(TableMPI[[#This Row],[Label]],TableAvg[],2,FALSE)</f>
        <v>55.81539999999999</v>
      </c>
      <c r="P2838">
        <f>VLOOKUP(TableMPI[[#This Row],[Label]],TableAvg[],3,FALSE)</f>
        <v>9.1422645499959732</v>
      </c>
      <c r="Q2838">
        <f>TableMPI[[#This Row],[Avg]]-$U$2*TableMPI[[#This Row],[StdDev]]</f>
        <v>37.53087090000804</v>
      </c>
      <c r="R2838">
        <f>TableMPI[[#This Row],[Avg]]+$U$2*TableMPI[[#This Row],[StdDev]]</f>
        <v>74.09992909999194</v>
      </c>
      <c r="S2838">
        <f>IF(AND(TableMPI[[#This Row],[total_time]]&gt;=TableMPI[[#This Row],[Low]], TableMPI[[#This Row],[total_time]]&lt;=TableMPI[[#This Row],[High]]),1,0)</f>
        <v>0</v>
      </c>
    </row>
    <row r="2839" spans="1:19" x14ac:dyDescent="0.25">
      <c r="A2839" t="s">
        <v>15</v>
      </c>
      <c r="B2839">
        <v>10000</v>
      </c>
      <c r="C2839">
        <v>100</v>
      </c>
      <c r="D2839">
        <v>100000</v>
      </c>
      <c r="E2839">
        <v>65</v>
      </c>
      <c r="F2839">
        <v>1</v>
      </c>
      <c r="G2839">
        <v>18.302479000000002</v>
      </c>
      <c r="H2839">
        <v>12.091877</v>
      </c>
      <c r="I2839">
        <v>6.8147489999999999</v>
      </c>
      <c r="J2839">
        <v>0.10648000000000001</v>
      </c>
      <c r="K2839" t="str">
        <f t="shared" si="80"/>
        <v>7</v>
      </c>
      <c r="L2839" t="s">
        <v>95</v>
      </c>
      <c r="M2839" t="s">
        <v>96</v>
      </c>
      <c r="N283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65</v>
      </c>
      <c r="O2839" t="e">
        <f>VLOOKUP(TableMPI[[#This Row],[Label]],TableAvg[],2,FALSE)</f>
        <v>#N/A</v>
      </c>
      <c r="P2839" t="e">
        <f>VLOOKUP(TableMPI[[#This Row],[Label]],TableAvg[],3,FALSE)</f>
        <v>#N/A</v>
      </c>
      <c r="Q2839" t="e">
        <f>TableMPI[[#This Row],[Avg]]-$U$2*TableMPI[[#This Row],[StdDev]]</f>
        <v>#N/A</v>
      </c>
      <c r="R2839" t="e">
        <f>TableMPI[[#This Row],[Avg]]+$U$2*TableMPI[[#This Row],[StdDev]]</f>
        <v>#N/A</v>
      </c>
      <c r="S2839" t="e">
        <f>IF(AND(TableMPI[[#This Row],[total_time]]&gt;=TableMPI[[#This Row],[Low]], TableMPI[[#This Row],[total_time]]&lt;=TableMPI[[#This Row],[High]]),1,0)</f>
        <v>#N/A</v>
      </c>
    </row>
    <row r="2840" spans="1:19" x14ac:dyDescent="0.25">
      <c r="A2840" t="s">
        <v>15</v>
      </c>
      <c r="B2840">
        <v>10000</v>
      </c>
      <c r="C2840">
        <v>100</v>
      </c>
      <c r="D2840">
        <v>100000</v>
      </c>
      <c r="E2840">
        <v>66</v>
      </c>
      <c r="F2840">
        <v>1</v>
      </c>
      <c r="G2840">
        <v>17.277173000000001</v>
      </c>
      <c r="H2840">
        <v>11.13527</v>
      </c>
      <c r="I2840">
        <v>6.518967</v>
      </c>
      <c r="J2840">
        <v>0.10029200000000001</v>
      </c>
      <c r="K2840" t="str">
        <f t="shared" si="80"/>
        <v>7</v>
      </c>
      <c r="L2840" t="s">
        <v>95</v>
      </c>
      <c r="M2840" t="s">
        <v>96</v>
      </c>
      <c r="N284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66</v>
      </c>
      <c r="O2840" t="e">
        <f>VLOOKUP(TableMPI[[#This Row],[Label]],TableAvg[],2,FALSE)</f>
        <v>#N/A</v>
      </c>
      <c r="P2840" t="e">
        <f>VLOOKUP(TableMPI[[#This Row],[Label]],TableAvg[],3,FALSE)</f>
        <v>#N/A</v>
      </c>
      <c r="Q2840" t="e">
        <f>TableMPI[[#This Row],[Avg]]-$U$2*TableMPI[[#This Row],[StdDev]]</f>
        <v>#N/A</v>
      </c>
      <c r="R2840" t="e">
        <f>TableMPI[[#This Row],[Avg]]+$U$2*TableMPI[[#This Row],[StdDev]]</f>
        <v>#N/A</v>
      </c>
      <c r="S2840" t="e">
        <f>IF(AND(TableMPI[[#This Row],[total_time]]&gt;=TableMPI[[#This Row],[Low]], TableMPI[[#This Row],[total_time]]&lt;=TableMPI[[#This Row],[High]]),1,0)</f>
        <v>#N/A</v>
      </c>
    </row>
    <row r="2841" spans="1:19" x14ac:dyDescent="0.25">
      <c r="A2841" t="s">
        <v>15</v>
      </c>
      <c r="B2841">
        <v>10000</v>
      </c>
      <c r="C2841">
        <v>100</v>
      </c>
      <c r="D2841">
        <v>100000</v>
      </c>
      <c r="E2841">
        <v>67</v>
      </c>
      <c r="F2841">
        <v>1</v>
      </c>
      <c r="G2841">
        <v>21.365089000000001</v>
      </c>
      <c r="H2841">
        <v>15.304696</v>
      </c>
      <c r="I2841">
        <v>3.9713370000000001</v>
      </c>
      <c r="J2841">
        <v>6.0172000000000003E-2</v>
      </c>
      <c r="K2841" t="str">
        <f t="shared" si="80"/>
        <v>7</v>
      </c>
      <c r="L2841" t="s">
        <v>95</v>
      </c>
      <c r="M2841" t="s">
        <v>96</v>
      </c>
      <c r="N284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67</v>
      </c>
      <c r="O2841" t="e">
        <f>VLOOKUP(TableMPI[[#This Row],[Label]],TableAvg[],2,FALSE)</f>
        <v>#N/A</v>
      </c>
      <c r="P2841" t="e">
        <f>VLOOKUP(TableMPI[[#This Row],[Label]],TableAvg[],3,FALSE)</f>
        <v>#N/A</v>
      </c>
      <c r="Q2841" t="e">
        <f>TableMPI[[#This Row],[Avg]]-$U$2*TableMPI[[#This Row],[StdDev]]</f>
        <v>#N/A</v>
      </c>
      <c r="R2841" t="e">
        <f>TableMPI[[#This Row],[Avg]]+$U$2*TableMPI[[#This Row],[StdDev]]</f>
        <v>#N/A</v>
      </c>
      <c r="S2841" t="e">
        <f>IF(AND(TableMPI[[#This Row],[total_time]]&gt;=TableMPI[[#This Row],[Low]], TableMPI[[#This Row],[total_time]]&lt;=TableMPI[[#This Row],[High]]),1,0)</f>
        <v>#N/A</v>
      </c>
    </row>
    <row r="2842" spans="1:19" x14ac:dyDescent="0.25">
      <c r="A2842" t="s">
        <v>15</v>
      </c>
      <c r="B2842">
        <v>10000</v>
      </c>
      <c r="C2842">
        <v>100</v>
      </c>
      <c r="D2842">
        <v>100000</v>
      </c>
      <c r="E2842">
        <v>68</v>
      </c>
      <c r="F2842">
        <v>1</v>
      </c>
      <c r="G2842">
        <v>16.058599000000001</v>
      </c>
      <c r="H2842">
        <v>10.065991</v>
      </c>
      <c r="I2842">
        <v>9.3596850000000007</v>
      </c>
      <c r="J2842">
        <v>0.13969699999999999</v>
      </c>
      <c r="K2842" t="str">
        <f t="shared" si="80"/>
        <v>7</v>
      </c>
      <c r="L2842" t="s">
        <v>95</v>
      </c>
      <c r="M2842" t="s">
        <v>96</v>
      </c>
      <c r="N284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68</v>
      </c>
      <c r="O2842" t="e">
        <f>VLOOKUP(TableMPI[[#This Row],[Label]],TableAvg[],2,FALSE)</f>
        <v>#N/A</v>
      </c>
      <c r="P2842" t="e">
        <f>VLOOKUP(TableMPI[[#This Row],[Label]],TableAvg[],3,FALSE)</f>
        <v>#N/A</v>
      </c>
      <c r="Q2842" t="e">
        <f>TableMPI[[#This Row],[Avg]]-$U$2*TableMPI[[#This Row],[StdDev]]</f>
        <v>#N/A</v>
      </c>
      <c r="R2842" t="e">
        <f>TableMPI[[#This Row],[Avg]]+$U$2*TableMPI[[#This Row],[StdDev]]</f>
        <v>#N/A</v>
      </c>
      <c r="S2842" t="e">
        <f>IF(AND(TableMPI[[#This Row],[total_time]]&gt;=TableMPI[[#This Row],[Low]], TableMPI[[#This Row],[total_time]]&lt;=TableMPI[[#This Row],[High]]),1,0)</f>
        <v>#N/A</v>
      </c>
    </row>
    <row r="2843" spans="1:19" x14ac:dyDescent="0.25">
      <c r="A2843" t="s">
        <v>15</v>
      </c>
      <c r="B2843">
        <v>10000</v>
      </c>
      <c r="C2843">
        <v>100</v>
      </c>
      <c r="D2843">
        <v>100000</v>
      </c>
      <c r="E2843">
        <v>69</v>
      </c>
      <c r="F2843">
        <v>1</v>
      </c>
      <c r="G2843">
        <v>17.871675</v>
      </c>
      <c r="H2843">
        <v>11.938874</v>
      </c>
      <c r="I2843">
        <v>4.2776959999999997</v>
      </c>
      <c r="J2843">
        <v>6.2907000000000005E-2</v>
      </c>
      <c r="K2843" t="str">
        <f t="shared" si="80"/>
        <v>7</v>
      </c>
      <c r="L2843" t="s">
        <v>95</v>
      </c>
      <c r="M2843" t="s">
        <v>96</v>
      </c>
      <c r="N284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69</v>
      </c>
      <c r="O2843" t="e">
        <f>VLOOKUP(TableMPI[[#This Row],[Label]],TableAvg[],2,FALSE)</f>
        <v>#N/A</v>
      </c>
      <c r="P2843" t="e">
        <f>VLOOKUP(TableMPI[[#This Row],[Label]],TableAvg[],3,FALSE)</f>
        <v>#N/A</v>
      </c>
      <c r="Q2843" t="e">
        <f>TableMPI[[#This Row],[Avg]]-$U$2*TableMPI[[#This Row],[StdDev]]</f>
        <v>#N/A</v>
      </c>
      <c r="R2843" t="e">
        <f>TableMPI[[#This Row],[Avg]]+$U$2*TableMPI[[#This Row],[StdDev]]</f>
        <v>#N/A</v>
      </c>
      <c r="S2843" t="e">
        <f>IF(AND(TableMPI[[#This Row],[total_time]]&gt;=TableMPI[[#This Row],[Low]], TableMPI[[#This Row],[total_time]]&lt;=TableMPI[[#This Row],[High]]),1,0)</f>
        <v>#N/A</v>
      </c>
    </row>
    <row r="2844" spans="1:19" x14ac:dyDescent="0.25">
      <c r="A2844" t="s">
        <v>15</v>
      </c>
      <c r="B2844">
        <v>10000</v>
      </c>
      <c r="C2844">
        <v>100</v>
      </c>
      <c r="D2844">
        <v>100000</v>
      </c>
      <c r="E2844">
        <v>70</v>
      </c>
      <c r="F2844">
        <v>1</v>
      </c>
      <c r="G2844">
        <v>17.872637999999998</v>
      </c>
      <c r="H2844">
        <v>12.022826999999999</v>
      </c>
      <c r="I2844">
        <v>5.367794</v>
      </c>
      <c r="J2844">
        <v>7.7794000000000002E-2</v>
      </c>
      <c r="K2844" t="str">
        <f t="shared" si="80"/>
        <v>7</v>
      </c>
      <c r="L2844" t="s">
        <v>95</v>
      </c>
      <c r="M2844" t="s">
        <v>96</v>
      </c>
      <c r="N284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70</v>
      </c>
      <c r="O2844" t="e">
        <f>VLOOKUP(TableMPI[[#This Row],[Label]],TableAvg[],2,FALSE)</f>
        <v>#N/A</v>
      </c>
      <c r="P2844" t="e">
        <f>VLOOKUP(TableMPI[[#This Row],[Label]],TableAvg[],3,FALSE)</f>
        <v>#N/A</v>
      </c>
      <c r="Q2844" t="e">
        <f>TableMPI[[#This Row],[Avg]]-$U$2*TableMPI[[#This Row],[StdDev]]</f>
        <v>#N/A</v>
      </c>
      <c r="R2844" t="e">
        <f>TableMPI[[#This Row],[Avg]]+$U$2*TableMPI[[#This Row],[StdDev]]</f>
        <v>#N/A</v>
      </c>
      <c r="S2844" t="e">
        <f>IF(AND(TableMPI[[#This Row],[total_time]]&gt;=TableMPI[[#This Row],[Low]], TableMPI[[#This Row],[total_time]]&lt;=TableMPI[[#This Row],[High]]),1,0)</f>
        <v>#N/A</v>
      </c>
    </row>
    <row r="2845" spans="1:19" x14ac:dyDescent="0.25">
      <c r="A2845" t="s">
        <v>15</v>
      </c>
      <c r="B2845">
        <v>10000</v>
      </c>
      <c r="C2845">
        <v>100</v>
      </c>
      <c r="D2845">
        <v>100000</v>
      </c>
      <c r="E2845">
        <v>71</v>
      </c>
      <c r="F2845">
        <v>1</v>
      </c>
      <c r="G2845">
        <v>20.477874</v>
      </c>
      <c r="H2845">
        <v>14.669442</v>
      </c>
      <c r="I2845">
        <v>6.4800060000000004</v>
      </c>
      <c r="J2845">
        <v>9.2572000000000002E-2</v>
      </c>
      <c r="K2845" t="str">
        <f t="shared" si="80"/>
        <v>7</v>
      </c>
      <c r="L2845" t="s">
        <v>95</v>
      </c>
      <c r="M2845" t="s">
        <v>96</v>
      </c>
      <c r="N284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71</v>
      </c>
      <c r="O2845" t="e">
        <f>VLOOKUP(TableMPI[[#This Row],[Label]],TableAvg[],2,FALSE)</f>
        <v>#N/A</v>
      </c>
      <c r="P2845" t="e">
        <f>VLOOKUP(TableMPI[[#This Row],[Label]],TableAvg[],3,FALSE)</f>
        <v>#N/A</v>
      </c>
      <c r="Q2845" t="e">
        <f>TableMPI[[#This Row],[Avg]]-$U$2*TableMPI[[#This Row],[StdDev]]</f>
        <v>#N/A</v>
      </c>
      <c r="R2845" t="e">
        <f>TableMPI[[#This Row],[Avg]]+$U$2*TableMPI[[#This Row],[StdDev]]</f>
        <v>#N/A</v>
      </c>
      <c r="S2845" t="e">
        <f>IF(AND(TableMPI[[#This Row],[total_time]]&gt;=TableMPI[[#This Row],[Low]], TableMPI[[#This Row],[total_time]]&lt;=TableMPI[[#This Row],[High]]),1,0)</f>
        <v>#N/A</v>
      </c>
    </row>
    <row r="2846" spans="1:19" x14ac:dyDescent="0.25">
      <c r="A2846" t="s">
        <v>15</v>
      </c>
      <c r="B2846">
        <v>10000</v>
      </c>
      <c r="C2846">
        <v>100</v>
      </c>
      <c r="D2846">
        <v>100000</v>
      </c>
      <c r="E2846">
        <v>72</v>
      </c>
      <c r="F2846">
        <v>1</v>
      </c>
      <c r="G2846">
        <v>18.327705999999999</v>
      </c>
      <c r="H2846">
        <v>12.599304</v>
      </c>
      <c r="I2846">
        <v>7.5433770000000004</v>
      </c>
      <c r="J2846">
        <v>0.10624500000000001</v>
      </c>
      <c r="K2846" t="str">
        <f t="shared" si="80"/>
        <v>7</v>
      </c>
      <c r="L2846" t="s">
        <v>95</v>
      </c>
      <c r="M2846" t="s">
        <v>96</v>
      </c>
      <c r="N284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72</v>
      </c>
      <c r="O2846" t="e">
        <f>VLOOKUP(TableMPI[[#This Row],[Label]],TableAvg[],2,FALSE)</f>
        <v>#N/A</v>
      </c>
      <c r="P2846" t="e">
        <f>VLOOKUP(TableMPI[[#This Row],[Label]],TableAvg[],3,FALSE)</f>
        <v>#N/A</v>
      </c>
      <c r="Q2846" t="e">
        <f>TableMPI[[#This Row],[Avg]]-$U$2*TableMPI[[#This Row],[StdDev]]</f>
        <v>#N/A</v>
      </c>
      <c r="R2846" t="e">
        <f>TableMPI[[#This Row],[Avg]]+$U$2*TableMPI[[#This Row],[StdDev]]</f>
        <v>#N/A</v>
      </c>
      <c r="S2846" t="e">
        <f>IF(AND(TableMPI[[#This Row],[total_time]]&gt;=TableMPI[[#This Row],[Low]], TableMPI[[#This Row],[total_time]]&lt;=TableMPI[[#This Row],[High]]),1,0)</f>
        <v>#N/A</v>
      </c>
    </row>
    <row r="2847" spans="1:19" x14ac:dyDescent="0.25">
      <c r="A2847" t="s">
        <v>15</v>
      </c>
      <c r="B2847">
        <v>10000</v>
      </c>
      <c r="C2847">
        <v>100</v>
      </c>
      <c r="D2847">
        <v>100000</v>
      </c>
      <c r="E2847">
        <v>13</v>
      </c>
      <c r="F2847">
        <v>1</v>
      </c>
      <c r="G2847">
        <v>26.697382999999999</v>
      </c>
      <c r="H2847">
        <v>0.33949400000000002</v>
      </c>
      <c r="I2847">
        <v>2.6267049999999998</v>
      </c>
      <c r="J2847">
        <v>0.218892</v>
      </c>
      <c r="K2847" t="str">
        <f t="shared" si="80"/>
        <v>7</v>
      </c>
      <c r="L2847" t="s">
        <v>95</v>
      </c>
      <c r="M2847" t="s">
        <v>96</v>
      </c>
      <c r="N284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13</v>
      </c>
      <c r="O2847">
        <f>VLOOKUP(TableMPI[[#This Row],[Label]],TableAvg[],2,FALSE)</f>
        <v>161.63524966666668</v>
      </c>
      <c r="P2847">
        <f>VLOOKUP(TableMPI[[#This Row],[Label]],TableAvg[],3,FALSE)</f>
        <v>0.26492721131126612</v>
      </c>
      <c r="Q2847">
        <f>TableMPI[[#This Row],[Avg]]-$U$2*TableMPI[[#This Row],[StdDev]]</f>
        <v>161.10539524404416</v>
      </c>
      <c r="R2847">
        <f>TableMPI[[#This Row],[Avg]]+$U$2*TableMPI[[#This Row],[StdDev]]</f>
        <v>162.1651040892892</v>
      </c>
      <c r="S2847">
        <f>IF(AND(TableMPI[[#This Row],[total_time]]&gt;=TableMPI[[#This Row],[Low]], TableMPI[[#This Row],[total_time]]&lt;=TableMPI[[#This Row],[High]]),1,0)</f>
        <v>0</v>
      </c>
    </row>
    <row r="2848" spans="1:19" x14ac:dyDescent="0.25">
      <c r="A2848" t="s">
        <v>15</v>
      </c>
      <c r="B2848">
        <v>10000</v>
      </c>
      <c r="C2848">
        <v>100</v>
      </c>
      <c r="D2848">
        <v>100000</v>
      </c>
      <c r="E2848">
        <v>14</v>
      </c>
      <c r="F2848">
        <v>1</v>
      </c>
      <c r="G2848">
        <v>24.803353000000001</v>
      </c>
      <c r="H2848">
        <v>0.166933</v>
      </c>
      <c r="I2848">
        <v>0.46848099999999998</v>
      </c>
      <c r="J2848">
        <v>3.6037E-2</v>
      </c>
      <c r="K2848" t="str">
        <f t="shared" si="80"/>
        <v>7</v>
      </c>
      <c r="L2848" t="s">
        <v>95</v>
      </c>
      <c r="M2848" t="s">
        <v>96</v>
      </c>
      <c r="N284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14</v>
      </c>
      <c r="O2848">
        <f>VLOOKUP(TableMPI[[#This Row],[Label]],TableAvg[],2,FALSE)</f>
        <v>150.65593566666666</v>
      </c>
      <c r="P2848">
        <f>VLOOKUP(TableMPI[[#This Row],[Label]],TableAvg[],3,FALSE)</f>
        <v>6.7386093339083936E-2</v>
      </c>
      <c r="Q2848">
        <f>TableMPI[[#This Row],[Avg]]-$U$2*TableMPI[[#This Row],[StdDev]]</f>
        <v>150.5211634799885</v>
      </c>
      <c r="R2848">
        <f>TableMPI[[#This Row],[Avg]]+$U$2*TableMPI[[#This Row],[StdDev]]</f>
        <v>150.79070785334483</v>
      </c>
      <c r="S2848">
        <f>IF(AND(TableMPI[[#This Row],[total_time]]&gt;=TableMPI[[#This Row],[Low]], TableMPI[[#This Row],[total_time]]&lt;=TableMPI[[#This Row],[High]]),1,0)</f>
        <v>0</v>
      </c>
    </row>
    <row r="2849" spans="1:19" x14ac:dyDescent="0.25">
      <c r="A2849" t="s">
        <v>15</v>
      </c>
      <c r="B2849">
        <v>10000</v>
      </c>
      <c r="C2849">
        <v>100</v>
      </c>
      <c r="D2849">
        <v>100000</v>
      </c>
      <c r="E2849">
        <v>15</v>
      </c>
      <c r="F2849">
        <v>1</v>
      </c>
      <c r="G2849">
        <v>23.073159</v>
      </c>
      <c r="H2849">
        <v>0.15404899999999999</v>
      </c>
      <c r="I2849">
        <v>0.47104800000000002</v>
      </c>
      <c r="J2849">
        <v>3.3646000000000002E-2</v>
      </c>
      <c r="K2849" t="str">
        <f t="shared" si="80"/>
        <v>7</v>
      </c>
      <c r="L2849" t="s">
        <v>95</v>
      </c>
      <c r="M2849" t="s">
        <v>96</v>
      </c>
      <c r="N284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15</v>
      </c>
      <c r="O2849">
        <f>VLOOKUP(TableMPI[[#This Row],[Label]],TableAvg[],2,FALSE)</f>
        <v>140.74933714285714</v>
      </c>
      <c r="P2849">
        <f>VLOOKUP(TableMPI[[#This Row],[Label]],TableAvg[],3,FALSE)</f>
        <v>9.7697978324972082E-2</v>
      </c>
      <c r="Q2849">
        <f>TableMPI[[#This Row],[Avg]]-$U$2*TableMPI[[#This Row],[StdDev]]</f>
        <v>140.5539411862072</v>
      </c>
      <c r="R2849">
        <f>TableMPI[[#This Row],[Avg]]+$U$2*TableMPI[[#This Row],[StdDev]]</f>
        <v>140.94473309950709</v>
      </c>
      <c r="S2849">
        <f>IF(AND(TableMPI[[#This Row],[total_time]]&gt;=TableMPI[[#This Row],[Low]], TableMPI[[#This Row],[total_time]]&lt;=TableMPI[[#This Row],[High]]),1,0)</f>
        <v>0</v>
      </c>
    </row>
    <row r="2850" spans="1:19" x14ac:dyDescent="0.25">
      <c r="A2850" t="s">
        <v>15</v>
      </c>
      <c r="B2850">
        <v>10000</v>
      </c>
      <c r="C2850">
        <v>100</v>
      </c>
      <c r="D2850">
        <v>100000</v>
      </c>
      <c r="E2850">
        <v>16</v>
      </c>
      <c r="F2850">
        <v>1</v>
      </c>
      <c r="G2850">
        <v>21.874174</v>
      </c>
      <c r="H2850">
        <v>0.158775</v>
      </c>
      <c r="I2850">
        <v>0.50179499999999999</v>
      </c>
      <c r="J2850">
        <v>3.3452999999999997E-2</v>
      </c>
      <c r="K2850" t="str">
        <f t="shared" si="80"/>
        <v>7</v>
      </c>
      <c r="L2850" t="s">
        <v>95</v>
      </c>
      <c r="M2850" t="s">
        <v>96</v>
      </c>
      <c r="N285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16</v>
      </c>
      <c r="O2850">
        <f>VLOOKUP(TableMPI[[#This Row],[Label]],TableAvg[],2,FALSE)</f>
        <v>132.24896166666667</v>
      </c>
      <c r="P2850">
        <f>VLOOKUP(TableMPI[[#This Row],[Label]],TableAvg[],3,FALSE)</f>
        <v>3.8100204833406912E-2</v>
      </c>
      <c r="Q2850">
        <f>TableMPI[[#This Row],[Avg]]-$U$2*TableMPI[[#This Row],[StdDev]]</f>
        <v>132.17276125699985</v>
      </c>
      <c r="R2850">
        <f>TableMPI[[#This Row],[Avg]]+$U$2*TableMPI[[#This Row],[StdDev]]</f>
        <v>132.3251620763335</v>
      </c>
      <c r="S2850">
        <f>IF(AND(TableMPI[[#This Row],[total_time]]&gt;=TableMPI[[#This Row],[Low]], TableMPI[[#This Row],[total_time]]&lt;=TableMPI[[#This Row],[High]]),1,0)</f>
        <v>0</v>
      </c>
    </row>
    <row r="2851" spans="1:19" x14ac:dyDescent="0.25">
      <c r="A2851" t="s">
        <v>15</v>
      </c>
      <c r="B2851">
        <v>10000</v>
      </c>
      <c r="C2851">
        <v>100</v>
      </c>
      <c r="D2851">
        <v>100000</v>
      </c>
      <c r="E2851">
        <v>17</v>
      </c>
      <c r="F2851">
        <v>1</v>
      </c>
      <c r="G2851">
        <v>20.704646</v>
      </c>
      <c r="H2851">
        <v>0.15929399999999999</v>
      </c>
      <c r="I2851">
        <v>0.58373399999999998</v>
      </c>
      <c r="J2851">
        <v>3.6483000000000002E-2</v>
      </c>
      <c r="K2851" t="str">
        <f t="shared" si="80"/>
        <v>7</v>
      </c>
      <c r="L2851" t="s">
        <v>95</v>
      </c>
      <c r="M2851" t="s">
        <v>96</v>
      </c>
      <c r="N285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17</v>
      </c>
      <c r="O2851">
        <f>VLOOKUP(TableMPI[[#This Row],[Label]],TableAvg[],2,FALSE)</f>
        <v>124.63650699999999</v>
      </c>
      <c r="P2851">
        <f>VLOOKUP(TableMPI[[#This Row],[Label]],TableAvg[],3,FALSE)</f>
        <v>0.10936113638484908</v>
      </c>
      <c r="Q2851">
        <f>TableMPI[[#This Row],[Avg]]-$U$2*TableMPI[[#This Row],[StdDev]]</f>
        <v>124.4177847272303</v>
      </c>
      <c r="R2851">
        <f>TableMPI[[#This Row],[Avg]]+$U$2*TableMPI[[#This Row],[StdDev]]</f>
        <v>124.85522927276969</v>
      </c>
      <c r="S2851">
        <f>IF(AND(TableMPI[[#This Row],[total_time]]&gt;=TableMPI[[#This Row],[Low]], TableMPI[[#This Row],[total_time]]&lt;=TableMPI[[#This Row],[High]]),1,0)</f>
        <v>0</v>
      </c>
    </row>
    <row r="2852" spans="1:19" x14ac:dyDescent="0.25">
      <c r="A2852" t="s">
        <v>15</v>
      </c>
      <c r="B2852">
        <v>10000</v>
      </c>
      <c r="C2852">
        <v>100</v>
      </c>
      <c r="D2852">
        <v>100000</v>
      </c>
      <c r="E2852">
        <v>18</v>
      </c>
      <c r="F2852">
        <v>1</v>
      </c>
      <c r="G2852">
        <v>19.589426</v>
      </c>
      <c r="H2852">
        <v>0.158996</v>
      </c>
      <c r="I2852">
        <v>0.58897699999999997</v>
      </c>
      <c r="J2852">
        <v>3.4646000000000003E-2</v>
      </c>
      <c r="K2852" t="str">
        <f t="shared" si="80"/>
        <v>7</v>
      </c>
      <c r="L2852" t="s">
        <v>95</v>
      </c>
      <c r="M2852" t="s">
        <v>96</v>
      </c>
      <c r="N285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18</v>
      </c>
      <c r="O2852">
        <f>VLOOKUP(TableMPI[[#This Row],[Label]],TableAvg[],2,FALSE)</f>
        <v>117.96217457142858</v>
      </c>
      <c r="P2852">
        <f>VLOOKUP(TableMPI[[#This Row],[Label]],TableAvg[],3,FALSE)</f>
        <v>0.13303812177011046</v>
      </c>
      <c r="Q2852">
        <f>TableMPI[[#This Row],[Avg]]-$U$2*TableMPI[[#This Row],[StdDev]]</f>
        <v>117.69609832788835</v>
      </c>
      <c r="R2852">
        <f>TableMPI[[#This Row],[Avg]]+$U$2*TableMPI[[#This Row],[StdDev]]</f>
        <v>118.2282508149688</v>
      </c>
      <c r="S2852">
        <f>IF(AND(TableMPI[[#This Row],[total_time]]&gt;=TableMPI[[#This Row],[Low]], TableMPI[[#This Row],[total_time]]&lt;=TableMPI[[#This Row],[High]]),1,0)</f>
        <v>0</v>
      </c>
    </row>
    <row r="2853" spans="1:19" x14ac:dyDescent="0.25">
      <c r="A2853" t="s">
        <v>15</v>
      </c>
      <c r="B2853">
        <v>10000</v>
      </c>
      <c r="C2853">
        <v>100</v>
      </c>
      <c r="D2853">
        <v>100000</v>
      </c>
      <c r="E2853">
        <v>19</v>
      </c>
      <c r="F2853">
        <v>1</v>
      </c>
      <c r="G2853">
        <v>18.568066000000002</v>
      </c>
      <c r="H2853">
        <v>0.17630399999999999</v>
      </c>
      <c r="I2853">
        <v>0.81301699999999999</v>
      </c>
      <c r="J2853">
        <v>4.5168E-2</v>
      </c>
      <c r="K2853" t="str">
        <f t="shared" si="80"/>
        <v>7</v>
      </c>
      <c r="L2853" t="s">
        <v>95</v>
      </c>
      <c r="M2853" t="s">
        <v>96</v>
      </c>
      <c r="N285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19</v>
      </c>
      <c r="O2853">
        <f>VLOOKUP(TableMPI[[#This Row],[Label]],TableAvg[],2,FALSE)</f>
        <v>111.81019399999998</v>
      </c>
      <c r="P2853">
        <f>VLOOKUP(TableMPI[[#This Row],[Label]],TableAvg[],3,FALSE)</f>
        <v>1.7064358900188037E-2</v>
      </c>
      <c r="Q2853">
        <f>TableMPI[[#This Row],[Avg]]-$U$2*TableMPI[[#This Row],[StdDev]]</f>
        <v>111.77606528219961</v>
      </c>
      <c r="R2853">
        <f>TableMPI[[#This Row],[Avg]]+$U$2*TableMPI[[#This Row],[StdDev]]</f>
        <v>111.84432271780035</v>
      </c>
      <c r="S2853">
        <f>IF(AND(TableMPI[[#This Row],[total_time]]&gt;=TableMPI[[#This Row],[Low]], TableMPI[[#This Row],[total_time]]&lt;=TableMPI[[#This Row],[High]]),1,0)</f>
        <v>0</v>
      </c>
    </row>
    <row r="2854" spans="1:19" x14ac:dyDescent="0.25">
      <c r="A2854" t="s">
        <v>15</v>
      </c>
      <c r="B2854">
        <v>10000</v>
      </c>
      <c r="C2854">
        <v>100</v>
      </c>
      <c r="D2854">
        <v>100000</v>
      </c>
      <c r="E2854">
        <v>20</v>
      </c>
      <c r="F2854">
        <v>1</v>
      </c>
      <c r="G2854">
        <v>17.760518000000001</v>
      </c>
      <c r="H2854">
        <v>0.16060199999999999</v>
      </c>
      <c r="I2854">
        <v>0.77467600000000003</v>
      </c>
      <c r="J2854">
        <v>4.0772000000000003E-2</v>
      </c>
      <c r="K2854" t="str">
        <f t="shared" si="80"/>
        <v>7</v>
      </c>
      <c r="L2854" t="s">
        <v>95</v>
      </c>
      <c r="M2854" t="s">
        <v>96</v>
      </c>
      <c r="N285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20</v>
      </c>
      <c r="O2854">
        <f>VLOOKUP(TableMPI[[#This Row],[Label]],TableAvg[],2,FALSE)</f>
        <v>106.41285233333333</v>
      </c>
      <c r="P2854">
        <f>VLOOKUP(TableMPI[[#This Row],[Label]],TableAvg[],3,FALSE)</f>
        <v>0.22987877085035913</v>
      </c>
      <c r="Q2854">
        <f>TableMPI[[#This Row],[Avg]]-$U$2*TableMPI[[#This Row],[StdDev]]</f>
        <v>105.95309479163261</v>
      </c>
      <c r="R2854">
        <f>TableMPI[[#This Row],[Avg]]+$U$2*TableMPI[[#This Row],[StdDev]]</f>
        <v>106.87260987503406</v>
      </c>
      <c r="S2854">
        <f>IF(AND(TableMPI[[#This Row],[total_time]]&gt;=TableMPI[[#This Row],[Low]], TableMPI[[#This Row],[total_time]]&lt;=TableMPI[[#This Row],[High]]),1,0)</f>
        <v>0</v>
      </c>
    </row>
    <row r="2855" spans="1:19" x14ac:dyDescent="0.25">
      <c r="A2855" t="s">
        <v>15</v>
      </c>
      <c r="B2855">
        <v>10000</v>
      </c>
      <c r="C2855">
        <v>100</v>
      </c>
      <c r="D2855">
        <v>100000</v>
      </c>
      <c r="E2855">
        <v>21</v>
      </c>
      <c r="F2855">
        <v>1</v>
      </c>
      <c r="G2855">
        <v>17.035945999999999</v>
      </c>
      <c r="H2855">
        <v>0.17733099999999999</v>
      </c>
      <c r="I2855">
        <v>0.95881300000000003</v>
      </c>
      <c r="J2855">
        <v>4.7940999999999998E-2</v>
      </c>
      <c r="K2855" t="str">
        <f t="shared" si="80"/>
        <v>7</v>
      </c>
      <c r="L2855" t="s">
        <v>95</v>
      </c>
      <c r="M2855" t="s">
        <v>96</v>
      </c>
      <c r="N285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21</v>
      </c>
      <c r="O2855">
        <f>VLOOKUP(TableMPI[[#This Row],[Label]],TableAvg[],2,FALSE)</f>
        <v>101.56893128571427</v>
      </c>
      <c r="P2855">
        <f>VLOOKUP(TableMPI[[#This Row],[Label]],TableAvg[],3,FALSE)</f>
        <v>6.3490670240610642E-2</v>
      </c>
      <c r="Q2855">
        <f>TableMPI[[#This Row],[Avg]]-$U$2*TableMPI[[#This Row],[StdDev]]</f>
        <v>101.44194994523305</v>
      </c>
      <c r="R2855">
        <f>TableMPI[[#This Row],[Avg]]+$U$2*TableMPI[[#This Row],[StdDev]]</f>
        <v>101.69591262619549</v>
      </c>
      <c r="S2855">
        <f>IF(AND(TableMPI[[#This Row],[total_time]]&gt;=TableMPI[[#This Row],[Low]], TableMPI[[#This Row],[total_time]]&lt;=TableMPI[[#This Row],[High]]),1,0)</f>
        <v>0</v>
      </c>
    </row>
    <row r="2856" spans="1:19" x14ac:dyDescent="0.25">
      <c r="A2856" t="s">
        <v>15</v>
      </c>
      <c r="B2856">
        <v>10000</v>
      </c>
      <c r="C2856">
        <v>100</v>
      </c>
      <c r="D2856">
        <v>100000</v>
      </c>
      <c r="E2856">
        <v>22</v>
      </c>
      <c r="F2856">
        <v>1</v>
      </c>
      <c r="G2856">
        <v>16.237625999999999</v>
      </c>
      <c r="H2856">
        <v>0.179313</v>
      </c>
      <c r="I2856">
        <v>1.074816</v>
      </c>
      <c r="J2856">
        <v>5.1181999999999998E-2</v>
      </c>
      <c r="K2856" t="str">
        <f t="shared" si="80"/>
        <v>7</v>
      </c>
      <c r="L2856" t="s">
        <v>95</v>
      </c>
      <c r="M2856" t="s">
        <v>96</v>
      </c>
      <c r="N285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22</v>
      </c>
      <c r="O2856">
        <f>VLOOKUP(TableMPI[[#This Row],[Label]],TableAvg[],2,FALSE)</f>
        <v>97.027764666666656</v>
      </c>
      <c r="P2856">
        <f>VLOOKUP(TableMPI[[#This Row],[Label]],TableAvg[],3,FALSE)</f>
        <v>0.22581226043032632</v>
      </c>
      <c r="Q2856">
        <f>TableMPI[[#This Row],[Avg]]-$U$2*TableMPI[[#This Row],[StdDev]]</f>
        <v>96.576140145806008</v>
      </c>
      <c r="R2856">
        <f>TableMPI[[#This Row],[Avg]]+$U$2*TableMPI[[#This Row],[StdDev]]</f>
        <v>97.479389187527303</v>
      </c>
      <c r="S2856">
        <f>IF(AND(TableMPI[[#This Row],[total_time]]&gt;=TableMPI[[#This Row],[Low]], TableMPI[[#This Row],[total_time]]&lt;=TableMPI[[#This Row],[High]]),1,0)</f>
        <v>0</v>
      </c>
    </row>
    <row r="2857" spans="1:19" x14ac:dyDescent="0.25">
      <c r="A2857" t="s">
        <v>15</v>
      </c>
      <c r="B2857">
        <v>10000</v>
      </c>
      <c r="C2857">
        <v>100</v>
      </c>
      <c r="D2857">
        <v>100000</v>
      </c>
      <c r="E2857">
        <v>23</v>
      </c>
      <c r="F2857">
        <v>1</v>
      </c>
      <c r="G2857">
        <v>15.805629</v>
      </c>
      <c r="H2857">
        <v>0.16558999999999999</v>
      </c>
      <c r="I2857">
        <v>0.86859600000000003</v>
      </c>
      <c r="J2857">
        <v>3.9482000000000003E-2</v>
      </c>
      <c r="K2857" t="str">
        <f t="shared" si="80"/>
        <v>7</v>
      </c>
      <c r="L2857" t="s">
        <v>95</v>
      </c>
      <c r="M2857" t="s">
        <v>96</v>
      </c>
      <c r="N285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23</v>
      </c>
      <c r="O2857">
        <f>VLOOKUP(TableMPI[[#This Row],[Label]],TableAvg[],2,FALSE)</f>
        <v>92.918685999999994</v>
      </c>
      <c r="P2857">
        <f>VLOOKUP(TableMPI[[#This Row],[Label]],TableAvg[],3,FALSE)</f>
        <v>0.20650710158987692</v>
      </c>
      <c r="Q2857">
        <f>TableMPI[[#This Row],[Avg]]-$U$2*TableMPI[[#This Row],[StdDev]]</f>
        <v>92.505671796820238</v>
      </c>
      <c r="R2857">
        <f>TableMPI[[#This Row],[Avg]]+$U$2*TableMPI[[#This Row],[StdDev]]</f>
        <v>93.33170020317975</v>
      </c>
      <c r="S2857">
        <f>IF(AND(TableMPI[[#This Row],[total_time]]&gt;=TableMPI[[#This Row],[Low]], TableMPI[[#This Row],[total_time]]&lt;=TableMPI[[#This Row],[High]]),1,0)</f>
        <v>0</v>
      </c>
    </row>
    <row r="2858" spans="1:19" x14ac:dyDescent="0.25">
      <c r="A2858" t="s">
        <v>15</v>
      </c>
      <c r="B2858">
        <v>10000</v>
      </c>
      <c r="C2858">
        <v>100</v>
      </c>
      <c r="D2858">
        <v>100000</v>
      </c>
      <c r="E2858">
        <v>24</v>
      </c>
      <c r="F2858">
        <v>1</v>
      </c>
      <c r="G2858">
        <v>15.208024</v>
      </c>
      <c r="H2858">
        <v>0.192526</v>
      </c>
      <c r="I2858">
        <v>1.1632659999999999</v>
      </c>
      <c r="J2858">
        <v>5.0576999999999997E-2</v>
      </c>
      <c r="K2858" t="str">
        <f t="shared" si="80"/>
        <v>7</v>
      </c>
      <c r="L2858" t="s">
        <v>95</v>
      </c>
      <c r="M2858" t="s">
        <v>96</v>
      </c>
      <c r="N285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24</v>
      </c>
      <c r="O2858">
        <f>VLOOKUP(TableMPI[[#This Row],[Label]],TableAvg[],2,FALSE)</f>
        <v>89.644154714285705</v>
      </c>
      <c r="P2858">
        <f>VLOOKUP(TableMPI[[#This Row],[Label]],TableAvg[],3,FALSE)</f>
        <v>9.5325372799477823E-2</v>
      </c>
      <c r="Q2858">
        <f>TableMPI[[#This Row],[Avg]]-$U$2*TableMPI[[#This Row],[StdDev]]</f>
        <v>89.453503968686746</v>
      </c>
      <c r="R2858">
        <f>TableMPI[[#This Row],[Avg]]+$U$2*TableMPI[[#This Row],[StdDev]]</f>
        <v>89.834805459884663</v>
      </c>
      <c r="S2858">
        <f>IF(AND(TableMPI[[#This Row],[total_time]]&gt;=TableMPI[[#This Row],[Low]], TableMPI[[#This Row],[total_time]]&lt;=TableMPI[[#This Row],[High]]),1,0)</f>
        <v>0</v>
      </c>
    </row>
    <row r="2859" spans="1:19" x14ac:dyDescent="0.25">
      <c r="A2859" t="s">
        <v>15</v>
      </c>
      <c r="B2859">
        <v>10000</v>
      </c>
      <c r="C2859">
        <v>100</v>
      </c>
      <c r="D2859">
        <v>100000</v>
      </c>
      <c r="E2859">
        <v>25</v>
      </c>
      <c r="F2859">
        <v>1</v>
      </c>
      <c r="G2859">
        <v>15.024174</v>
      </c>
      <c r="H2859">
        <v>0.57748600000000005</v>
      </c>
      <c r="I2859">
        <v>5.0168759999999999</v>
      </c>
      <c r="J2859">
        <v>0.209036</v>
      </c>
      <c r="K2859" t="str">
        <f t="shared" si="80"/>
        <v>7</v>
      </c>
      <c r="L2859" t="s">
        <v>95</v>
      </c>
      <c r="M2859" t="s">
        <v>96</v>
      </c>
      <c r="N285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25</v>
      </c>
      <c r="O2859">
        <f>VLOOKUP(TableMPI[[#This Row],[Label]],TableAvg[],2,FALSE)</f>
        <v>89.256282333333345</v>
      </c>
      <c r="P2859">
        <f>VLOOKUP(TableMPI[[#This Row],[Label]],TableAvg[],3,FALSE)</f>
        <v>0.4857304962901634</v>
      </c>
      <c r="Q2859">
        <f>TableMPI[[#This Row],[Avg]]-$U$2*TableMPI[[#This Row],[StdDev]]</f>
        <v>88.284821340753012</v>
      </c>
      <c r="R2859">
        <f>TableMPI[[#This Row],[Avg]]+$U$2*TableMPI[[#This Row],[StdDev]]</f>
        <v>90.227743325913679</v>
      </c>
      <c r="S2859">
        <f>IF(AND(TableMPI[[#This Row],[total_time]]&gt;=TableMPI[[#This Row],[Low]], TableMPI[[#This Row],[total_time]]&lt;=TableMPI[[#This Row],[High]]),1,0)</f>
        <v>0</v>
      </c>
    </row>
    <row r="2860" spans="1:19" x14ac:dyDescent="0.25">
      <c r="A2860" t="s">
        <v>15</v>
      </c>
      <c r="B2860">
        <v>10000</v>
      </c>
      <c r="C2860">
        <v>100</v>
      </c>
      <c r="D2860">
        <v>100000</v>
      </c>
      <c r="E2860">
        <v>26</v>
      </c>
      <c r="F2860">
        <v>1</v>
      </c>
      <c r="G2860">
        <v>15.914199999999999</v>
      </c>
      <c r="H2860">
        <v>1.9808749999999999</v>
      </c>
      <c r="I2860">
        <v>2.7162820000000001</v>
      </c>
      <c r="J2860">
        <v>0.108651</v>
      </c>
      <c r="K2860" t="str">
        <f t="shared" ref="K2860:K2923" si="81">MID(M2860,22,1)</f>
        <v>7</v>
      </c>
      <c r="L2860" t="s">
        <v>95</v>
      </c>
      <c r="M2860" t="s">
        <v>96</v>
      </c>
      <c r="N286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26</v>
      </c>
      <c r="O2860">
        <f>VLOOKUP(TableMPI[[#This Row],[Label]],TableAvg[],2,FALSE)</f>
        <v>86.638882333333342</v>
      </c>
      <c r="P2860">
        <f>VLOOKUP(TableMPI[[#This Row],[Label]],TableAvg[],3,FALSE)</f>
        <v>0.10335669005909827</v>
      </c>
      <c r="Q2860">
        <f>TableMPI[[#This Row],[Avg]]-$U$2*TableMPI[[#This Row],[StdDev]]</f>
        <v>86.43216895321514</v>
      </c>
      <c r="R2860">
        <f>TableMPI[[#This Row],[Avg]]+$U$2*TableMPI[[#This Row],[StdDev]]</f>
        <v>86.845595713451544</v>
      </c>
      <c r="S2860">
        <f>IF(AND(TableMPI[[#This Row],[total_time]]&gt;=TableMPI[[#This Row],[Low]], TableMPI[[#This Row],[total_time]]&lt;=TableMPI[[#This Row],[High]]),1,0)</f>
        <v>0</v>
      </c>
    </row>
    <row r="2861" spans="1:19" x14ac:dyDescent="0.25">
      <c r="A2861" t="s">
        <v>15</v>
      </c>
      <c r="B2861">
        <v>10000</v>
      </c>
      <c r="C2861">
        <v>100</v>
      </c>
      <c r="D2861">
        <v>100000</v>
      </c>
      <c r="E2861">
        <v>27</v>
      </c>
      <c r="F2861">
        <v>1</v>
      </c>
      <c r="G2861">
        <v>14.42557</v>
      </c>
      <c r="H2861">
        <v>0.99611799999999995</v>
      </c>
      <c r="I2861">
        <v>3.730359</v>
      </c>
      <c r="J2861">
        <v>0.14347499999999999</v>
      </c>
      <c r="K2861" t="str">
        <f t="shared" si="81"/>
        <v>7</v>
      </c>
      <c r="L2861" t="s">
        <v>95</v>
      </c>
      <c r="M2861" t="s">
        <v>96</v>
      </c>
      <c r="N286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27</v>
      </c>
      <c r="O2861">
        <f>VLOOKUP(TableMPI[[#This Row],[Label]],TableAvg[],2,FALSE)</f>
        <v>84.33911771428572</v>
      </c>
      <c r="P2861">
        <f>VLOOKUP(TableMPI[[#This Row],[Label]],TableAvg[],3,FALSE)</f>
        <v>0.84644929129773927</v>
      </c>
      <c r="Q2861">
        <f>TableMPI[[#This Row],[Avg]]-$U$2*TableMPI[[#This Row],[StdDev]]</f>
        <v>82.646219131690245</v>
      </c>
      <c r="R2861">
        <f>TableMPI[[#This Row],[Avg]]+$U$2*TableMPI[[#This Row],[StdDev]]</f>
        <v>86.032016296881196</v>
      </c>
      <c r="S2861">
        <f>IF(AND(TableMPI[[#This Row],[total_time]]&gt;=TableMPI[[#This Row],[Low]], TableMPI[[#This Row],[total_time]]&lt;=TableMPI[[#This Row],[High]]),1,0)</f>
        <v>0</v>
      </c>
    </row>
    <row r="2862" spans="1:19" x14ac:dyDescent="0.25">
      <c r="A2862" t="s">
        <v>15</v>
      </c>
      <c r="B2862">
        <v>10000</v>
      </c>
      <c r="C2862">
        <v>100</v>
      </c>
      <c r="D2862">
        <v>100000</v>
      </c>
      <c r="E2862">
        <v>28</v>
      </c>
      <c r="F2862">
        <v>1</v>
      </c>
      <c r="G2862">
        <v>16.276121</v>
      </c>
      <c r="H2862">
        <v>3.14025</v>
      </c>
      <c r="I2862">
        <v>3.9974500000000002</v>
      </c>
      <c r="J2862">
        <v>0.14805399999999999</v>
      </c>
      <c r="K2862" t="str">
        <f t="shared" si="81"/>
        <v>7</v>
      </c>
      <c r="L2862" t="s">
        <v>95</v>
      </c>
      <c r="M2862" t="s">
        <v>96</v>
      </c>
      <c r="N286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28</v>
      </c>
      <c r="O2862">
        <f>VLOOKUP(TableMPI[[#This Row],[Label]],TableAvg[],2,FALSE)</f>
        <v>83.338386666666665</v>
      </c>
      <c r="P2862">
        <f>VLOOKUP(TableMPI[[#This Row],[Label]],TableAvg[],3,FALSE)</f>
        <v>0.24866602991321096</v>
      </c>
      <c r="Q2862">
        <f>TableMPI[[#This Row],[Avg]]-$U$2*TableMPI[[#This Row],[StdDev]]</f>
        <v>82.841054606840245</v>
      </c>
      <c r="R2862">
        <f>TableMPI[[#This Row],[Avg]]+$U$2*TableMPI[[#This Row],[StdDev]]</f>
        <v>83.835718726493084</v>
      </c>
      <c r="S2862">
        <f>IF(AND(TableMPI[[#This Row],[total_time]]&gt;=TableMPI[[#This Row],[Low]], TableMPI[[#This Row],[total_time]]&lt;=TableMPI[[#This Row],[High]]),1,0)</f>
        <v>0</v>
      </c>
    </row>
    <row r="2863" spans="1:19" x14ac:dyDescent="0.25">
      <c r="A2863" t="s">
        <v>15</v>
      </c>
      <c r="B2863">
        <v>10000</v>
      </c>
      <c r="C2863">
        <v>100</v>
      </c>
      <c r="D2863">
        <v>100000</v>
      </c>
      <c r="E2863">
        <v>29</v>
      </c>
      <c r="F2863">
        <v>1</v>
      </c>
      <c r="G2863">
        <v>15.414329</v>
      </c>
      <c r="H2863">
        <v>2.8035939999999999</v>
      </c>
      <c r="I2863">
        <v>4.082185</v>
      </c>
      <c r="J2863">
        <v>0.145792</v>
      </c>
      <c r="K2863" t="str">
        <f t="shared" si="81"/>
        <v>7</v>
      </c>
      <c r="L2863" t="s">
        <v>95</v>
      </c>
      <c r="M2863" t="s">
        <v>96</v>
      </c>
      <c r="N286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29</v>
      </c>
      <c r="O2863">
        <f>VLOOKUP(TableMPI[[#This Row],[Label]],TableAvg[],2,FALSE)</f>
        <v>82.325534333333337</v>
      </c>
      <c r="P2863">
        <f>VLOOKUP(TableMPI[[#This Row],[Label]],TableAvg[],3,FALSE)</f>
        <v>1.4566514747363624</v>
      </c>
      <c r="Q2863">
        <f>TableMPI[[#This Row],[Avg]]-$U$2*TableMPI[[#This Row],[StdDev]]</f>
        <v>79.412231383860615</v>
      </c>
      <c r="R2863">
        <f>TableMPI[[#This Row],[Avg]]+$U$2*TableMPI[[#This Row],[StdDev]]</f>
        <v>85.23883728280606</v>
      </c>
      <c r="S2863">
        <f>IF(AND(TableMPI[[#This Row],[total_time]]&gt;=TableMPI[[#This Row],[Low]], TableMPI[[#This Row],[total_time]]&lt;=TableMPI[[#This Row],[High]]),1,0)</f>
        <v>0</v>
      </c>
    </row>
    <row r="2864" spans="1:19" x14ac:dyDescent="0.25">
      <c r="A2864" t="s">
        <v>15</v>
      </c>
      <c r="B2864">
        <v>10000</v>
      </c>
      <c r="C2864">
        <v>100</v>
      </c>
      <c r="D2864">
        <v>100000</v>
      </c>
      <c r="E2864">
        <v>30</v>
      </c>
      <c r="F2864">
        <v>1</v>
      </c>
      <c r="G2864">
        <v>14.461408</v>
      </c>
      <c r="H2864">
        <v>2.1223359999999998</v>
      </c>
      <c r="I2864">
        <v>3.004826</v>
      </c>
      <c r="J2864">
        <v>0.103615</v>
      </c>
      <c r="K2864" t="str">
        <f t="shared" si="81"/>
        <v>7</v>
      </c>
      <c r="L2864" t="s">
        <v>95</v>
      </c>
      <c r="M2864" t="s">
        <v>96</v>
      </c>
      <c r="N286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30</v>
      </c>
      <c r="O2864">
        <f>VLOOKUP(TableMPI[[#This Row],[Label]],TableAvg[],2,FALSE)</f>
        <v>82.589635000000015</v>
      </c>
      <c r="P2864">
        <f>VLOOKUP(TableMPI[[#This Row],[Label]],TableAvg[],3,FALSE)</f>
        <v>2.0713395338341378</v>
      </c>
      <c r="Q2864">
        <f>TableMPI[[#This Row],[Avg]]-$U$2*TableMPI[[#This Row],[StdDev]]</f>
        <v>78.446955932331747</v>
      </c>
      <c r="R2864">
        <f>TableMPI[[#This Row],[Avg]]+$U$2*TableMPI[[#This Row],[StdDev]]</f>
        <v>86.732314067668284</v>
      </c>
      <c r="S2864">
        <f>IF(AND(TableMPI[[#This Row],[total_time]]&gt;=TableMPI[[#This Row],[Low]], TableMPI[[#This Row],[total_time]]&lt;=TableMPI[[#This Row],[High]]),1,0)</f>
        <v>0</v>
      </c>
    </row>
    <row r="2865" spans="1:19" x14ac:dyDescent="0.25">
      <c r="A2865" t="s">
        <v>15</v>
      </c>
      <c r="B2865">
        <v>10000</v>
      </c>
      <c r="C2865">
        <v>100</v>
      </c>
      <c r="D2865">
        <v>100000</v>
      </c>
      <c r="E2865">
        <v>31</v>
      </c>
      <c r="F2865">
        <v>1</v>
      </c>
      <c r="G2865">
        <v>16.585771999999999</v>
      </c>
      <c r="H2865">
        <v>4.6061550000000002</v>
      </c>
      <c r="I2865">
        <v>4.5198539999999996</v>
      </c>
      <c r="J2865">
        <v>0.15066199999999999</v>
      </c>
      <c r="K2865" t="str">
        <f t="shared" si="81"/>
        <v>7</v>
      </c>
      <c r="L2865" t="s">
        <v>95</v>
      </c>
      <c r="M2865" t="s">
        <v>96</v>
      </c>
      <c r="N286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31</v>
      </c>
      <c r="O2865">
        <f>VLOOKUP(TableMPI[[#This Row],[Label]],TableAvg[],2,FALSE)</f>
        <v>80.903500000000008</v>
      </c>
      <c r="P2865">
        <f>VLOOKUP(TableMPI[[#This Row],[Label]],TableAvg[],3,FALSE)</f>
        <v>2.0728889999997979</v>
      </c>
      <c r="Q2865">
        <f>TableMPI[[#This Row],[Avg]]-$U$2*TableMPI[[#This Row],[StdDev]]</f>
        <v>76.757722000000413</v>
      </c>
      <c r="R2865">
        <f>TableMPI[[#This Row],[Avg]]+$U$2*TableMPI[[#This Row],[StdDev]]</f>
        <v>85.049277999999603</v>
      </c>
      <c r="S2865">
        <f>IF(AND(TableMPI[[#This Row],[total_time]]&gt;=TableMPI[[#This Row],[Low]], TableMPI[[#This Row],[total_time]]&lt;=TableMPI[[#This Row],[High]]),1,0)</f>
        <v>0</v>
      </c>
    </row>
    <row r="2866" spans="1:19" x14ac:dyDescent="0.25">
      <c r="A2866" t="s">
        <v>15</v>
      </c>
      <c r="B2866">
        <v>10000</v>
      </c>
      <c r="C2866">
        <v>100</v>
      </c>
      <c r="D2866">
        <v>100000</v>
      </c>
      <c r="E2866">
        <v>32</v>
      </c>
      <c r="F2866">
        <v>1</v>
      </c>
      <c r="G2866">
        <v>13.916188</v>
      </c>
      <c r="H2866">
        <v>2.194645</v>
      </c>
      <c r="I2866">
        <v>3.4225089999999998</v>
      </c>
      <c r="J2866">
        <v>0.110404</v>
      </c>
      <c r="K2866" t="str">
        <f t="shared" si="81"/>
        <v>7</v>
      </c>
      <c r="L2866" t="s">
        <v>95</v>
      </c>
      <c r="M2866" t="s">
        <v>96</v>
      </c>
      <c r="N286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32</v>
      </c>
      <c r="O2866">
        <f>VLOOKUP(TableMPI[[#This Row],[Label]],TableAvg[],2,FALSE)</f>
        <v>88.5657535</v>
      </c>
      <c r="P2866">
        <f>VLOOKUP(TableMPI[[#This Row],[Label]],TableAvg[],3,FALSE)</f>
        <v>4.3703804999999951</v>
      </c>
      <c r="Q2866">
        <f>TableMPI[[#This Row],[Avg]]-$U$2*TableMPI[[#This Row],[StdDev]]</f>
        <v>79.824992500000008</v>
      </c>
      <c r="R2866">
        <f>TableMPI[[#This Row],[Avg]]+$U$2*TableMPI[[#This Row],[StdDev]]</f>
        <v>97.306514499999992</v>
      </c>
      <c r="S2866">
        <f>IF(AND(TableMPI[[#This Row],[total_time]]&gt;=TableMPI[[#This Row],[Low]], TableMPI[[#This Row],[total_time]]&lt;=TableMPI[[#This Row],[High]]),1,0)</f>
        <v>0</v>
      </c>
    </row>
    <row r="2867" spans="1:19" x14ac:dyDescent="0.25">
      <c r="A2867" t="s">
        <v>15</v>
      </c>
      <c r="B2867">
        <v>10000</v>
      </c>
      <c r="C2867">
        <v>100</v>
      </c>
      <c r="D2867">
        <v>100000</v>
      </c>
      <c r="E2867">
        <v>33</v>
      </c>
      <c r="F2867">
        <v>1</v>
      </c>
      <c r="G2867">
        <v>16.046457</v>
      </c>
      <c r="H2867">
        <v>4.8666450000000001</v>
      </c>
      <c r="I2867">
        <v>13.910747000000001</v>
      </c>
      <c r="J2867">
        <v>0.43471100000000001</v>
      </c>
      <c r="K2867" t="str">
        <f t="shared" si="81"/>
        <v>7</v>
      </c>
      <c r="L2867" t="s">
        <v>95</v>
      </c>
      <c r="M2867" t="s">
        <v>96</v>
      </c>
      <c r="N286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33</v>
      </c>
      <c r="O2867">
        <f>VLOOKUP(TableMPI[[#This Row],[Label]],TableAvg[],2,FALSE)</f>
        <v>79.299919166666669</v>
      </c>
      <c r="P2867">
        <f>VLOOKUP(TableMPI[[#This Row],[Label]],TableAvg[],3,FALSE)</f>
        <v>7.4336550828582082</v>
      </c>
      <c r="Q2867">
        <f>TableMPI[[#This Row],[Avg]]-$U$2*TableMPI[[#This Row],[StdDev]]</f>
        <v>64.432609000950251</v>
      </c>
      <c r="R2867">
        <f>TableMPI[[#This Row],[Avg]]+$U$2*TableMPI[[#This Row],[StdDev]]</f>
        <v>94.167229332383087</v>
      </c>
      <c r="S2867">
        <f>IF(AND(TableMPI[[#This Row],[total_time]]&gt;=TableMPI[[#This Row],[Low]], TableMPI[[#This Row],[total_time]]&lt;=TableMPI[[#This Row],[High]]),1,0)</f>
        <v>0</v>
      </c>
    </row>
    <row r="2868" spans="1:19" x14ac:dyDescent="0.25">
      <c r="A2868" t="s">
        <v>15</v>
      </c>
      <c r="B2868">
        <v>10000</v>
      </c>
      <c r="C2868">
        <v>100</v>
      </c>
      <c r="D2868">
        <v>100000</v>
      </c>
      <c r="E2868">
        <v>34</v>
      </c>
      <c r="F2868">
        <v>1</v>
      </c>
      <c r="G2868">
        <v>13.869120000000001</v>
      </c>
      <c r="H2868">
        <v>2.7962370000000001</v>
      </c>
      <c r="I2868">
        <v>6.6122490000000003</v>
      </c>
      <c r="J2868">
        <v>0.20037099999999999</v>
      </c>
      <c r="K2868" t="str">
        <f t="shared" si="81"/>
        <v>7</v>
      </c>
      <c r="L2868" t="s">
        <v>95</v>
      </c>
      <c r="M2868" t="s">
        <v>96</v>
      </c>
      <c r="N286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34</v>
      </c>
      <c r="O2868">
        <f>VLOOKUP(TableMPI[[#This Row],[Label]],TableAvg[],2,FALSE)</f>
        <v>87.366123000000002</v>
      </c>
      <c r="P2868">
        <f>VLOOKUP(TableMPI[[#This Row],[Label]],TableAvg[],3,FALSE)</f>
        <v>3.0477749999998505</v>
      </c>
      <c r="Q2868">
        <f>TableMPI[[#This Row],[Avg]]-$U$2*TableMPI[[#This Row],[StdDev]]</f>
        <v>81.270573000000297</v>
      </c>
      <c r="R2868">
        <f>TableMPI[[#This Row],[Avg]]+$U$2*TableMPI[[#This Row],[StdDev]]</f>
        <v>93.461672999999706</v>
      </c>
      <c r="S2868">
        <f>IF(AND(TableMPI[[#This Row],[total_time]]&gt;=TableMPI[[#This Row],[Low]], TableMPI[[#This Row],[total_time]]&lt;=TableMPI[[#This Row],[High]]),1,0)</f>
        <v>0</v>
      </c>
    </row>
    <row r="2869" spans="1:19" x14ac:dyDescent="0.25">
      <c r="A2869" t="s">
        <v>15</v>
      </c>
      <c r="B2869">
        <v>10000</v>
      </c>
      <c r="C2869">
        <v>100</v>
      </c>
      <c r="D2869">
        <v>100000</v>
      </c>
      <c r="E2869">
        <v>35</v>
      </c>
      <c r="F2869">
        <v>1</v>
      </c>
      <c r="G2869">
        <v>13.401103000000001</v>
      </c>
      <c r="H2869">
        <v>2.6217950000000001</v>
      </c>
      <c r="I2869">
        <v>4.6838920000000002</v>
      </c>
      <c r="J2869">
        <v>0.137762</v>
      </c>
      <c r="K2869" t="str">
        <f t="shared" si="81"/>
        <v>7</v>
      </c>
      <c r="L2869" t="s">
        <v>95</v>
      </c>
      <c r="M2869" t="s">
        <v>96</v>
      </c>
      <c r="N286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35</v>
      </c>
      <c r="O2869">
        <f>VLOOKUP(TableMPI[[#This Row],[Label]],TableAvg[],2,FALSE)</f>
        <v>85.5057975</v>
      </c>
      <c r="P2869">
        <f>VLOOKUP(TableMPI[[#This Row],[Label]],TableAvg[],3,FALSE)</f>
        <v>7.4992584999999989</v>
      </c>
      <c r="Q2869">
        <f>TableMPI[[#This Row],[Avg]]-$U$2*TableMPI[[#This Row],[StdDev]]</f>
        <v>70.507280500000007</v>
      </c>
      <c r="R2869">
        <f>TableMPI[[#This Row],[Avg]]+$U$2*TableMPI[[#This Row],[StdDev]]</f>
        <v>100.50431449999999</v>
      </c>
      <c r="S2869">
        <f>IF(AND(TableMPI[[#This Row],[total_time]]&gt;=TableMPI[[#This Row],[Low]], TableMPI[[#This Row],[total_time]]&lt;=TableMPI[[#This Row],[High]]),1,0)</f>
        <v>0</v>
      </c>
    </row>
    <row r="2870" spans="1:19" x14ac:dyDescent="0.25">
      <c r="A2870" t="s">
        <v>15</v>
      </c>
      <c r="B2870">
        <v>10000</v>
      </c>
      <c r="C2870">
        <v>100</v>
      </c>
      <c r="D2870">
        <v>100000</v>
      </c>
      <c r="E2870">
        <v>36</v>
      </c>
      <c r="F2870">
        <v>1</v>
      </c>
      <c r="G2870">
        <v>14.723299000000001</v>
      </c>
      <c r="H2870">
        <v>4.3189609999999998</v>
      </c>
      <c r="I2870">
        <v>5.9672919999999996</v>
      </c>
      <c r="J2870">
        <v>0.17049400000000001</v>
      </c>
      <c r="K2870" t="str">
        <f t="shared" si="81"/>
        <v>7</v>
      </c>
      <c r="L2870" t="s">
        <v>95</v>
      </c>
      <c r="M2870" t="s">
        <v>96</v>
      </c>
      <c r="N287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36</v>
      </c>
      <c r="O2870">
        <f>VLOOKUP(TableMPI[[#This Row],[Label]],TableAvg[],2,FALSE)</f>
        <v>83.086585000000014</v>
      </c>
      <c r="P2870">
        <f>VLOOKUP(TableMPI[[#This Row],[Label]],TableAvg[],3,FALSE)</f>
        <v>4.5385419223571617</v>
      </c>
      <c r="Q2870">
        <f>TableMPI[[#This Row],[Avg]]-$U$2*TableMPI[[#This Row],[StdDev]]</f>
        <v>74.00950115528569</v>
      </c>
      <c r="R2870">
        <f>TableMPI[[#This Row],[Avg]]+$U$2*TableMPI[[#This Row],[StdDev]]</f>
        <v>92.163668844714337</v>
      </c>
      <c r="S2870">
        <f>IF(AND(TableMPI[[#This Row],[total_time]]&gt;=TableMPI[[#This Row],[Low]], TableMPI[[#This Row],[total_time]]&lt;=TableMPI[[#This Row],[High]]),1,0)</f>
        <v>0</v>
      </c>
    </row>
    <row r="2871" spans="1:19" x14ac:dyDescent="0.25">
      <c r="A2871" t="s">
        <v>15</v>
      </c>
      <c r="B2871">
        <v>10000</v>
      </c>
      <c r="C2871">
        <v>100</v>
      </c>
      <c r="D2871">
        <v>100000</v>
      </c>
      <c r="E2871">
        <v>37</v>
      </c>
      <c r="F2871">
        <v>1</v>
      </c>
      <c r="G2871">
        <v>13.094412</v>
      </c>
      <c r="H2871">
        <v>2.8956360000000001</v>
      </c>
      <c r="I2871">
        <v>3.750931</v>
      </c>
      <c r="J2871">
        <v>0.10419299999999999</v>
      </c>
      <c r="K2871" t="str">
        <f t="shared" si="81"/>
        <v>7</v>
      </c>
      <c r="L2871" t="s">
        <v>95</v>
      </c>
      <c r="M2871" t="s">
        <v>96</v>
      </c>
      <c r="N287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37</v>
      </c>
      <c r="O2871">
        <f>VLOOKUP(TableMPI[[#This Row],[Label]],TableAvg[],2,FALSE)</f>
        <v>81.949399</v>
      </c>
      <c r="P2871">
        <f>VLOOKUP(TableMPI[[#This Row],[Label]],TableAvg[],3,FALSE)</f>
        <v>5.3984252511614423</v>
      </c>
      <c r="Q2871">
        <f>TableMPI[[#This Row],[Avg]]-$U$2*TableMPI[[#This Row],[StdDev]]</f>
        <v>71.152548497677117</v>
      </c>
      <c r="R2871">
        <f>TableMPI[[#This Row],[Avg]]+$U$2*TableMPI[[#This Row],[StdDev]]</f>
        <v>92.746249502322883</v>
      </c>
      <c r="S2871">
        <f>IF(AND(TableMPI[[#This Row],[total_time]]&gt;=TableMPI[[#This Row],[Low]], TableMPI[[#This Row],[total_time]]&lt;=TableMPI[[#This Row],[High]]),1,0)</f>
        <v>0</v>
      </c>
    </row>
    <row r="2872" spans="1:19" x14ac:dyDescent="0.25">
      <c r="A2872" t="s">
        <v>15</v>
      </c>
      <c r="B2872">
        <v>10000</v>
      </c>
      <c r="C2872">
        <v>100</v>
      </c>
      <c r="D2872">
        <v>100000</v>
      </c>
      <c r="E2872">
        <v>38</v>
      </c>
      <c r="F2872">
        <v>1</v>
      </c>
      <c r="G2872">
        <v>12.529797</v>
      </c>
      <c r="H2872">
        <v>2.49281</v>
      </c>
      <c r="I2872">
        <v>3.8403130000000001</v>
      </c>
      <c r="J2872">
        <v>0.103792</v>
      </c>
      <c r="K2872" t="str">
        <f t="shared" si="81"/>
        <v>7</v>
      </c>
      <c r="L2872" t="s">
        <v>95</v>
      </c>
      <c r="M2872" t="s">
        <v>96</v>
      </c>
      <c r="N287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38</v>
      </c>
      <c r="O2872">
        <f>VLOOKUP(TableMPI[[#This Row],[Label]],TableAvg[],2,FALSE)</f>
        <v>82.646632333333329</v>
      </c>
      <c r="P2872">
        <f>VLOOKUP(TableMPI[[#This Row],[Label]],TableAvg[],3,FALSE)</f>
        <v>5.2921641445419443</v>
      </c>
      <c r="Q2872">
        <f>TableMPI[[#This Row],[Avg]]-$U$2*TableMPI[[#This Row],[StdDev]]</f>
        <v>72.062304044249444</v>
      </c>
      <c r="R2872">
        <f>TableMPI[[#This Row],[Avg]]+$U$2*TableMPI[[#This Row],[StdDev]]</f>
        <v>93.230960622417214</v>
      </c>
      <c r="S2872">
        <f>IF(AND(TableMPI[[#This Row],[total_time]]&gt;=TableMPI[[#This Row],[Low]], TableMPI[[#This Row],[total_time]]&lt;=TableMPI[[#This Row],[High]]),1,0)</f>
        <v>0</v>
      </c>
    </row>
    <row r="2873" spans="1:19" x14ac:dyDescent="0.25">
      <c r="A2873" t="s">
        <v>15</v>
      </c>
      <c r="B2873">
        <v>10000</v>
      </c>
      <c r="C2873">
        <v>100</v>
      </c>
      <c r="D2873">
        <v>100000</v>
      </c>
      <c r="E2873">
        <v>39</v>
      </c>
      <c r="F2873">
        <v>1</v>
      </c>
      <c r="G2873">
        <v>12.636039999999999</v>
      </c>
      <c r="H2873">
        <v>2.9212549999999999</v>
      </c>
      <c r="I2873">
        <v>5.0857020000000004</v>
      </c>
      <c r="J2873">
        <v>0.13383400000000001</v>
      </c>
      <c r="K2873" t="str">
        <f t="shared" si="81"/>
        <v>7</v>
      </c>
      <c r="L2873" t="s">
        <v>95</v>
      </c>
      <c r="M2873" t="s">
        <v>96</v>
      </c>
      <c r="N287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39</v>
      </c>
      <c r="O2873">
        <f>VLOOKUP(TableMPI[[#This Row],[Label]],TableAvg[],2,FALSE)</f>
        <v>78.4539267142857</v>
      </c>
      <c r="P2873">
        <f>VLOOKUP(TableMPI[[#This Row],[Label]],TableAvg[],3,FALSE)</f>
        <v>6.2118415520912151</v>
      </c>
      <c r="Q2873">
        <f>TableMPI[[#This Row],[Avg]]-$U$2*TableMPI[[#This Row],[StdDev]]</f>
        <v>66.03024361010327</v>
      </c>
      <c r="R2873">
        <f>TableMPI[[#This Row],[Avg]]+$U$2*TableMPI[[#This Row],[StdDev]]</f>
        <v>90.87760981846813</v>
      </c>
      <c r="S2873">
        <f>IF(AND(TableMPI[[#This Row],[total_time]]&gt;=TableMPI[[#This Row],[Low]], TableMPI[[#This Row],[total_time]]&lt;=TableMPI[[#This Row],[High]]),1,0)</f>
        <v>0</v>
      </c>
    </row>
    <row r="2874" spans="1:19" x14ac:dyDescent="0.25">
      <c r="A2874" t="s">
        <v>15</v>
      </c>
      <c r="B2874">
        <v>10000</v>
      </c>
      <c r="C2874">
        <v>100</v>
      </c>
      <c r="D2874">
        <v>100000</v>
      </c>
      <c r="E2874">
        <v>40</v>
      </c>
      <c r="F2874">
        <v>1</v>
      </c>
      <c r="G2874">
        <v>14.437001</v>
      </c>
      <c r="H2874">
        <v>5.0212649999999996</v>
      </c>
      <c r="I2874">
        <v>4.6435449999999996</v>
      </c>
      <c r="J2874">
        <v>0.119065</v>
      </c>
      <c r="K2874" t="str">
        <f t="shared" si="81"/>
        <v>7</v>
      </c>
      <c r="L2874" t="s">
        <v>95</v>
      </c>
      <c r="M2874" t="s">
        <v>96</v>
      </c>
      <c r="N287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40</v>
      </c>
      <c r="O2874">
        <f>VLOOKUP(TableMPI[[#This Row],[Label]],TableAvg[],2,FALSE)</f>
        <v>76.617743333333337</v>
      </c>
      <c r="P2874">
        <f>VLOOKUP(TableMPI[[#This Row],[Label]],TableAvg[],3,FALSE)</f>
        <v>10.581841719321696</v>
      </c>
      <c r="Q2874">
        <f>TableMPI[[#This Row],[Avg]]-$U$2*TableMPI[[#This Row],[StdDev]]</f>
        <v>55.454059894689948</v>
      </c>
      <c r="R2874">
        <f>TableMPI[[#This Row],[Avg]]+$U$2*TableMPI[[#This Row],[StdDev]]</f>
        <v>97.781426771976726</v>
      </c>
      <c r="S2874">
        <f>IF(AND(TableMPI[[#This Row],[total_time]]&gt;=TableMPI[[#This Row],[Low]], TableMPI[[#This Row],[total_time]]&lt;=TableMPI[[#This Row],[High]]),1,0)</f>
        <v>0</v>
      </c>
    </row>
    <row r="2875" spans="1:19" x14ac:dyDescent="0.25">
      <c r="A2875" t="s">
        <v>15</v>
      </c>
      <c r="B2875">
        <v>10000</v>
      </c>
      <c r="C2875">
        <v>100</v>
      </c>
      <c r="D2875">
        <v>100000</v>
      </c>
      <c r="E2875">
        <v>41</v>
      </c>
      <c r="F2875">
        <v>1</v>
      </c>
      <c r="G2875">
        <v>14.757431</v>
      </c>
      <c r="H2875">
        <v>5.424722</v>
      </c>
      <c r="I2875">
        <v>19.945221</v>
      </c>
      <c r="J2875">
        <v>0.49863099999999999</v>
      </c>
      <c r="K2875" t="str">
        <f t="shared" si="81"/>
        <v>7</v>
      </c>
      <c r="L2875" t="s">
        <v>95</v>
      </c>
      <c r="M2875" t="s">
        <v>96</v>
      </c>
      <c r="N287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41</v>
      </c>
      <c r="O2875">
        <f>VLOOKUP(TableMPI[[#This Row],[Label]],TableAvg[],2,FALSE)</f>
        <v>75.874598666666657</v>
      </c>
      <c r="P2875">
        <f>VLOOKUP(TableMPI[[#This Row],[Label]],TableAvg[],3,FALSE)</f>
        <v>10.572158003807891</v>
      </c>
      <c r="Q2875">
        <f>TableMPI[[#This Row],[Avg]]-$U$2*TableMPI[[#This Row],[StdDev]]</f>
        <v>54.730282659050872</v>
      </c>
      <c r="R2875">
        <f>TableMPI[[#This Row],[Avg]]+$U$2*TableMPI[[#This Row],[StdDev]]</f>
        <v>97.018914674282442</v>
      </c>
      <c r="S2875">
        <f>IF(AND(TableMPI[[#This Row],[total_time]]&gt;=TableMPI[[#This Row],[Low]], TableMPI[[#This Row],[total_time]]&lt;=TableMPI[[#This Row],[High]]),1,0)</f>
        <v>0</v>
      </c>
    </row>
    <row r="2876" spans="1:19" x14ac:dyDescent="0.25">
      <c r="A2876" t="s">
        <v>15</v>
      </c>
      <c r="B2876">
        <v>10000</v>
      </c>
      <c r="C2876">
        <v>100</v>
      </c>
      <c r="D2876">
        <v>100000</v>
      </c>
      <c r="E2876">
        <v>42</v>
      </c>
      <c r="F2876">
        <v>1</v>
      </c>
      <c r="G2876">
        <v>17.52094</v>
      </c>
      <c r="H2876">
        <v>8.2567170000000001</v>
      </c>
      <c r="I2876">
        <v>3.6689639999999999</v>
      </c>
      <c r="J2876">
        <v>8.9486999999999997E-2</v>
      </c>
      <c r="K2876" t="str">
        <f t="shared" si="81"/>
        <v>7</v>
      </c>
      <c r="L2876" t="s">
        <v>95</v>
      </c>
      <c r="M2876" t="s">
        <v>96</v>
      </c>
      <c r="N287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42</v>
      </c>
      <c r="O2876">
        <f>VLOOKUP(TableMPI[[#This Row],[Label]],TableAvg[],2,FALSE)</f>
        <v>76.182989714285711</v>
      </c>
      <c r="P2876">
        <f>VLOOKUP(TableMPI[[#This Row],[Label]],TableAvg[],3,FALSE)</f>
        <v>7.7750732433957479</v>
      </c>
      <c r="Q2876">
        <f>TableMPI[[#This Row],[Avg]]-$U$2*TableMPI[[#This Row],[StdDev]]</f>
        <v>60.632843227494213</v>
      </c>
      <c r="R2876">
        <f>TableMPI[[#This Row],[Avg]]+$U$2*TableMPI[[#This Row],[StdDev]]</f>
        <v>91.733136201077201</v>
      </c>
      <c r="S2876">
        <f>IF(AND(TableMPI[[#This Row],[total_time]]&gt;=TableMPI[[#This Row],[Low]], TableMPI[[#This Row],[total_time]]&lt;=TableMPI[[#This Row],[High]]),1,0)</f>
        <v>0</v>
      </c>
    </row>
    <row r="2877" spans="1:19" x14ac:dyDescent="0.25">
      <c r="A2877" t="s">
        <v>15</v>
      </c>
      <c r="B2877">
        <v>10000</v>
      </c>
      <c r="C2877">
        <v>100</v>
      </c>
      <c r="D2877">
        <v>100000</v>
      </c>
      <c r="E2877">
        <v>43</v>
      </c>
      <c r="F2877">
        <v>1</v>
      </c>
      <c r="G2877">
        <v>16.923515999999999</v>
      </c>
      <c r="H2877">
        <v>7.8751889999999998</v>
      </c>
      <c r="I2877">
        <v>6.094201</v>
      </c>
      <c r="J2877">
        <v>0.14510000000000001</v>
      </c>
      <c r="K2877" t="str">
        <f t="shared" si="81"/>
        <v>7</v>
      </c>
      <c r="L2877" t="s">
        <v>95</v>
      </c>
      <c r="M2877" t="s">
        <v>96</v>
      </c>
      <c r="N287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43</v>
      </c>
      <c r="O2877">
        <f>VLOOKUP(TableMPI[[#This Row],[Label]],TableAvg[],2,FALSE)</f>
        <v>71.895907666666673</v>
      </c>
      <c r="P2877">
        <f>VLOOKUP(TableMPI[[#This Row],[Label]],TableAvg[],3,FALSE)</f>
        <v>8.6175543261217591</v>
      </c>
      <c r="Q2877">
        <f>TableMPI[[#This Row],[Avg]]-$U$2*TableMPI[[#This Row],[StdDev]]</f>
        <v>54.660799014423155</v>
      </c>
      <c r="R2877">
        <f>TableMPI[[#This Row],[Avg]]+$U$2*TableMPI[[#This Row],[StdDev]]</f>
        <v>89.131016318910184</v>
      </c>
      <c r="S2877">
        <f>IF(AND(TableMPI[[#This Row],[total_time]]&gt;=TableMPI[[#This Row],[Low]], TableMPI[[#This Row],[total_time]]&lt;=TableMPI[[#This Row],[High]]),1,0)</f>
        <v>0</v>
      </c>
    </row>
    <row r="2878" spans="1:19" x14ac:dyDescent="0.25">
      <c r="A2878" t="s">
        <v>15</v>
      </c>
      <c r="B2878">
        <v>10000</v>
      </c>
      <c r="C2878">
        <v>100</v>
      </c>
      <c r="D2878">
        <v>100000</v>
      </c>
      <c r="E2878">
        <v>44</v>
      </c>
      <c r="F2878">
        <v>1</v>
      </c>
      <c r="G2878">
        <v>19.998736999999998</v>
      </c>
      <c r="H2878">
        <v>11.224520999999999</v>
      </c>
      <c r="I2878">
        <v>4.1886409999999996</v>
      </c>
      <c r="J2878">
        <v>9.7409999999999997E-2</v>
      </c>
      <c r="K2878" t="str">
        <f t="shared" si="81"/>
        <v>7</v>
      </c>
      <c r="L2878" t="s">
        <v>95</v>
      </c>
      <c r="M2878" t="s">
        <v>96</v>
      </c>
      <c r="N287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44</v>
      </c>
      <c r="O2878">
        <f>VLOOKUP(TableMPI[[#This Row],[Label]],TableAvg[],2,FALSE)</f>
        <v>78.587566999999993</v>
      </c>
      <c r="P2878">
        <f>VLOOKUP(TableMPI[[#This Row],[Label]],TableAvg[],3,FALSE)</f>
        <v>3.6965058348410644</v>
      </c>
      <c r="Q2878">
        <f>TableMPI[[#This Row],[Avg]]-$U$2*TableMPI[[#This Row],[StdDev]]</f>
        <v>71.194555330317868</v>
      </c>
      <c r="R2878">
        <f>TableMPI[[#This Row],[Avg]]+$U$2*TableMPI[[#This Row],[StdDev]]</f>
        <v>85.980578669682117</v>
      </c>
      <c r="S2878">
        <f>IF(AND(TableMPI[[#This Row],[total_time]]&gt;=TableMPI[[#This Row],[Low]], TableMPI[[#This Row],[total_time]]&lt;=TableMPI[[#This Row],[High]]),1,0)</f>
        <v>0</v>
      </c>
    </row>
    <row r="2879" spans="1:19" x14ac:dyDescent="0.25">
      <c r="A2879" t="s">
        <v>15</v>
      </c>
      <c r="B2879">
        <v>10000</v>
      </c>
      <c r="C2879">
        <v>100</v>
      </c>
      <c r="D2879">
        <v>100000</v>
      </c>
      <c r="E2879">
        <v>45</v>
      </c>
      <c r="F2879">
        <v>1</v>
      </c>
      <c r="G2879">
        <v>17.165320999999999</v>
      </c>
      <c r="H2879">
        <v>8.5165849999999992</v>
      </c>
      <c r="I2879">
        <v>6.7552310000000002</v>
      </c>
      <c r="J2879">
        <v>0.153528</v>
      </c>
      <c r="K2879" t="str">
        <f t="shared" si="81"/>
        <v>7</v>
      </c>
      <c r="L2879" t="s">
        <v>95</v>
      </c>
      <c r="M2879" t="s">
        <v>96</v>
      </c>
      <c r="N287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45</v>
      </c>
      <c r="O2879">
        <f>VLOOKUP(TableMPI[[#This Row],[Label]],TableAvg[],2,FALSE)</f>
        <v>77.593593428571424</v>
      </c>
      <c r="P2879">
        <f>VLOOKUP(TableMPI[[#This Row],[Label]],TableAvg[],3,FALSE)</f>
        <v>3.7363343593543732</v>
      </c>
      <c r="Q2879">
        <f>TableMPI[[#This Row],[Avg]]-$U$2*TableMPI[[#This Row],[StdDev]]</f>
        <v>70.120924709862678</v>
      </c>
      <c r="R2879">
        <f>TableMPI[[#This Row],[Avg]]+$U$2*TableMPI[[#This Row],[StdDev]]</f>
        <v>85.06626214728017</v>
      </c>
      <c r="S2879">
        <f>IF(AND(TableMPI[[#This Row],[total_time]]&gt;=TableMPI[[#This Row],[Low]], TableMPI[[#This Row],[total_time]]&lt;=TableMPI[[#This Row],[High]]),1,0)</f>
        <v>0</v>
      </c>
    </row>
    <row r="2880" spans="1:19" x14ac:dyDescent="0.25">
      <c r="A2880" t="s">
        <v>15</v>
      </c>
      <c r="B2880">
        <v>10000</v>
      </c>
      <c r="C2880">
        <v>100</v>
      </c>
      <c r="D2880">
        <v>100000</v>
      </c>
      <c r="E2880">
        <v>46</v>
      </c>
      <c r="F2880">
        <v>1</v>
      </c>
      <c r="G2880">
        <v>15.248487000000001</v>
      </c>
      <c r="H2880">
        <v>6.8169519999999997</v>
      </c>
      <c r="I2880">
        <v>4.5254029999999998</v>
      </c>
      <c r="J2880">
        <v>0.100565</v>
      </c>
      <c r="K2880" t="str">
        <f t="shared" si="81"/>
        <v>7</v>
      </c>
      <c r="L2880" t="s">
        <v>95</v>
      </c>
      <c r="M2880" t="s">
        <v>96</v>
      </c>
      <c r="N288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46</v>
      </c>
      <c r="O2880">
        <f>VLOOKUP(TableMPI[[#This Row],[Label]],TableAvg[],2,FALSE)</f>
        <v>72.402682666666678</v>
      </c>
      <c r="P2880">
        <f>VLOOKUP(TableMPI[[#This Row],[Label]],TableAvg[],3,FALSE)</f>
        <v>8.6749406518559908</v>
      </c>
      <c r="Q2880">
        <f>TableMPI[[#This Row],[Avg]]-$U$2*TableMPI[[#This Row],[StdDev]]</f>
        <v>55.052801362954696</v>
      </c>
      <c r="R2880">
        <f>TableMPI[[#This Row],[Avg]]+$U$2*TableMPI[[#This Row],[StdDev]]</f>
        <v>89.75256397037866</v>
      </c>
      <c r="S2880">
        <f>IF(AND(TableMPI[[#This Row],[total_time]]&gt;=TableMPI[[#This Row],[Low]], TableMPI[[#This Row],[total_time]]&lt;=TableMPI[[#This Row],[High]]),1,0)</f>
        <v>0</v>
      </c>
    </row>
    <row r="2881" spans="1:19" x14ac:dyDescent="0.25">
      <c r="A2881" t="s">
        <v>15</v>
      </c>
      <c r="B2881">
        <v>10000</v>
      </c>
      <c r="C2881">
        <v>100</v>
      </c>
      <c r="D2881">
        <v>100000</v>
      </c>
      <c r="E2881">
        <v>47</v>
      </c>
      <c r="F2881">
        <v>1</v>
      </c>
      <c r="G2881">
        <v>19.379943000000001</v>
      </c>
      <c r="H2881">
        <v>10.970128000000001</v>
      </c>
      <c r="I2881">
        <v>4.8265180000000001</v>
      </c>
      <c r="J2881">
        <v>0.104924</v>
      </c>
      <c r="K2881" t="str">
        <f t="shared" si="81"/>
        <v>7</v>
      </c>
      <c r="L2881" t="s">
        <v>95</v>
      </c>
      <c r="M2881" t="s">
        <v>96</v>
      </c>
      <c r="N288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47</v>
      </c>
      <c r="O2881">
        <f>VLOOKUP(TableMPI[[#This Row],[Label]],TableAvg[],2,FALSE)</f>
        <v>77.546280333333343</v>
      </c>
      <c r="P2881">
        <f>VLOOKUP(TableMPI[[#This Row],[Label]],TableAvg[],3,FALSE)</f>
        <v>1.6251516040406595</v>
      </c>
      <c r="Q2881">
        <f>TableMPI[[#This Row],[Avg]]-$U$2*TableMPI[[#This Row],[StdDev]]</f>
        <v>74.295977125252023</v>
      </c>
      <c r="R2881">
        <f>TableMPI[[#This Row],[Avg]]+$U$2*TableMPI[[#This Row],[StdDev]]</f>
        <v>80.796583541414662</v>
      </c>
      <c r="S2881">
        <f>IF(AND(TableMPI[[#This Row],[total_time]]&gt;=TableMPI[[#This Row],[Low]], TableMPI[[#This Row],[total_time]]&lt;=TableMPI[[#This Row],[High]]),1,0)</f>
        <v>0</v>
      </c>
    </row>
    <row r="2882" spans="1:19" x14ac:dyDescent="0.25">
      <c r="A2882" t="s">
        <v>15</v>
      </c>
      <c r="B2882">
        <v>10000</v>
      </c>
      <c r="C2882">
        <v>100</v>
      </c>
      <c r="D2882">
        <v>100000</v>
      </c>
      <c r="E2882">
        <v>48</v>
      </c>
      <c r="F2882">
        <v>1</v>
      </c>
      <c r="G2882">
        <v>12.733634</v>
      </c>
      <c r="H2882">
        <v>4.5560869999999998</v>
      </c>
      <c r="I2882">
        <v>6.5875349999999999</v>
      </c>
      <c r="J2882">
        <v>0.14016000000000001</v>
      </c>
      <c r="K2882" t="str">
        <f t="shared" si="81"/>
        <v>7</v>
      </c>
      <c r="L2882" t="s">
        <v>95</v>
      </c>
      <c r="M2882" t="s">
        <v>96</v>
      </c>
      <c r="N288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48</v>
      </c>
      <c r="O2882">
        <f>VLOOKUP(TableMPI[[#This Row],[Label]],TableAvg[],2,FALSE)</f>
        <v>76.196652285714279</v>
      </c>
      <c r="P2882">
        <f>VLOOKUP(TableMPI[[#This Row],[Label]],TableAvg[],3,FALSE)</f>
        <v>1.7251254991956284</v>
      </c>
      <c r="Q2882">
        <f>TableMPI[[#This Row],[Avg]]-$U$2*TableMPI[[#This Row],[StdDev]]</f>
        <v>72.746401287323025</v>
      </c>
      <c r="R2882">
        <f>TableMPI[[#This Row],[Avg]]+$U$2*TableMPI[[#This Row],[StdDev]]</f>
        <v>79.646903284105534</v>
      </c>
      <c r="S2882">
        <f>IF(AND(TableMPI[[#This Row],[total_time]]&gt;=TableMPI[[#This Row],[Low]], TableMPI[[#This Row],[total_time]]&lt;=TableMPI[[#This Row],[High]]),1,0)</f>
        <v>0</v>
      </c>
    </row>
    <row r="2883" spans="1:19" x14ac:dyDescent="0.25">
      <c r="A2883" t="s">
        <v>15</v>
      </c>
      <c r="B2883">
        <v>10000</v>
      </c>
      <c r="C2883">
        <v>100</v>
      </c>
      <c r="D2883">
        <v>100000</v>
      </c>
      <c r="E2883">
        <v>49</v>
      </c>
      <c r="F2883">
        <v>1</v>
      </c>
      <c r="G2883">
        <v>14.344925999999999</v>
      </c>
      <c r="H2883">
        <v>6.1857600000000001</v>
      </c>
      <c r="I2883">
        <v>6.8136720000000004</v>
      </c>
      <c r="J2883">
        <v>0.14195199999999999</v>
      </c>
      <c r="K2883" t="str">
        <f t="shared" si="81"/>
        <v>7</v>
      </c>
      <c r="L2883" t="s">
        <v>95</v>
      </c>
      <c r="M2883" t="s">
        <v>96</v>
      </c>
      <c r="N288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49</v>
      </c>
      <c r="O2883">
        <f>VLOOKUP(TableMPI[[#This Row],[Label]],TableAvg[],2,FALSE)</f>
        <v>76.552641666666659</v>
      </c>
      <c r="P2883">
        <f>VLOOKUP(TableMPI[[#This Row],[Label]],TableAvg[],3,FALSE)</f>
        <v>0.24086220050867616</v>
      </c>
      <c r="Q2883">
        <f>TableMPI[[#This Row],[Avg]]-$U$2*TableMPI[[#This Row],[StdDev]]</f>
        <v>76.070917265649314</v>
      </c>
      <c r="R2883">
        <f>TableMPI[[#This Row],[Avg]]+$U$2*TableMPI[[#This Row],[StdDev]]</f>
        <v>77.034366067684005</v>
      </c>
      <c r="S2883">
        <f>IF(AND(TableMPI[[#This Row],[total_time]]&gt;=TableMPI[[#This Row],[Low]], TableMPI[[#This Row],[total_time]]&lt;=TableMPI[[#This Row],[High]]),1,0)</f>
        <v>0</v>
      </c>
    </row>
    <row r="2884" spans="1:19" x14ac:dyDescent="0.25">
      <c r="A2884" t="s">
        <v>15</v>
      </c>
      <c r="B2884">
        <v>10000</v>
      </c>
      <c r="C2884">
        <v>100</v>
      </c>
      <c r="D2884">
        <v>100000</v>
      </c>
      <c r="E2884">
        <v>50</v>
      </c>
      <c r="F2884">
        <v>1</v>
      </c>
      <c r="G2884">
        <v>12.904325</v>
      </c>
      <c r="H2884">
        <v>4.983892</v>
      </c>
      <c r="I2884">
        <v>12.008566</v>
      </c>
      <c r="J2884">
        <v>0.24507300000000001</v>
      </c>
      <c r="K2884" t="str">
        <f t="shared" si="81"/>
        <v>7</v>
      </c>
      <c r="L2884" t="s">
        <v>95</v>
      </c>
      <c r="M2884" t="s">
        <v>96</v>
      </c>
      <c r="N288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50</v>
      </c>
      <c r="O2884">
        <f>VLOOKUP(TableMPI[[#This Row],[Label]],TableAvg[],2,FALSE)</f>
        <v>66.211950000000002</v>
      </c>
      <c r="P2884">
        <f>VLOOKUP(TableMPI[[#This Row],[Label]],TableAvg[],3,FALSE)</f>
        <v>7.8498883116002274</v>
      </c>
      <c r="Q2884">
        <f>TableMPI[[#This Row],[Avg]]-$U$2*TableMPI[[#This Row],[StdDev]]</f>
        <v>50.512173376799545</v>
      </c>
      <c r="R2884">
        <f>TableMPI[[#This Row],[Avg]]+$U$2*TableMPI[[#This Row],[StdDev]]</f>
        <v>81.911726623200451</v>
      </c>
      <c r="S2884">
        <f>IF(AND(TableMPI[[#This Row],[total_time]]&gt;=TableMPI[[#This Row],[Low]], TableMPI[[#This Row],[total_time]]&lt;=TableMPI[[#This Row],[High]]),1,0)</f>
        <v>0</v>
      </c>
    </row>
    <row r="2885" spans="1:19" x14ac:dyDescent="0.25">
      <c r="A2885" t="s">
        <v>15</v>
      </c>
      <c r="B2885">
        <v>10000</v>
      </c>
      <c r="C2885">
        <v>100</v>
      </c>
      <c r="D2885">
        <v>100000</v>
      </c>
      <c r="E2885">
        <v>51</v>
      </c>
      <c r="F2885">
        <v>1</v>
      </c>
      <c r="G2885">
        <v>17.236782000000002</v>
      </c>
      <c r="H2885">
        <v>9.5145569999999999</v>
      </c>
      <c r="I2885">
        <v>4.7371340000000002</v>
      </c>
      <c r="J2885">
        <v>9.4742999999999994E-2</v>
      </c>
      <c r="K2885" t="str">
        <f t="shared" si="81"/>
        <v>7</v>
      </c>
      <c r="L2885" t="s">
        <v>95</v>
      </c>
      <c r="M2885" t="s">
        <v>96</v>
      </c>
      <c r="N288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51</v>
      </c>
      <c r="O2885">
        <f>VLOOKUP(TableMPI[[#This Row],[Label]],TableAvg[],2,FALSE)</f>
        <v>71.420936749999996</v>
      </c>
      <c r="P2885">
        <f>VLOOKUP(TableMPI[[#This Row],[Label]],TableAvg[],3,FALSE)</f>
        <v>6.7906007209647807</v>
      </c>
      <c r="Q2885">
        <f>TableMPI[[#This Row],[Avg]]-$U$2*TableMPI[[#This Row],[StdDev]]</f>
        <v>57.839735308070431</v>
      </c>
      <c r="R2885">
        <f>TableMPI[[#This Row],[Avg]]+$U$2*TableMPI[[#This Row],[StdDev]]</f>
        <v>85.002138191929561</v>
      </c>
      <c r="S2885">
        <f>IF(AND(TableMPI[[#This Row],[total_time]]&gt;=TableMPI[[#This Row],[Low]], TableMPI[[#This Row],[total_time]]&lt;=TableMPI[[#This Row],[High]]),1,0)</f>
        <v>0</v>
      </c>
    </row>
    <row r="2886" spans="1:19" x14ac:dyDescent="0.25">
      <c r="A2886" t="s">
        <v>15</v>
      </c>
      <c r="B2886">
        <v>10000</v>
      </c>
      <c r="C2886">
        <v>100</v>
      </c>
      <c r="D2886">
        <v>100000</v>
      </c>
      <c r="E2886">
        <v>52</v>
      </c>
      <c r="F2886">
        <v>1</v>
      </c>
      <c r="G2886">
        <v>15.112539</v>
      </c>
      <c r="H2886">
        <v>7.3481350000000001</v>
      </c>
      <c r="I2886">
        <v>14.048178999999999</v>
      </c>
      <c r="J2886">
        <v>0.27545399999999998</v>
      </c>
      <c r="K2886" t="str">
        <f t="shared" si="81"/>
        <v>7</v>
      </c>
      <c r="L2886" t="s">
        <v>95</v>
      </c>
      <c r="M2886" t="s">
        <v>96</v>
      </c>
      <c r="N288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52</v>
      </c>
      <c r="O2886">
        <f>VLOOKUP(TableMPI[[#This Row],[Label]],TableAvg[],2,FALSE)</f>
        <v>65.309149000000005</v>
      </c>
      <c r="P2886">
        <f>VLOOKUP(TableMPI[[#This Row],[Label]],TableAvg[],3,FALSE)</f>
        <v>7.8481203231082199</v>
      </c>
      <c r="Q2886">
        <f>TableMPI[[#This Row],[Avg]]-$U$2*TableMPI[[#This Row],[StdDev]]</f>
        <v>49.612908353783567</v>
      </c>
      <c r="R2886">
        <f>TableMPI[[#This Row],[Avg]]+$U$2*TableMPI[[#This Row],[StdDev]]</f>
        <v>81.005389646216443</v>
      </c>
      <c r="S2886">
        <f>IF(AND(TableMPI[[#This Row],[total_time]]&gt;=TableMPI[[#This Row],[Low]], TableMPI[[#This Row],[total_time]]&lt;=TableMPI[[#This Row],[High]]),1,0)</f>
        <v>0</v>
      </c>
    </row>
    <row r="2887" spans="1:19" x14ac:dyDescent="0.25">
      <c r="A2887" t="s">
        <v>15</v>
      </c>
      <c r="B2887">
        <v>10000</v>
      </c>
      <c r="C2887">
        <v>100</v>
      </c>
      <c r="D2887">
        <v>100000</v>
      </c>
      <c r="E2887">
        <v>53</v>
      </c>
      <c r="F2887">
        <v>1</v>
      </c>
      <c r="G2887">
        <v>11.807979</v>
      </c>
      <c r="H2887">
        <v>4.2595130000000001</v>
      </c>
      <c r="I2887">
        <v>10.393433</v>
      </c>
      <c r="J2887">
        <v>0.199874</v>
      </c>
      <c r="K2887" t="str">
        <f t="shared" si="81"/>
        <v>7</v>
      </c>
      <c r="L2887" t="s">
        <v>95</v>
      </c>
      <c r="M2887" t="s">
        <v>96</v>
      </c>
      <c r="N288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53</v>
      </c>
      <c r="O2887">
        <f>VLOOKUP(TableMPI[[#This Row],[Label]],TableAvg[],2,FALSE)</f>
        <v>69.680341666666664</v>
      </c>
      <c r="P2887">
        <f>VLOOKUP(TableMPI[[#This Row],[Label]],TableAvg[],3,FALSE)</f>
        <v>8.4211841839590971</v>
      </c>
      <c r="Q2887">
        <f>TableMPI[[#This Row],[Avg]]-$U$2*TableMPI[[#This Row],[StdDev]]</f>
        <v>52.837973298748466</v>
      </c>
      <c r="R2887">
        <f>TableMPI[[#This Row],[Avg]]+$U$2*TableMPI[[#This Row],[StdDev]]</f>
        <v>86.522710034584861</v>
      </c>
      <c r="S2887">
        <f>IF(AND(TableMPI[[#This Row],[total_time]]&gt;=TableMPI[[#This Row],[Low]], TableMPI[[#This Row],[total_time]]&lt;=TableMPI[[#This Row],[High]]),1,0)</f>
        <v>0</v>
      </c>
    </row>
    <row r="2888" spans="1:19" x14ac:dyDescent="0.25">
      <c r="A2888" t="s">
        <v>15</v>
      </c>
      <c r="B2888">
        <v>10000</v>
      </c>
      <c r="C2888">
        <v>100</v>
      </c>
      <c r="D2888">
        <v>100000</v>
      </c>
      <c r="E2888">
        <v>54</v>
      </c>
      <c r="F2888">
        <v>1</v>
      </c>
      <c r="G2888">
        <v>18.257047</v>
      </c>
      <c r="H2888">
        <v>10.829568999999999</v>
      </c>
      <c r="I2888">
        <v>5.4771669999999997</v>
      </c>
      <c r="J2888">
        <v>0.103343</v>
      </c>
      <c r="K2888" t="str">
        <f t="shared" si="81"/>
        <v>7</v>
      </c>
      <c r="L2888" t="s">
        <v>95</v>
      </c>
      <c r="M2888" t="s">
        <v>96</v>
      </c>
      <c r="N288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54</v>
      </c>
      <c r="O2888">
        <f>VLOOKUP(TableMPI[[#This Row],[Label]],TableAvg[],2,FALSE)</f>
        <v>68.487962874999994</v>
      </c>
      <c r="P2888">
        <f>VLOOKUP(TableMPI[[#This Row],[Label]],TableAvg[],3,FALSE)</f>
        <v>8.4105057132328955</v>
      </c>
      <c r="Q2888">
        <f>TableMPI[[#This Row],[Avg]]-$U$2*TableMPI[[#This Row],[StdDev]]</f>
        <v>51.666951448534206</v>
      </c>
      <c r="R2888">
        <f>TableMPI[[#This Row],[Avg]]+$U$2*TableMPI[[#This Row],[StdDev]]</f>
        <v>85.308974301465781</v>
      </c>
      <c r="S2888">
        <f>IF(AND(TableMPI[[#This Row],[total_time]]&gt;=TableMPI[[#This Row],[Low]], TableMPI[[#This Row],[total_time]]&lt;=TableMPI[[#This Row],[High]]),1,0)</f>
        <v>0</v>
      </c>
    </row>
    <row r="2889" spans="1:19" x14ac:dyDescent="0.25">
      <c r="A2889" t="s">
        <v>15</v>
      </c>
      <c r="B2889">
        <v>10000</v>
      </c>
      <c r="C2889">
        <v>100</v>
      </c>
      <c r="D2889">
        <v>100000</v>
      </c>
      <c r="E2889">
        <v>55</v>
      </c>
      <c r="F2889">
        <v>1</v>
      </c>
      <c r="G2889">
        <v>16.258987999999999</v>
      </c>
      <c r="H2889">
        <v>8.8751979999999993</v>
      </c>
      <c r="I2889">
        <v>10.007244999999999</v>
      </c>
      <c r="J2889">
        <v>0.18531900000000001</v>
      </c>
      <c r="K2889" t="str">
        <f t="shared" si="81"/>
        <v>7</v>
      </c>
      <c r="L2889" t="s">
        <v>95</v>
      </c>
      <c r="M2889" t="s">
        <v>96</v>
      </c>
      <c r="N288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55</v>
      </c>
      <c r="O2889">
        <f>VLOOKUP(TableMPI[[#This Row],[Label]],TableAvg[],2,FALSE)</f>
        <v>69.724812</v>
      </c>
      <c r="P2889">
        <f>VLOOKUP(TableMPI[[#This Row],[Label]],TableAvg[],3,FALSE)</f>
        <v>4.9939833811518328</v>
      </c>
      <c r="Q2889">
        <f>TableMPI[[#This Row],[Avg]]-$U$2*TableMPI[[#This Row],[StdDev]]</f>
        <v>59.736845237696336</v>
      </c>
      <c r="R2889">
        <f>TableMPI[[#This Row],[Avg]]+$U$2*TableMPI[[#This Row],[StdDev]]</f>
        <v>79.712778762303671</v>
      </c>
      <c r="S2889">
        <f>IF(AND(TableMPI[[#This Row],[total_time]]&gt;=TableMPI[[#This Row],[Low]], TableMPI[[#This Row],[total_time]]&lt;=TableMPI[[#This Row],[High]]),1,0)</f>
        <v>0</v>
      </c>
    </row>
    <row r="2890" spans="1:19" x14ac:dyDescent="0.25">
      <c r="A2890" t="s">
        <v>15</v>
      </c>
      <c r="B2890">
        <v>10000</v>
      </c>
      <c r="C2890">
        <v>100</v>
      </c>
      <c r="D2890">
        <v>100000</v>
      </c>
      <c r="E2890">
        <v>56</v>
      </c>
      <c r="F2890">
        <v>1</v>
      </c>
      <c r="G2890">
        <v>14.077195</v>
      </c>
      <c r="H2890">
        <v>6.7864500000000003</v>
      </c>
      <c r="I2890">
        <v>5.9594589999999998</v>
      </c>
      <c r="J2890">
        <v>0.10835400000000001</v>
      </c>
      <c r="K2890" t="str">
        <f t="shared" si="81"/>
        <v>7</v>
      </c>
      <c r="L2890" t="s">
        <v>95</v>
      </c>
      <c r="M2890" t="s">
        <v>96</v>
      </c>
      <c r="N289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56</v>
      </c>
      <c r="O2890">
        <f>VLOOKUP(TableMPI[[#This Row],[Label]],TableAvg[],2,FALSE)</f>
        <v>69.938356666666664</v>
      </c>
      <c r="P2890">
        <f>VLOOKUP(TableMPI[[#This Row],[Label]],TableAvg[],3,FALSE)</f>
        <v>4.1090537987137035</v>
      </c>
      <c r="Q2890">
        <f>TableMPI[[#This Row],[Avg]]-$U$2*TableMPI[[#This Row],[StdDev]]</f>
        <v>61.720249069239259</v>
      </c>
      <c r="R2890">
        <f>TableMPI[[#This Row],[Avg]]+$U$2*TableMPI[[#This Row],[StdDev]]</f>
        <v>78.156464264094069</v>
      </c>
      <c r="S2890">
        <f>IF(AND(TableMPI[[#This Row],[total_time]]&gt;=TableMPI[[#This Row],[Low]], TableMPI[[#This Row],[total_time]]&lt;=TableMPI[[#This Row],[High]]),1,0)</f>
        <v>0</v>
      </c>
    </row>
    <row r="2891" spans="1:19" x14ac:dyDescent="0.25">
      <c r="A2891" t="s">
        <v>15</v>
      </c>
      <c r="B2891">
        <v>10000</v>
      </c>
      <c r="C2891">
        <v>100</v>
      </c>
      <c r="D2891">
        <v>100000</v>
      </c>
      <c r="E2891">
        <v>57</v>
      </c>
      <c r="F2891">
        <v>1</v>
      </c>
      <c r="G2891">
        <v>13.177814</v>
      </c>
      <c r="H2891">
        <v>5.9432</v>
      </c>
      <c r="I2891">
        <v>6.1457540000000002</v>
      </c>
      <c r="J2891">
        <v>0.109746</v>
      </c>
      <c r="K2891" t="str">
        <f t="shared" si="81"/>
        <v>7</v>
      </c>
      <c r="L2891" t="s">
        <v>95</v>
      </c>
      <c r="M2891" t="s">
        <v>96</v>
      </c>
      <c r="N289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57</v>
      </c>
      <c r="O2891">
        <f>VLOOKUP(TableMPI[[#This Row],[Label]],TableAvg[],2,FALSE)</f>
        <v>71.618437749999998</v>
      </c>
      <c r="P2891">
        <f>VLOOKUP(TableMPI[[#This Row],[Label]],TableAvg[],3,FALSE)</f>
        <v>2.127596075113261</v>
      </c>
      <c r="Q2891">
        <f>TableMPI[[#This Row],[Avg]]-$U$2*TableMPI[[#This Row],[StdDev]]</f>
        <v>67.363245599773478</v>
      </c>
      <c r="R2891">
        <f>TableMPI[[#This Row],[Avg]]+$U$2*TableMPI[[#This Row],[StdDev]]</f>
        <v>75.873629900226518</v>
      </c>
      <c r="S2891">
        <f>IF(AND(TableMPI[[#This Row],[total_time]]&gt;=TableMPI[[#This Row],[Low]], TableMPI[[#This Row],[total_time]]&lt;=TableMPI[[#This Row],[High]]),1,0)</f>
        <v>0</v>
      </c>
    </row>
    <row r="2892" spans="1:19" x14ac:dyDescent="0.25">
      <c r="A2892" t="s">
        <v>15</v>
      </c>
      <c r="B2892">
        <v>10000</v>
      </c>
      <c r="C2892">
        <v>100</v>
      </c>
      <c r="D2892">
        <v>100000</v>
      </c>
      <c r="E2892">
        <v>58</v>
      </c>
      <c r="F2892">
        <v>1</v>
      </c>
      <c r="G2892">
        <v>15.119641</v>
      </c>
      <c r="H2892">
        <v>8.077928</v>
      </c>
      <c r="I2892">
        <v>10.380273000000001</v>
      </c>
      <c r="J2892">
        <v>0.18210999999999999</v>
      </c>
      <c r="K2892" t="str">
        <f t="shared" si="81"/>
        <v>7</v>
      </c>
      <c r="L2892" t="s">
        <v>95</v>
      </c>
      <c r="M2892" t="s">
        <v>96</v>
      </c>
      <c r="N289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58</v>
      </c>
      <c r="O2892">
        <f>VLOOKUP(TableMPI[[#This Row],[Label]],TableAvg[],2,FALSE)</f>
        <v>62.056984333333332</v>
      </c>
      <c r="P2892">
        <f>VLOOKUP(TableMPI[[#This Row],[Label]],TableAvg[],3,FALSE)</f>
        <v>7.4787741617957302</v>
      </c>
      <c r="Q2892">
        <f>TableMPI[[#This Row],[Avg]]-$U$2*TableMPI[[#This Row],[StdDev]]</f>
        <v>47.099436009741872</v>
      </c>
      <c r="R2892">
        <f>TableMPI[[#This Row],[Avg]]+$U$2*TableMPI[[#This Row],[StdDev]]</f>
        <v>77.014532656924786</v>
      </c>
      <c r="S2892">
        <f>IF(AND(TableMPI[[#This Row],[total_time]]&gt;=TableMPI[[#This Row],[Low]], TableMPI[[#This Row],[total_time]]&lt;=TableMPI[[#This Row],[High]]),1,0)</f>
        <v>0</v>
      </c>
    </row>
    <row r="2893" spans="1:19" x14ac:dyDescent="0.25">
      <c r="A2893" t="s">
        <v>15</v>
      </c>
      <c r="B2893">
        <v>10000</v>
      </c>
      <c r="C2893">
        <v>100</v>
      </c>
      <c r="D2893">
        <v>100000</v>
      </c>
      <c r="E2893">
        <v>59</v>
      </c>
      <c r="F2893">
        <v>1</v>
      </c>
      <c r="G2893">
        <v>20.492457000000002</v>
      </c>
      <c r="H2893">
        <v>13.549833</v>
      </c>
      <c r="I2893">
        <v>5.9487490000000003</v>
      </c>
      <c r="J2893">
        <v>0.102565</v>
      </c>
      <c r="K2893" t="str">
        <f t="shared" si="81"/>
        <v>7</v>
      </c>
      <c r="L2893" t="s">
        <v>95</v>
      </c>
      <c r="M2893" t="s">
        <v>96</v>
      </c>
      <c r="N289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59</v>
      </c>
      <c r="O2893">
        <f>VLOOKUP(TableMPI[[#This Row],[Label]],TableAvg[],2,FALSE)</f>
        <v>54.831403666666667</v>
      </c>
      <c r="P2893">
        <f>VLOOKUP(TableMPI[[#This Row],[Label]],TableAvg[],3,FALSE)</f>
        <v>4.5018831127554932</v>
      </c>
      <c r="Q2893">
        <f>TableMPI[[#This Row],[Avg]]-$U$2*TableMPI[[#This Row],[StdDev]]</f>
        <v>45.82763744115568</v>
      </c>
      <c r="R2893">
        <f>TableMPI[[#This Row],[Avg]]+$U$2*TableMPI[[#This Row],[StdDev]]</f>
        <v>63.835169892177653</v>
      </c>
      <c r="S2893">
        <f>IF(AND(TableMPI[[#This Row],[total_time]]&gt;=TableMPI[[#This Row],[Low]], TableMPI[[#This Row],[total_time]]&lt;=TableMPI[[#This Row],[High]]),1,0)</f>
        <v>0</v>
      </c>
    </row>
    <row r="2894" spans="1:19" x14ac:dyDescent="0.25">
      <c r="A2894" t="s">
        <v>15</v>
      </c>
      <c r="B2894">
        <v>10000</v>
      </c>
      <c r="C2894">
        <v>100</v>
      </c>
      <c r="D2894">
        <v>100000</v>
      </c>
      <c r="E2894">
        <v>60</v>
      </c>
      <c r="F2894">
        <v>1</v>
      </c>
      <c r="G2894">
        <v>12.58714</v>
      </c>
      <c r="H2894">
        <v>5.9466000000000001</v>
      </c>
      <c r="I2894">
        <v>3.7143160000000002</v>
      </c>
      <c r="J2894">
        <v>6.2954999999999997E-2</v>
      </c>
      <c r="K2894" t="str">
        <f t="shared" si="81"/>
        <v>7</v>
      </c>
      <c r="L2894" t="s">
        <v>95</v>
      </c>
      <c r="M2894" t="s">
        <v>96</v>
      </c>
      <c r="N289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60</v>
      </c>
      <c r="O2894">
        <f>VLOOKUP(TableMPI[[#This Row],[Label]],TableAvg[],2,FALSE)</f>
        <v>63.720000124999999</v>
      </c>
      <c r="P2894">
        <f>VLOOKUP(TableMPI[[#This Row],[Label]],TableAvg[],3,FALSE)</f>
        <v>7.0823693233677538</v>
      </c>
      <c r="Q2894">
        <f>TableMPI[[#This Row],[Avg]]-$U$2*TableMPI[[#This Row],[StdDev]]</f>
        <v>49.555261478264491</v>
      </c>
      <c r="R2894">
        <f>TableMPI[[#This Row],[Avg]]+$U$2*TableMPI[[#This Row],[StdDev]]</f>
        <v>77.884738771735499</v>
      </c>
      <c r="S2894">
        <f>IF(AND(TableMPI[[#This Row],[total_time]]&gt;=TableMPI[[#This Row],[Low]], TableMPI[[#This Row],[total_time]]&lt;=TableMPI[[#This Row],[High]]),1,0)</f>
        <v>0</v>
      </c>
    </row>
    <row r="2895" spans="1:19" x14ac:dyDescent="0.25">
      <c r="A2895" t="s">
        <v>15</v>
      </c>
      <c r="B2895">
        <v>10000</v>
      </c>
      <c r="C2895">
        <v>100</v>
      </c>
      <c r="D2895">
        <v>100000</v>
      </c>
      <c r="E2895">
        <v>61</v>
      </c>
      <c r="F2895">
        <v>1</v>
      </c>
      <c r="G2895">
        <v>20.282319999999999</v>
      </c>
      <c r="H2895">
        <v>13.660894000000001</v>
      </c>
      <c r="I2895">
        <v>9.2486809999999995</v>
      </c>
      <c r="J2895">
        <v>0.154145</v>
      </c>
      <c r="K2895" t="str">
        <f t="shared" si="81"/>
        <v>7</v>
      </c>
      <c r="L2895" t="s">
        <v>95</v>
      </c>
      <c r="M2895" t="s">
        <v>96</v>
      </c>
      <c r="N289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61</v>
      </c>
      <c r="O2895">
        <f>VLOOKUP(TableMPI[[#This Row],[Label]],TableAvg[],2,FALSE)</f>
        <v>60.546761666666669</v>
      </c>
      <c r="P2895">
        <f>VLOOKUP(TableMPI[[#This Row],[Label]],TableAvg[],3,FALSE)</f>
        <v>6.2983613579363924</v>
      </c>
      <c r="Q2895">
        <f>TableMPI[[#This Row],[Avg]]-$U$2*TableMPI[[#This Row],[StdDev]]</f>
        <v>47.950038950793882</v>
      </c>
      <c r="R2895">
        <f>TableMPI[[#This Row],[Avg]]+$U$2*TableMPI[[#This Row],[StdDev]]</f>
        <v>73.143484382539455</v>
      </c>
      <c r="S2895">
        <f>IF(AND(TableMPI[[#This Row],[total_time]]&gt;=TableMPI[[#This Row],[Low]], TableMPI[[#This Row],[total_time]]&lt;=TableMPI[[#This Row],[High]]),1,0)</f>
        <v>0</v>
      </c>
    </row>
    <row r="2896" spans="1:19" x14ac:dyDescent="0.25">
      <c r="A2896" t="s">
        <v>15</v>
      </c>
      <c r="B2896">
        <v>10000</v>
      </c>
      <c r="C2896">
        <v>100</v>
      </c>
      <c r="D2896">
        <v>100000</v>
      </c>
      <c r="E2896">
        <v>62</v>
      </c>
      <c r="F2896">
        <v>1</v>
      </c>
      <c r="G2896">
        <v>23.076298999999999</v>
      </c>
      <c r="H2896">
        <v>16.515051</v>
      </c>
      <c r="I2896">
        <v>14.90673</v>
      </c>
      <c r="J2896">
        <v>0.24437300000000001</v>
      </c>
      <c r="K2896" t="str">
        <f t="shared" si="81"/>
        <v>7</v>
      </c>
      <c r="L2896" t="s">
        <v>95</v>
      </c>
      <c r="M2896" t="s">
        <v>96</v>
      </c>
      <c r="N289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62</v>
      </c>
      <c r="O2896">
        <f>VLOOKUP(TableMPI[[#This Row],[Label]],TableAvg[],2,FALSE)</f>
        <v>58.844606333333331</v>
      </c>
      <c r="P2896">
        <f>VLOOKUP(TableMPI[[#This Row],[Label]],TableAvg[],3,FALSE)</f>
        <v>7.5824191169378352</v>
      </c>
      <c r="Q2896">
        <f>TableMPI[[#This Row],[Avg]]-$U$2*TableMPI[[#This Row],[StdDev]]</f>
        <v>43.679768099457661</v>
      </c>
      <c r="R2896">
        <f>TableMPI[[#This Row],[Avg]]+$U$2*TableMPI[[#This Row],[StdDev]]</f>
        <v>74.009444567209002</v>
      </c>
      <c r="S2896">
        <f>IF(AND(TableMPI[[#This Row],[total_time]]&gt;=TableMPI[[#This Row],[Low]], TableMPI[[#This Row],[total_time]]&lt;=TableMPI[[#This Row],[High]]),1,0)</f>
        <v>0</v>
      </c>
    </row>
    <row r="2897" spans="1:19" x14ac:dyDescent="0.25">
      <c r="A2897" t="s">
        <v>15</v>
      </c>
      <c r="B2897">
        <v>10000</v>
      </c>
      <c r="C2897">
        <v>100</v>
      </c>
      <c r="D2897">
        <v>100000</v>
      </c>
      <c r="E2897">
        <v>63</v>
      </c>
      <c r="F2897">
        <v>1</v>
      </c>
      <c r="G2897">
        <v>12.916921</v>
      </c>
      <c r="H2897">
        <v>6.5152710000000003</v>
      </c>
      <c r="I2897">
        <v>4.4061669999999999</v>
      </c>
      <c r="J2897">
        <v>7.1067000000000005E-2</v>
      </c>
      <c r="K2897" t="str">
        <f t="shared" si="81"/>
        <v>7</v>
      </c>
      <c r="L2897" t="s">
        <v>95</v>
      </c>
      <c r="M2897" t="s">
        <v>96</v>
      </c>
      <c r="N289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63</v>
      </c>
      <c r="O2897">
        <f>VLOOKUP(TableMPI[[#This Row],[Label]],TableAvg[],2,FALSE)</f>
        <v>61.130554500000002</v>
      </c>
      <c r="P2897">
        <f>VLOOKUP(TableMPI[[#This Row],[Label]],TableAvg[],3,FALSE)</f>
        <v>6.9583401630308659</v>
      </c>
      <c r="Q2897">
        <f>TableMPI[[#This Row],[Avg]]-$U$2*TableMPI[[#This Row],[StdDev]]</f>
        <v>47.213874173938272</v>
      </c>
      <c r="R2897">
        <f>TableMPI[[#This Row],[Avg]]+$U$2*TableMPI[[#This Row],[StdDev]]</f>
        <v>75.047234826061739</v>
      </c>
      <c r="S2897">
        <f>IF(AND(TableMPI[[#This Row],[total_time]]&gt;=TableMPI[[#This Row],[Low]], TableMPI[[#This Row],[total_time]]&lt;=TableMPI[[#This Row],[High]]),1,0)</f>
        <v>0</v>
      </c>
    </row>
    <row r="2898" spans="1:19" x14ac:dyDescent="0.25">
      <c r="A2898" t="s">
        <v>15</v>
      </c>
      <c r="B2898">
        <v>10000</v>
      </c>
      <c r="C2898">
        <v>100</v>
      </c>
      <c r="D2898">
        <v>100000</v>
      </c>
      <c r="E2898">
        <v>64</v>
      </c>
      <c r="F2898">
        <v>1</v>
      </c>
      <c r="G2898">
        <v>14.618224</v>
      </c>
      <c r="H2898">
        <v>8.3308619999999998</v>
      </c>
      <c r="I2898">
        <v>6.6369150000000001</v>
      </c>
      <c r="J2898">
        <v>0.105348</v>
      </c>
      <c r="K2898" t="str">
        <f t="shared" si="81"/>
        <v>7</v>
      </c>
      <c r="L2898" t="s">
        <v>95</v>
      </c>
      <c r="M2898" t="s">
        <v>96</v>
      </c>
      <c r="N289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64</v>
      </c>
      <c r="O2898">
        <f>VLOOKUP(TableMPI[[#This Row],[Label]],TableAvg[],2,FALSE)</f>
        <v>55.81539999999999</v>
      </c>
      <c r="P2898">
        <f>VLOOKUP(TableMPI[[#This Row],[Label]],TableAvg[],3,FALSE)</f>
        <v>9.1422645499959732</v>
      </c>
      <c r="Q2898">
        <f>TableMPI[[#This Row],[Avg]]-$U$2*TableMPI[[#This Row],[StdDev]]</f>
        <v>37.53087090000804</v>
      </c>
      <c r="R2898">
        <f>TableMPI[[#This Row],[Avg]]+$U$2*TableMPI[[#This Row],[StdDev]]</f>
        <v>74.09992909999194</v>
      </c>
      <c r="S2898">
        <f>IF(AND(TableMPI[[#This Row],[total_time]]&gt;=TableMPI[[#This Row],[Low]], TableMPI[[#This Row],[total_time]]&lt;=TableMPI[[#This Row],[High]]),1,0)</f>
        <v>0</v>
      </c>
    </row>
    <row r="2899" spans="1:19" x14ac:dyDescent="0.25">
      <c r="A2899" t="s">
        <v>15</v>
      </c>
      <c r="B2899">
        <v>10000</v>
      </c>
      <c r="C2899">
        <v>100</v>
      </c>
      <c r="D2899">
        <v>100000</v>
      </c>
      <c r="E2899">
        <v>65</v>
      </c>
      <c r="F2899">
        <v>1</v>
      </c>
      <c r="G2899">
        <v>18.114796999999999</v>
      </c>
      <c r="H2899">
        <v>11.906591000000001</v>
      </c>
      <c r="I2899">
        <v>13.153378999999999</v>
      </c>
      <c r="J2899">
        <v>0.20552200000000001</v>
      </c>
      <c r="K2899" t="str">
        <f t="shared" si="81"/>
        <v>7</v>
      </c>
      <c r="L2899" t="s">
        <v>95</v>
      </c>
      <c r="M2899" t="s">
        <v>96</v>
      </c>
      <c r="N289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65</v>
      </c>
      <c r="O2899" t="e">
        <f>VLOOKUP(TableMPI[[#This Row],[Label]],TableAvg[],2,FALSE)</f>
        <v>#N/A</v>
      </c>
      <c r="P2899" t="e">
        <f>VLOOKUP(TableMPI[[#This Row],[Label]],TableAvg[],3,FALSE)</f>
        <v>#N/A</v>
      </c>
      <c r="Q2899" t="e">
        <f>TableMPI[[#This Row],[Avg]]-$U$2*TableMPI[[#This Row],[StdDev]]</f>
        <v>#N/A</v>
      </c>
      <c r="R2899" t="e">
        <f>TableMPI[[#This Row],[Avg]]+$U$2*TableMPI[[#This Row],[StdDev]]</f>
        <v>#N/A</v>
      </c>
      <c r="S2899" t="e">
        <f>IF(AND(TableMPI[[#This Row],[total_time]]&gt;=TableMPI[[#This Row],[Low]], TableMPI[[#This Row],[total_time]]&lt;=TableMPI[[#This Row],[High]]),1,0)</f>
        <v>#N/A</v>
      </c>
    </row>
    <row r="2900" spans="1:19" x14ac:dyDescent="0.25">
      <c r="A2900" t="s">
        <v>15</v>
      </c>
      <c r="B2900">
        <v>10000</v>
      </c>
      <c r="C2900">
        <v>100</v>
      </c>
      <c r="D2900">
        <v>100000</v>
      </c>
      <c r="E2900">
        <v>66</v>
      </c>
      <c r="F2900">
        <v>1</v>
      </c>
      <c r="G2900">
        <v>15.558679</v>
      </c>
      <c r="H2900">
        <v>9.2990340000000007</v>
      </c>
      <c r="I2900">
        <v>4.16153</v>
      </c>
      <c r="J2900">
        <v>6.4023999999999998E-2</v>
      </c>
      <c r="K2900" t="str">
        <f t="shared" si="81"/>
        <v>7</v>
      </c>
      <c r="L2900" t="s">
        <v>95</v>
      </c>
      <c r="M2900" t="s">
        <v>96</v>
      </c>
      <c r="N290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66</v>
      </c>
      <c r="O2900" t="e">
        <f>VLOOKUP(TableMPI[[#This Row],[Label]],TableAvg[],2,FALSE)</f>
        <v>#N/A</v>
      </c>
      <c r="P2900" t="e">
        <f>VLOOKUP(TableMPI[[#This Row],[Label]],TableAvg[],3,FALSE)</f>
        <v>#N/A</v>
      </c>
      <c r="Q2900" t="e">
        <f>TableMPI[[#This Row],[Avg]]-$U$2*TableMPI[[#This Row],[StdDev]]</f>
        <v>#N/A</v>
      </c>
      <c r="R2900" t="e">
        <f>TableMPI[[#This Row],[Avg]]+$U$2*TableMPI[[#This Row],[StdDev]]</f>
        <v>#N/A</v>
      </c>
      <c r="S2900" t="e">
        <f>IF(AND(TableMPI[[#This Row],[total_time]]&gt;=TableMPI[[#This Row],[Low]], TableMPI[[#This Row],[total_time]]&lt;=TableMPI[[#This Row],[High]]),1,0)</f>
        <v>#N/A</v>
      </c>
    </row>
    <row r="2901" spans="1:19" x14ac:dyDescent="0.25">
      <c r="A2901" t="s">
        <v>15</v>
      </c>
      <c r="B2901">
        <v>10000</v>
      </c>
      <c r="C2901">
        <v>100</v>
      </c>
      <c r="D2901">
        <v>100000</v>
      </c>
      <c r="E2901">
        <v>67</v>
      </c>
      <c r="F2901">
        <v>1</v>
      </c>
      <c r="G2901">
        <v>14.785684</v>
      </c>
      <c r="H2901">
        <v>8.6549969999999998</v>
      </c>
      <c r="I2901">
        <v>4.1642780000000004</v>
      </c>
      <c r="J2901">
        <v>6.3094999999999998E-2</v>
      </c>
      <c r="K2901" t="str">
        <f t="shared" si="81"/>
        <v>7</v>
      </c>
      <c r="L2901" t="s">
        <v>95</v>
      </c>
      <c r="M2901" t="s">
        <v>96</v>
      </c>
      <c r="N290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67</v>
      </c>
      <c r="O2901" t="e">
        <f>VLOOKUP(TableMPI[[#This Row],[Label]],TableAvg[],2,FALSE)</f>
        <v>#N/A</v>
      </c>
      <c r="P2901" t="e">
        <f>VLOOKUP(TableMPI[[#This Row],[Label]],TableAvg[],3,FALSE)</f>
        <v>#N/A</v>
      </c>
      <c r="Q2901" t="e">
        <f>TableMPI[[#This Row],[Avg]]-$U$2*TableMPI[[#This Row],[StdDev]]</f>
        <v>#N/A</v>
      </c>
      <c r="R2901" t="e">
        <f>TableMPI[[#This Row],[Avg]]+$U$2*TableMPI[[#This Row],[StdDev]]</f>
        <v>#N/A</v>
      </c>
      <c r="S2901" t="e">
        <f>IF(AND(TableMPI[[#This Row],[total_time]]&gt;=TableMPI[[#This Row],[Low]], TableMPI[[#This Row],[total_time]]&lt;=TableMPI[[#This Row],[High]]),1,0)</f>
        <v>#N/A</v>
      </c>
    </row>
    <row r="2902" spans="1:19" x14ac:dyDescent="0.25">
      <c r="A2902" t="s">
        <v>15</v>
      </c>
      <c r="B2902">
        <v>10000</v>
      </c>
      <c r="C2902">
        <v>100</v>
      </c>
      <c r="D2902">
        <v>100000</v>
      </c>
      <c r="E2902">
        <v>68</v>
      </c>
      <c r="F2902">
        <v>1</v>
      </c>
      <c r="G2902">
        <v>15.520548</v>
      </c>
      <c r="H2902">
        <v>9.5100800000000003</v>
      </c>
      <c r="I2902">
        <v>8.7085699999999999</v>
      </c>
      <c r="J2902">
        <v>0.12997900000000001</v>
      </c>
      <c r="K2902" t="str">
        <f t="shared" si="81"/>
        <v>7</v>
      </c>
      <c r="L2902" t="s">
        <v>95</v>
      </c>
      <c r="M2902" t="s">
        <v>96</v>
      </c>
      <c r="N290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68</v>
      </c>
      <c r="O2902" t="e">
        <f>VLOOKUP(TableMPI[[#This Row],[Label]],TableAvg[],2,FALSE)</f>
        <v>#N/A</v>
      </c>
      <c r="P2902" t="e">
        <f>VLOOKUP(TableMPI[[#This Row],[Label]],TableAvg[],3,FALSE)</f>
        <v>#N/A</v>
      </c>
      <c r="Q2902" t="e">
        <f>TableMPI[[#This Row],[Avg]]-$U$2*TableMPI[[#This Row],[StdDev]]</f>
        <v>#N/A</v>
      </c>
      <c r="R2902" t="e">
        <f>TableMPI[[#This Row],[Avg]]+$U$2*TableMPI[[#This Row],[StdDev]]</f>
        <v>#N/A</v>
      </c>
      <c r="S2902" t="e">
        <f>IF(AND(TableMPI[[#This Row],[total_time]]&gt;=TableMPI[[#This Row],[Low]], TableMPI[[#This Row],[total_time]]&lt;=TableMPI[[#This Row],[High]]),1,0)</f>
        <v>#N/A</v>
      </c>
    </row>
    <row r="2903" spans="1:19" x14ac:dyDescent="0.25">
      <c r="A2903" t="s">
        <v>15</v>
      </c>
      <c r="B2903">
        <v>10000</v>
      </c>
      <c r="C2903">
        <v>100</v>
      </c>
      <c r="D2903">
        <v>100000</v>
      </c>
      <c r="E2903">
        <v>69</v>
      </c>
      <c r="F2903">
        <v>1</v>
      </c>
      <c r="G2903">
        <v>12.589935000000001</v>
      </c>
      <c r="H2903">
        <v>6.6138820000000003</v>
      </c>
      <c r="I2903">
        <v>5.3664550000000002</v>
      </c>
      <c r="J2903">
        <v>7.8918000000000002E-2</v>
      </c>
      <c r="K2903" t="str">
        <f t="shared" si="81"/>
        <v>7</v>
      </c>
      <c r="L2903" t="s">
        <v>95</v>
      </c>
      <c r="M2903" t="s">
        <v>96</v>
      </c>
      <c r="N290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69</v>
      </c>
      <c r="O2903" t="e">
        <f>VLOOKUP(TableMPI[[#This Row],[Label]],TableAvg[],2,FALSE)</f>
        <v>#N/A</v>
      </c>
      <c r="P2903" t="e">
        <f>VLOOKUP(TableMPI[[#This Row],[Label]],TableAvg[],3,FALSE)</f>
        <v>#N/A</v>
      </c>
      <c r="Q2903" t="e">
        <f>TableMPI[[#This Row],[Avg]]-$U$2*TableMPI[[#This Row],[StdDev]]</f>
        <v>#N/A</v>
      </c>
      <c r="R2903" t="e">
        <f>TableMPI[[#This Row],[Avg]]+$U$2*TableMPI[[#This Row],[StdDev]]</f>
        <v>#N/A</v>
      </c>
      <c r="S2903" t="e">
        <f>IF(AND(TableMPI[[#This Row],[total_time]]&gt;=TableMPI[[#This Row],[Low]], TableMPI[[#This Row],[total_time]]&lt;=TableMPI[[#This Row],[High]]),1,0)</f>
        <v>#N/A</v>
      </c>
    </row>
    <row r="2904" spans="1:19" x14ac:dyDescent="0.25">
      <c r="A2904" t="s">
        <v>15</v>
      </c>
      <c r="B2904">
        <v>10000</v>
      </c>
      <c r="C2904">
        <v>100</v>
      </c>
      <c r="D2904">
        <v>100000</v>
      </c>
      <c r="E2904">
        <v>70</v>
      </c>
      <c r="F2904">
        <v>1</v>
      </c>
      <c r="G2904">
        <v>19.315028999999999</v>
      </c>
      <c r="H2904">
        <v>13.381964999999999</v>
      </c>
      <c r="I2904">
        <v>4.3989240000000001</v>
      </c>
      <c r="J2904">
        <v>6.3753000000000004E-2</v>
      </c>
      <c r="K2904" t="str">
        <f t="shared" si="81"/>
        <v>7</v>
      </c>
      <c r="L2904" t="s">
        <v>95</v>
      </c>
      <c r="M2904" t="s">
        <v>96</v>
      </c>
      <c r="N290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70</v>
      </c>
      <c r="O2904" t="e">
        <f>VLOOKUP(TableMPI[[#This Row],[Label]],TableAvg[],2,FALSE)</f>
        <v>#N/A</v>
      </c>
      <c r="P2904" t="e">
        <f>VLOOKUP(TableMPI[[#This Row],[Label]],TableAvg[],3,FALSE)</f>
        <v>#N/A</v>
      </c>
      <c r="Q2904" t="e">
        <f>TableMPI[[#This Row],[Avg]]-$U$2*TableMPI[[#This Row],[StdDev]]</f>
        <v>#N/A</v>
      </c>
      <c r="R2904" t="e">
        <f>TableMPI[[#This Row],[Avg]]+$U$2*TableMPI[[#This Row],[StdDev]]</f>
        <v>#N/A</v>
      </c>
      <c r="S2904" t="e">
        <f>IF(AND(TableMPI[[#This Row],[total_time]]&gt;=TableMPI[[#This Row],[Low]], TableMPI[[#This Row],[total_time]]&lt;=TableMPI[[#This Row],[High]]),1,0)</f>
        <v>#N/A</v>
      </c>
    </row>
    <row r="2905" spans="1:19" x14ac:dyDescent="0.25">
      <c r="A2905" t="s">
        <v>15</v>
      </c>
      <c r="B2905">
        <v>10000</v>
      </c>
      <c r="C2905">
        <v>100</v>
      </c>
      <c r="D2905">
        <v>100000</v>
      </c>
      <c r="E2905">
        <v>71</v>
      </c>
      <c r="F2905">
        <v>1</v>
      </c>
      <c r="G2905">
        <v>17.146730000000002</v>
      </c>
      <c r="H2905">
        <v>11.292062</v>
      </c>
      <c r="I2905">
        <v>15.960946</v>
      </c>
      <c r="J2905">
        <v>0.22801399999999999</v>
      </c>
      <c r="K2905" t="str">
        <f t="shared" si="81"/>
        <v>7</v>
      </c>
      <c r="L2905" t="s">
        <v>95</v>
      </c>
      <c r="M2905" t="s">
        <v>96</v>
      </c>
      <c r="N290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71</v>
      </c>
      <c r="O2905" t="e">
        <f>VLOOKUP(TableMPI[[#This Row],[Label]],TableAvg[],2,FALSE)</f>
        <v>#N/A</v>
      </c>
      <c r="P2905" t="e">
        <f>VLOOKUP(TableMPI[[#This Row],[Label]],TableAvg[],3,FALSE)</f>
        <v>#N/A</v>
      </c>
      <c r="Q2905" t="e">
        <f>TableMPI[[#This Row],[Avg]]-$U$2*TableMPI[[#This Row],[StdDev]]</f>
        <v>#N/A</v>
      </c>
      <c r="R2905" t="e">
        <f>TableMPI[[#This Row],[Avg]]+$U$2*TableMPI[[#This Row],[StdDev]]</f>
        <v>#N/A</v>
      </c>
      <c r="S2905" t="e">
        <f>IF(AND(TableMPI[[#This Row],[total_time]]&gt;=TableMPI[[#This Row],[Low]], TableMPI[[#This Row],[total_time]]&lt;=TableMPI[[#This Row],[High]]),1,0)</f>
        <v>#N/A</v>
      </c>
    </row>
    <row r="2906" spans="1:19" x14ac:dyDescent="0.25">
      <c r="A2906" t="s">
        <v>15</v>
      </c>
      <c r="B2906">
        <v>10000</v>
      </c>
      <c r="C2906">
        <v>100</v>
      </c>
      <c r="D2906">
        <v>100000</v>
      </c>
      <c r="E2906">
        <v>72</v>
      </c>
      <c r="F2906">
        <v>1</v>
      </c>
      <c r="G2906">
        <v>20.442810000000001</v>
      </c>
      <c r="H2906">
        <v>14.726702</v>
      </c>
      <c r="I2906">
        <v>8.9744670000000006</v>
      </c>
      <c r="J2906">
        <v>0.12640100000000001</v>
      </c>
      <c r="K2906" t="str">
        <f t="shared" si="81"/>
        <v>7</v>
      </c>
      <c r="L2906" t="s">
        <v>95</v>
      </c>
      <c r="M2906" t="s">
        <v>96</v>
      </c>
      <c r="N290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72</v>
      </c>
      <c r="O2906" t="e">
        <f>VLOOKUP(TableMPI[[#This Row],[Label]],TableAvg[],2,FALSE)</f>
        <v>#N/A</v>
      </c>
      <c r="P2906" t="e">
        <f>VLOOKUP(TableMPI[[#This Row],[Label]],TableAvg[],3,FALSE)</f>
        <v>#N/A</v>
      </c>
      <c r="Q2906" t="e">
        <f>TableMPI[[#This Row],[Avg]]-$U$2*TableMPI[[#This Row],[StdDev]]</f>
        <v>#N/A</v>
      </c>
      <c r="R2906" t="e">
        <f>TableMPI[[#This Row],[Avg]]+$U$2*TableMPI[[#This Row],[StdDev]]</f>
        <v>#N/A</v>
      </c>
      <c r="S2906" t="e">
        <f>IF(AND(TableMPI[[#This Row],[total_time]]&gt;=TableMPI[[#This Row],[Low]], TableMPI[[#This Row],[total_time]]&lt;=TableMPI[[#This Row],[High]]),1,0)</f>
        <v>#N/A</v>
      </c>
    </row>
    <row r="2907" spans="1:19" x14ac:dyDescent="0.25">
      <c r="A2907" t="s">
        <v>15</v>
      </c>
      <c r="B2907">
        <v>10000</v>
      </c>
      <c r="C2907">
        <v>100</v>
      </c>
      <c r="D2907">
        <v>100000</v>
      </c>
      <c r="E2907">
        <v>13</v>
      </c>
      <c r="F2907">
        <v>1</v>
      </c>
      <c r="G2907">
        <v>26.714407999999999</v>
      </c>
      <c r="H2907">
        <v>0.371672</v>
      </c>
      <c r="I2907">
        <v>3.0149879999999998</v>
      </c>
      <c r="J2907">
        <v>0.251249</v>
      </c>
      <c r="K2907" t="str">
        <f t="shared" si="81"/>
        <v>7</v>
      </c>
      <c r="L2907" t="s">
        <v>95</v>
      </c>
      <c r="M2907" t="s">
        <v>96</v>
      </c>
      <c r="N290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13</v>
      </c>
      <c r="O2907">
        <f>VLOOKUP(TableMPI[[#This Row],[Label]],TableAvg[],2,FALSE)</f>
        <v>161.63524966666668</v>
      </c>
      <c r="P2907">
        <f>VLOOKUP(TableMPI[[#This Row],[Label]],TableAvg[],3,FALSE)</f>
        <v>0.26492721131126612</v>
      </c>
      <c r="Q2907">
        <f>TableMPI[[#This Row],[Avg]]-$U$2*TableMPI[[#This Row],[StdDev]]</f>
        <v>161.10539524404416</v>
      </c>
      <c r="R2907">
        <f>TableMPI[[#This Row],[Avg]]+$U$2*TableMPI[[#This Row],[StdDev]]</f>
        <v>162.1651040892892</v>
      </c>
      <c r="S2907">
        <f>IF(AND(TableMPI[[#This Row],[total_time]]&gt;=TableMPI[[#This Row],[Low]], TableMPI[[#This Row],[total_time]]&lt;=TableMPI[[#This Row],[High]]),1,0)</f>
        <v>0</v>
      </c>
    </row>
    <row r="2908" spans="1:19" x14ac:dyDescent="0.25">
      <c r="A2908" t="s">
        <v>15</v>
      </c>
      <c r="B2908">
        <v>10000</v>
      </c>
      <c r="C2908">
        <v>100</v>
      </c>
      <c r="D2908">
        <v>100000</v>
      </c>
      <c r="E2908">
        <v>14</v>
      </c>
      <c r="F2908">
        <v>1</v>
      </c>
      <c r="G2908">
        <v>24.800802000000001</v>
      </c>
      <c r="H2908">
        <v>0.15324599999999999</v>
      </c>
      <c r="I2908">
        <v>0.40949999999999998</v>
      </c>
      <c r="J2908">
        <v>3.15E-2</v>
      </c>
      <c r="K2908" t="str">
        <f t="shared" si="81"/>
        <v>7</v>
      </c>
      <c r="L2908" t="s">
        <v>95</v>
      </c>
      <c r="M2908" t="s">
        <v>96</v>
      </c>
      <c r="N290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14</v>
      </c>
      <c r="O2908">
        <f>VLOOKUP(TableMPI[[#This Row],[Label]],TableAvg[],2,FALSE)</f>
        <v>150.65593566666666</v>
      </c>
      <c r="P2908">
        <f>VLOOKUP(TableMPI[[#This Row],[Label]],TableAvg[],3,FALSE)</f>
        <v>6.7386093339083936E-2</v>
      </c>
      <c r="Q2908">
        <f>TableMPI[[#This Row],[Avg]]-$U$2*TableMPI[[#This Row],[StdDev]]</f>
        <v>150.5211634799885</v>
      </c>
      <c r="R2908">
        <f>TableMPI[[#This Row],[Avg]]+$U$2*TableMPI[[#This Row],[StdDev]]</f>
        <v>150.79070785334483</v>
      </c>
      <c r="S2908">
        <f>IF(AND(TableMPI[[#This Row],[total_time]]&gt;=TableMPI[[#This Row],[Low]], TableMPI[[#This Row],[total_time]]&lt;=TableMPI[[#This Row],[High]]),1,0)</f>
        <v>0</v>
      </c>
    </row>
    <row r="2909" spans="1:19" x14ac:dyDescent="0.25">
      <c r="A2909" t="s">
        <v>15</v>
      </c>
      <c r="B2909">
        <v>10000</v>
      </c>
      <c r="C2909">
        <v>100</v>
      </c>
      <c r="D2909">
        <v>100000</v>
      </c>
      <c r="E2909">
        <v>15</v>
      </c>
      <c r="F2909">
        <v>1</v>
      </c>
      <c r="G2909">
        <v>23.234945</v>
      </c>
      <c r="H2909">
        <v>0.16574</v>
      </c>
      <c r="I2909">
        <v>0.49528699999999998</v>
      </c>
      <c r="J2909">
        <v>3.5378E-2</v>
      </c>
      <c r="K2909" t="str">
        <f t="shared" si="81"/>
        <v>7</v>
      </c>
      <c r="L2909" t="s">
        <v>95</v>
      </c>
      <c r="M2909" t="s">
        <v>96</v>
      </c>
      <c r="N290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15</v>
      </c>
      <c r="O2909">
        <f>VLOOKUP(TableMPI[[#This Row],[Label]],TableAvg[],2,FALSE)</f>
        <v>140.74933714285714</v>
      </c>
      <c r="P2909">
        <f>VLOOKUP(TableMPI[[#This Row],[Label]],TableAvg[],3,FALSE)</f>
        <v>9.7697978324972082E-2</v>
      </c>
      <c r="Q2909">
        <f>TableMPI[[#This Row],[Avg]]-$U$2*TableMPI[[#This Row],[StdDev]]</f>
        <v>140.5539411862072</v>
      </c>
      <c r="R2909">
        <f>TableMPI[[#This Row],[Avg]]+$U$2*TableMPI[[#This Row],[StdDev]]</f>
        <v>140.94473309950709</v>
      </c>
      <c r="S2909">
        <f>IF(AND(TableMPI[[#This Row],[total_time]]&gt;=TableMPI[[#This Row],[Low]], TableMPI[[#This Row],[total_time]]&lt;=TableMPI[[#This Row],[High]]),1,0)</f>
        <v>0</v>
      </c>
    </row>
    <row r="2910" spans="1:19" x14ac:dyDescent="0.25">
      <c r="A2910" t="s">
        <v>15</v>
      </c>
      <c r="B2910">
        <v>10000</v>
      </c>
      <c r="C2910">
        <v>100</v>
      </c>
      <c r="D2910">
        <v>100000</v>
      </c>
      <c r="E2910">
        <v>16</v>
      </c>
      <c r="F2910">
        <v>1</v>
      </c>
      <c r="G2910">
        <v>21.746644</v>
      </c>
      <c r="H2910">
        <v>0.161356</v>
      </c>
      <c r="I2910">
        <v>0.58542000000000005</v>
      </c>
      <c r="J2910">
        <v>3.9028E-2</v>
      </c>
      <c r="K2910" t="str">
        <f t="shared" si="81"/>
        <v>7</v>
      </c>
      <c r="L2910" t="s">
        <v>95</v>
      </c>
      <c r="M2910" t="s">
        <v>96</v>
      </c>
      <c r="N291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16</v>
      </c>
      <c r="O2910">
        <f>VLOOKUP(TableMPI[[#This Row],[Label]],TableAvg[],2,FALSE)</f>
        <v>132.24896166666667</v>
      </c>
      <c r="P2910">
        <f>VLOOKUP(TableMPI[[#This Row],[Label]],TableAvg[],3,FALSE)</f>
        <v>3.8100204833406912E-2</v>
      </c>
      <c r="Q2910">
        <f>TableMPI[[#This Row],[Avg]]-$U$2*TableMPI[[#This Row],[StdDev]]</f>
        <v>132.17276125699985</v>
      </c>
      <c r="R2910">
        <f>TableMPI[[#This Row],[Avg]]+$U$2*TableMPI[[#This Row],[StdDev]]</f>
        <v>132.3251620763335</v>
      </c>
      <c r="S2910">
        <f>IF(AND(TableMPI[[#This Row],[total_time]]&gt;=TableMPI[[#This Row],[Low]], TableMPI[[#This Row],[total_time]]&lt;=TableMPI[[#This Row],[High]]),1,0)</f>
        <v>0</v>
      </c>
    </row>
    <row r="2911" spans="1:19" x14ac:dyDescent="0.25">
      <c r="A2911" t="s">
        <v>15</v>
      </c>
      <c r="B2911">
        <v>10000</v>
      </c>
      <c r="C2911">
        <v>100</v>
      </c>
      <c r="D2911">
        <v>100000</v>
      </c>
      <c r="E2911">
        <v>17</v>
      </c>
      <c r="F2911">
        <v>1</v>
      </c>
      <c r="G2911">
        <v>20.557798999999999</v>
      </c>
      <c r="H2911">
        <v>0.168347</v>
      </c>
      <c r="I2911">
        <v>0.70840700000000001</v>
      </c>
      <c r="J2911">
        <v>4.4275000000000002E-2</v>
      </c>
      <c r="K2911" t="str">
        <f t="shared" si="81"/>
        <v>7</v>
      </c>
      <c r="L2911" t="s">
        <v>95</v>
      </c>
      <c r="M2911" t="s">
        <v>96</v>
      </c>
      <c r="N291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17</v>
      </c>
      <c r="O2911">
        <f>VLOOKUP(TableMPI[[#This Row],[Label]],TableAvg[],2,FALSE)</f>
        <v>124.63650699999999</v>
      </c>
      <c r="P2911">
        <f>VLOOKUP(TableMPI[[#This Row],[Label]],TableAvg[],3,FALSE)</f>
        <v>0.10936113638484908</v>
      </c>
      <c r="Q2911">
        <f>TableMPI[[#This Row],[Avg]]-$U$2*TableMPI[[#This Row],[StdDev]]</f>
        <v>124.4177847272303</v>
      </c>
      <c r="R2911">
        <f>TableMPI[[#This Row],[Avg]]+$U$2*TableMPI[[#This Row],[StdDev]]</f>
        <v>124.85522927276969</v>
      </c>
      <c r="S2911">
        <f>IF(AND(TableMPI[[#This Row],[total_time]]&gt;=TableMPI[[#This Row],[Low]], TableMPI[[#This Row],[total_time]]&lt;=TableMPI[[#This Row],[High]]),1,0)</f>
        <v>0</v>
      </c>
    </row>
    <row r="2912" spans="1:19" x14ac:dyDescent="0.25">
      <c r="A2912" t="s">
        <v>15</v>
      </c>
      <c r="B2912">
        <v>10000</v>
      </c>
      <c r="C2912">
        <v>100</v>
      </c>
      <c r="D2912">
        <v>100000</v>
      </c>
      <c r="E2912">
        <v>18</v>
      </c>
      <c r="F2912">
        <v>1</v>
      </c>
      <c r="G2912">
        <v>19.607718999999999</v>
      </c>
      <c r="H2912">
        <v>0.16550599999999999</v>
      </c>
      <c r="I2912">
        <v>0.69290799999999997</v>
      </c>
      <c r="J2912">
        <v>4.0758999999999997E-2</v>
      </c>
      <c r="K2912" t="str">
        <f t="shared" si="81"/>
        <v>7</v>
      </c>
      <c r="L2912" t="s">
        <v>95</v>
      </c>
      <c r="M2912" t="s">
        <v>96</v>
      </c>
      <c r="N291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18</v>
      </c>
      <c r="O2912">
        <f>VLOOKUP(TableMPI[[#This Row],[Label]],TableAvg[],2,FALSE)</f>
        <v>117.96217457142858</v>
      </c>
      <c r="P2912">
        <f>VLOOKUP(TableMPI[[#This Row],[Label]],TableAvg[],3,FALSE)</f>
        <v>0.13303812177011046</v>
      </c>
      <c r="Q2912">
        <f>TableMPI[[#This Row],[Avg]]-$U$2*TableMPI[[#This Row],[StdDev]]</f>
        <v>117.69609832788835</v>
      </c>
      <c r="R2912">
        <f>TableMPI[[#This Row],[Avg]]+$U$2*TableMPI[[#This Row],[StdDev]]</f>
        <v>118.2282508149688</v>
      </c>
      <c r="S2912">
        <f>IF(AND(TableMPI[[#This Row],[total_time]]&gt;=TableMPI[[#This Row],[Low]], TableMPI[[#This Row],[total_time]]&lt;=TableMPI[[#This Row],[High]]),1,0)</f>
        <v>0</v>
      </c>
    </row>
    <row r="2913" spans="1:19" x14ac:dyDescent="0.25">
      <c r="A2913" t="s">
        <v>15</v>
      </c>
      <c r="B2913">
        <v>10000</v>
      </c>
      <c r="C2913">
        <v>100</v>
      </c>
      <c r="D2913">
        <v>100000</v>
      </c>
      <c r="E2913">
        <v>19</v>
      </c>
      <c r="F2913">
        <v>1</v>
      </c>
      <c r="G2913">
        <v>18.562270000000002</v>
      </c>
      <c r="H2913">
        <v>0.175153</v>
      </c>
      <c r="I2913">
        <v>0.814133</v>
      </c>
      <c r="J2913">
        <v>4.5229999999999999E-2</v>
      </c>
      <c r="K2913" t="str">
        <f t="shared" si="81"/>
        <v>7</v>
      </c>
      <c r="L2913" t="s">
        <v>95</v>
      </c>
      <c r="M2913" t="s">
        <v>96</v>
      </c>
      <c r="N29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19</v>
      </c>
      <c r="O2913">
        <f>VLOOKUP(TableMPI[[#This Row],[Label]],TableAvg[],2,FALSE)</f>
        <v>111.81019399999998</v>
      </c>
      <c r="P2913">
        <f>VLOOKUP(TableMPI[[#This Row],[Label]],TableAvg[],3,FALSE)</f>
        <v>1.7064358900188037E-2</v>
      </c>
      <c r="Q2913">
        <f>TableMPI[[#This Row],[Avg]]-$U$2*TableMPI[[#This Row],[StdDev]]</f>
        <v>111.77606528219961</v>
      </c>
      <c r="R2913">
        <f>TableMPI[[#This Row],[Avg]]+$U$2*TableMPI[[#This Row],[StdDev]]</f>
        <v>111.84432271780035</v>
      </c>
      <c r="S2913">
        <f>IF(AND(TableMPI[[#This Row],[total_time]]&gt;=TableMPI[[#This Row],[Low]], TableMPI[[#This Row],[total_time]]&lt;=TableMPI[[#This Row],[High]]),1,0)</f>
        <v>0</v>
      </c>
    </row>
    <row r="2914" spans="1:19" x14ac:dyDescent="0.25">
      <c r="A2914" t="s">
        <v>15</v>
      </c>
      <c r="B2914">
        <v>10000</v>
      </c>
      <c r="C2914">
        <v>100</v>
      </c>
      <c r="D2914">
        <v>100000</v>
      </c>
      <c r="E2914">
        <v>20</v>
      </c>
      <c r="F2914">
        <v>1</v>
      </c>
      <c r="G2914">
        <v>17.815539999999999</v>
      </c>
      <c r="H2914">
        <v>0.16406100000000001</v>
      </c>
      <c r="I2914">
        <v>0.84707399999999999</v>
      </c>
      <c r="J2914">
        <v>4.4582999999999998E-2</v>
      </c>
      <c r="K2914" t="str">
        <f t="shared" si="81"/>
        <v>7</v>
      </c>
      <c r="L2914" t="s">
        <v>95</v>
      </c>
      <c r="M2914" t="s">
        <v>96</v>
      </c>
      <c r="N291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20</v>
      </c>
      <c r="O2914">
        <f>VLOOKUP(TableMPI[[#This Row],[Label]],TableAvg[],2,FALSE)</f>
        <v>106.41285233333333</v>
      </c>
      <c r="P2914">
        <f>VLOOKUP(TableMPI[[#This Row],[Label]],TableAvg[],3,FALSE)</f>
        <v>0.22987877085035913</v>
      </c>
      <c r="Q2914">
        <f>TableMPI[[#This Row],[Avg]]-$U$2*TableMPI[[#This Row],[StdDev]]</f>
        <v>105.95309479163261</v>
      </c>
      <c r="R2914">
        <f>TableMPI[[#This Row],[Avg]]+$U$2*TableMPI[[#This Row],[StdDev]]</f>
        <v>106.87260987503406</v>
      </c>
      <c r="S2914">
        <f>IF(AND(TableMPI[[#This Row],[total_time]]&gt;=TableMPI[[#This Row],[Low]], TableMPI[[#This Row],[total_time]]&lt;=TableMPI[[#This Row],[High]]),1,0)</f>
        <v>0</v>
      </c>
    </row>
    <row r="2915" spans="1:19" x14ac:dyDescent="0.25">
      <c r="A2915" t="s">
        <v>15</v>
      </c>
      <c r="B2915">
        <v>10000</v>
      </c>
      <c r="C2915">
        <v>100</v>
      </c>
      <c r="D2915">
        <v>100000</v>
      </c>
      <c r="E2915">
        <v>21</v>
      </c>
      <c r="F2915">
        <v>1</v>
      </c>
      <c r="G2915">
        <v>16.971423999999999</v>
      </c>
      <c r="H2915">
        <v>0.17266200000000001</v>
      </c>
      <c r="I2915">
        <v>0.97202900000000003</v>
      </c>
      <c r="J2915">
        <v>4.8600999999999998E-2</v>
      </c>
      <c r="K2915" t="str">
        <f t="shared" si="81"/>
        <v>7</v>
      </c>
      <c r="L2915" t="s">
        <v>95</v>
      </c>
      <c r="M2915" t="s">
        <v>96</v>
      </c>
      <c r="N291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21</v>
      </c>
      <c r="O2915">
        <f>VLOOKUP(TableMPI[[#This Row],[Label]],TableAvg[],2,FALSE)</f>
        <v>101.56893128571427</v>
      </c>
      <c r="P2915">
        <f>VLOOKUP(TableMPI[[#This Row],[Label]],TableAvg[],3,FALSE)</f>
        <v>6.3490670240610642E-2</v>
      </c>
      <c r="Q2915">
        <f>TableMPI[[#This Row],[Avg]]-$U$2*TableMPI[[#This Row],[StdDev]]</f>
        <v>101.44194994523305</v>
      </c>
      <c r="R2915">
        <f>TableMPI[[#This Row],[Avg]]+$U$2*TableMPI[[#This Row],[StdDev]]</f>
        <v>101.69591262619549</v>
      </c>
      <c r="S2915">
        <f>IF(AND(TableMPI[[#This Row],[total_time]]&gt;=TableMPI[[#This Row],[Low]], TableMPI[[#This Row],[total_time]]&lt;=TableMPI[[#This Row],[High]]),1,0)</f>
        <v>0</v>
      </c>
    </row>
    <row r="2916" spans="1:19" x14ac:dyDescent="0.25">
      <c r="A2916" t="s">
        <v>15</v>
      </c>
      <c r="B2916">
        <v>10000</v>
      </c>
      <c r="C2916">
        <v>100</v>
      </c>
      <c r="D2916">
        <v>100000</v>
      </c>
      <c r="E2916">
        <v>22</v>
      </c>
      <c r="F2916">
        <v>1</v>
      </c>
      <c r="G2916">
        <v>16.35333</v>
      </c>
      <c r="H2916">
        <v>0.169428</v>
      </c>
      <c r="I2916">
        <v>0.83662300000000001</v>
      </c>
      <c r="J2916">
        <v>3.9838999999999999E-2</v>
      </c>
      <c r="K2916" t="str">
        <f t="shared" si="81"/>
        <v>7</v>
      </c>
      <c r="L2916" t="s">
        <v>95</v>
      </c>
      <c r="M2916" t="s">
        <v>96</v>
      </c>
      <c r="N291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22</v>
      </c>
      <c r="O2916">
        <f>VLOOKUP(TableMPI[[#This Row],[Label]],TableAvg[],2,FALSE)</f>
        <v>97.027764666666656</v>
      </c>
      <c r="P2916">
        <f>VLOOKUP(TableMPI[[#This Row],[Label]],TableAvg[],3,FALSE)</f>
        <v>0.22581226043032632</v>
      </c>
      <c r="Q2916">
        <f>TableMPI[[#This Row],[Avg]]-$U$2*TableMPI[[#This Row],[StdDev]]</f>
        <v>96.576140145806008</v>
      </c>
      <c r="R2916">
        <f>TableMPI[[#This Row],[Avg]]+$U$2*TableMPI[[#This Row],[StdDev]]</f>
        <v>97.479389187527303</v>
      </c>
      <c r="S2916">
        <f>IF(AND(TableMPI[[#This Row],[total_time]]&gt;=TableMPI[[#This Row],[Low]], TableMPI[[#This Row],[total_time]]&lt;=TableMPI[[#This Row],[High]]),1,0)</f>
        <v>0</v>
      </c>
    </row>
    <row r="2917" spans="1:19" x14ac:dyDescent="0.25">
      <c r="A2917" t="s">
        <v>15</v>
      </c>
      <c r="B2917">
        <v>10000</v>
      </c>
      <c r="C2917">
        <v>100</v>
      </c>
      <c r="D2917">
        <v>100000</v>
      </c>
      <c r="E2917">
        <v>23</v>
      </c>
      <c r="F2917">
        <v>1</v>
      </c>
      <c r="G2917">
        <v>15.720775</v>
      </c>
      <c r="H2917">
        <v>0.16802300000000001</v>
      </c>
      <c r="I2917">
        <v>0.83638900000000005</v>
      </c>
      <c r="J2917">
        <v>3.8018000000000003E-2</v>
      </c>
      <c r="K2917" t="str">
        <f t="shared" si="81"/>
        <v>7</v>
      </c>
      <c r="L2917" t="s">
        <v>95</v>
      </c>
      <c r="M2917" t="s">
        <v>96</v>
      </c>
      <c r="N291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23</v>
      </c>
      <c r="O2917">
        <f>VLOOKUP(TableMPI[[#This Row],[Label]],TableAvg[],2,FALSE)</f>
        <v>92.918685999999994</v>
      </c>
      <c r="P2917">
        <f>VLOOKUP(TableMPI[[#This Row],[Label]],TableAvg[],3,FALSE)</f>
        <v>0.20650710158987692</v>
      </c>
      <c r="Q2917">
        <f>TableMPI[[#This Row],[Avg]]-$U$2*TableMPI[[#This Row],[StdDev]]</f>
        <v>92.505671796820238</v>
      </c>
      <c r="R2917">
        <f>TableMPI[[#This Row],[Avg]]+$U$2*TableMPI[[#This Row],[StdDev]]</f>
        <v>93.33170020317975</v>
      </c>
      <c r="S2917">
        <f>IF(AND(TableMPI[[#This Row],[total_time]]&gt;=TableMPI[[#This Row],[Low]], TableMPI[[#This Row],[total_time]]&lt;=TableMPI[[#This Row],[High]]),1,0)</f>
        <v>0</v>
      </c>
    </row>
    <row r="2918" spans="1:19" x14ac:dyDescent="0.25">
      <c r="A2918" t="s">
        <v>15</v>
      </c>
      <c r="B2918">
        <v>10000</v>
      </c>
      <c r="C2918">
        <v>100</v>
      </c>
      <c r="D2918">
        <v>100000</v>
      </c>
      <c r="E2918">
        <v>24</v>
      </c>
      <c r="F2918">
        <v>1</v>
      </c>
      <c r="G2918">
        <v>15.161535000000001</v>
      </c>
      <c r="H2918">
        <v>0.17697599999999999</v>
      </c>
      <c r="I2918">
        <v>0.93456499999999998</v>
      </c>
      <c r="J2918">
        <v>4.0633000000000002E-2</v>
      </c>
      <c r="K2918" t="str">
        <f t="shared" si="81"/>
        <v>7</v>
      </c>
      <c r="L2918" t="s">
        <v>95</v>
      </c>
      <c r="M2918" t="s">
        <v>96</v>
      </c>
      <c r="N291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24</v>
      </c>
      <c r="O2918">
        <f>VLOOKUP(TableMPI[[#This Row],[Label]],TableAvg[],2,FALSE)</f>
        <v>89.644154714285705</v>
      </c>
      <c r="P2918">
        <f>VLOOKUP(TableMPI[[#This Row],[Label]],TableAvg[],3,FALSE)</f>
        <v>9.5325372799477823E-2</v>
      </c>
      <c r="Q2918">
        <f>TableMPI[[#This Row],[Avg]]-$U$2*TableMPI[[#This Row],[StdDev]]</f>
        <v>89.453503968686746</v>
      </c>
      <c r="R2918">
        <f>TableMPI[[#This Row],[Avg]]+$U$2*TableMPI[[#This Row],[StdDev]]</f>
        <v>89.834805459884663</v>
      </c>
      <c r="S2918">
        <f>IF(AND(TableMPI[[#This Row],[total_time]]&gt;=TableMPI[[#This Row],[Low]], TableMPI[[#This Row],[total_time]]&lt;=TableMPI[[#This Row],[High]]),1,0)</f>
        <v>0</v>
      </c>
    </row>
    <row r="2919" spans="1:19" x14ac:dyDescent="0.25">
      <c r="A2919" t="s">
        <v>15</v>
      </c>
      <c r="B2919">
        <v>10000</v>
      </c>
      <c r="C2919">
        <v>100</v>
      </c>
      <c r="D2919">
        <v>100000</v>
      </c>
      <c r="E2919">
        <v>25</v>
      </c>
      <c r="F2919">
        <v>1</v>
      </c>
      <c r="G2919">
        <v>15.365273999999999</v>
      </c>
      <c r="H2919">
        <v>0.76231099999999996</v>
      </c>
      <c r="I2919">
        <v>9.6719380000000008</v>
      </c>
      <c r="J2919">
        <v>0.40299699999999999</v>
      </c>
      <c r="K2919" t="str">
        <f t="shared" si="81"/>
        <v>7</v>
      </c>
      <c r="L2919" t="s">
        <v>95</v>
      </c>
      <c r="M2919" t="s">
        <v>96</v>
      </c>
      <c r="N291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25</v>
      </c>
      <c r="O2919">
        <f>VLOOKUP(TableMPI[[#This Row],[Label]],TableAvg[],2,FALSE)</f>
        <v>89.256282333333345</v>
      </c>
      <c r="P2919">
        <f>VLOOKUP(TableMPI[[#This Row],[Label]],TableAvg[],3,FALSE)</f>
        <v>0.4857304962901634</v>
      </c>
      <c r="Q2919">
        <f>TableMPI[[#This Row],[Avg]]-$U$2*TableMPI[[#This Row],[StdDev]]</f>
        <v>88.284821340753012</v>
      </c>
      <c r="R2919">
        <f>TableMPI[[#This Row],[Avg]]+$U$2*TableMPI[[#This Row],[StdDev]]</f>
        <v>90.227743325913679</v>
      </c>
      <c r="S2919">
        <f>IF(AND(TableMPI[[#This Row],[total_time]]&gt;=TableMPI[[#This Row],[Low]], TableMPI[[#This Row],[total_time]]&lt;=TableMPI[[#This Row],[High]]),1,0)</f>
        <v>0</v>
      </c>
    </row>
    <row r="2920" spans="1:19" x14ac:dyDescent="0.25">
      <c r="A2920" t="s">
        <v>15</v>
      </c>
      <c r="B2920">
        <v>10000</v>
      </c>
      <c r="C2920">
        <v>100</v>
      </c>
      <c r="D2920">
        <v>100000</v>
      </c>
      <c r="E2920">
        <v>26</v>
      </c>
      <c r="F2920">
        <v>1</v>
      </c>
      <c r="G2920">
        <v>16.005262999999999</v>
      </c>
      <c r="H2920">
        <v>1.924839</v>
      </c>
      <c r="I2920">
        <v>2.131094</v>
      </c>
      <c r="J2920">
        <v>8.5244E-2</v>
      </c>
      <c r="K2920" t="str">
        <f t="shared" si="81"/>
        <v>7</v>
      </c>
      <c r="L2920" t="s">
        <v>95</v>
      </c>
      <c r="M2920" t="s">
        <v>96</v>
      </c>
      <c r="N292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26</v>
      </c>
      <c r="O2920">
        <f>VLOOKUP(TableMPI[[#This Row],[Label]],TableAvg[],2,FALSE)</f>
        <v>86.638882333333342</v>
      </c>
      <c r="P2920">
        <f>VLOOKUP(TableMPI[[#This Row],[Label]],TableAvg[],3,FALSE)</f>
        <v>0.10335669005909827</v>
      </c>
      <c r="Q2920">
        <f>TableMPI[[#This Row],[Avg]]-$U$2*TableMPI[[#This Row],[StdDev]]</f>
        <v>86.43216895321514</v>
      </c>
      <c r="R2920">
        <f>TableMPI[[#This Row],[Avg]]+$U$2*TableMPI[[#This Row],[StdDev]]</f>
        <v>86.845595713451544</v>
      </c>
      <c r="S2920">
        <f>IF(AND(TableMPI[[#This Row],[total_time]]&gt;=TableMPI[[#This Row],[Low]], TableMPI[[#This Row],[total_time]]&lt;=TableMPI[[#This Row],[High]]),1,0)</f>
        <v>0</v>
      </c>
    </row>
    <row r="2921" spans="1:19" x14ac:dyDescent="0.25">
      <c r="A2921" t="s">
        <v>15</v>
      </c>
      <c r="B2921">
        <v>10000</v>
      </c>
      <c r="C2921">
        <v>100</v>
      </c>
      <c r="D2921">
        <v>100000</v>
      </c>
      <c r="E2921">
        <v>27</v>
      </c>
      <c r="F2921">
        <v>1</v>
      </c>
      <c r="G2921">
        <v>14.38081</v>
      </c>
      <c r="H2921">
        <v>1.0217210000000001</v>
      </c>
      <c r="I2921">
        <v>3.8556599999999999</v>
      </c>
      <c r="J2921">
        <v>0.14829500000000001</v>
      </c>
      <c r="K2921" t="str">
        <f t="shared" si="81"/>
        <v>7</v>
      </c>
      <c r="L2921" t="s">
        <v>95</v>
      </c>
      <c r="M2921" t="s">
        <v>96</v>
      </c>
      <c r="N292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27</v>
      </c>
      <c r="O2921">
        <f>VLOOKUP(TableMPI[[#This Row],[Label]],TableAvg[],2,FALSE)</f>
        <v>84.33911771428572</v>
      </c>
      <c r="P2921">
        <f>VLOOKUP(TableMPI[[#This Row],[Label]],TableAvg[],3,FALSE)</f>
        <v>0.84644929129773927</v>
      </c>
      <c r="Q2921">
        <f>TableMPI[[#This Row],[Avg]]-$U$2*TableMPI[[#This Row],[StdDev]]</f>
        <v>82.646219131690245</v>
      </c>
      <c r="R2921">
        <f>TableMPI[[#This Row],[Avg]]+$U$2*TableMPI[[#This Row],[StdDev]]</f>
        <v>86.032016296881196</v>
      </c>
      <c r="S2921">
        <f>IF(AND(TableMPI[[#This Row],[total_time]]&gt;=TableMPI[[#This Row],[Low]], TableMPI[[#This Row],[total_time]]&lt;=TableMPI[[#This Row],[High]]),1,0)</f>
        <v>0</v>
      </c>
    </row>
    <row r="2922" spans="1:19" x14ac:dyDescent="0.25">
      <c r="A2922" t="s">
        <v>15</v>
      </c>
      <c r="B2922">
        <v>10000</v>
      </c>
      <c r="C2922">
        <v>100</v>
      </c>
      <c r="D2922">
        <v>100000</v>
      </c>
      <c r="E2922">
        <v>28</v>
      </c>
      <c r="F2922">
        <v>1</v>
      </c>
      <c r="G2922">
        <v>14.09919</v>
      </c>
      <c r="H2922">
        <v>1.19929</v>
      </c>
      <c r="I2922">
        <v>4.3316319999999999</v>
      </c>
      <c r="J2922">
        <v>0.16043099999999999</v>
      </c>
      <c r="K2922" t="str">
        <f t="shared" si="81"/>
        <v>7</v>
      </c>
      <c r="L2922" t="s">
        <v>95</v>
      </c>
      <c r="M2922" t="s">
        <v>96</v>
      </c>
      <c r="N292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28</v>
      </c>
      <c r="O2922">
        <f>VLOOKUP(TableMPI[[#This Row],[Label]],TableAvg[],2,FALSE)</f>
        <v>83.338386666666665</v>
      </c>
      <c r="P2922">
        <f>VLOOKUP(TableMPI[[#This Row],[Label]],TableAvg[],3,FALSE)</f>
        <v>0.24866602991321096</v>
      </c>
      <c r="Q2922">
        <f>TableMPI[[#This Row],[Avg]]-$U$2*TableMPI[[#This Row],[StdDev]]</f>
        <v>82.841054606840245</v>
      </c>
      <c r="R2922">
        <f>TableMPI[[#This Row],[Avg]]+$U$2*TableMPI[[#This Row],[StdDev]]</f>
        <v>83.835718726493084</v>
      </c>
      <c r="S2922">
        <f>IF(AND(TableMPI[[#This Row],[total_time]]&gt;=TableMPI[[#This Row],[Low]], TableMPI[[#This Row],[total_time]]&lt;=TableMPI[[#This Row],[High]]),1,0)</f>
        <v>0</v>
      </c>
    </row>
    <row r="2923" spans="1:19" x14ac:dyDescent="0.25">
      <c r="A2923" t="s">
        <v>15</v>
      </c>
      <c r="B2923">
        <v>10000</v>
      </c>
      <c r="C2923">
        <v>100</v>
      </c>
      <c r="D2923">
        <v>100000</v>
      </c>
      <c r="E2923">
        <v>29</v>
      </c>
      <c r="F2923">
        <v>1</v>
      </c>
      <c r="G2923">
        <v>15.815785999999999</v>
      </c>
      <c r="H2923">
        <v>3.2011599999999998</v>
      </c>
      <c r="I2923">
        <v>4.541747</v>
      </c>
      <c r="J2923">
        <v>0.16220499999999999</v>
      </c>
      <c r="K2923" t="str">
        <f t="shared" si="81"/>
        <v>7</v>
      </c>
      <c r="L2923" t="s">
        <v>95</v>
      </c>
      <c r="M2923" t="s">
        <v>96</v>
      </c>
      <c r="N292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29</v>
      </c>
      <c r="O2923">
        <f>VLOOKUP(TableMPI[[#This Row],[Label]],TableAvg[],2,FALSE)</f>
        <v>82.325534333333337</v>
      </c>
      <c r="P2923">
        <f>VLOOKUP(TableMPI[[#This Row],[Label]],TableAvg[],3,FALSE)</f>
        <v>1.4566514747363624</v>
      </c>
      <c r="Q2923">
        <f>TableMPI[[#This Row],[Avg]]-$U$2*TableMPI[[#This Row],[StdDev]]</f>
        <v>79.412231383860615</v>
      </c>
      <c r="R2923">
        <f>TableMPI[[#This Row],[Avg]]+$U$2*TableMPI[[#This Row],[StdDev]]</f>
        <v>85.23883728280606</v>
      </c>
      <c r="S2923">
        <f>IF(AND(TableMPI[[#This Row],[total_time]]&gt;=TableMPI[[#This Row],[Low]], TableMPI[[#This Row],[total_time]]&lt;=TableMPI[[#This Row],[High]]),1,0)</f>
        <v>0</v>
      </c>
    </row>
    <row r="2924" spans="1:19" x14ac:dyDescent="0.25">
      <c r="A2924" t="s">
        <v>15</v>
      </c>
      <c r="B2924">
        <v>10000</v>
      </c>
      <c r="C2924">
        <v>100</v>
      </c>
      <c r="D2924">
        <v>100000</v>
      </c>
      <c r="E2924">
        <v>30</v>
      </c>
      <c r="F2924">
        <v>1</v>
      </c>
      <c r="G2924">
        <v>16.080057</v>
      </c>
      <c r="H2924">
        <v>3.7120920000000002</v>
      </c>
      <c r="I2924">
        <v>3.0409899999999999</v>
      </c>
      <c r="J2924">
        <v>0.104862</v>
      </c>
      <c r="K2924" t="str">
        <f t="shared" ref="K2924:K2987" si="82">MID(M2924,22,1)</f>
        <v>7</v>
      </c>
      <c r="L2924" t="s">
        <v>95</v>
      </c>
      <c r="M2924" t="s">
        <v>96</v>
      </c>
      <c r="N292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30</v>
      </c>
      <c r="O2924">
        <f>VLOOKUP(TableMPI[[#This Row],[Label]],TableAvg[],2,FALSE)</f>
        <v>82.589635000000015</v>
      </c>
      <c r="P2924">
        <f>VLOOKUP(TableMPI[[#This Row],[Label]],TableAvg[],3,FALSE)</f>
        <v>2.0713395338341378</v>
      </c>
      <c r="Q2924">
        <f>TableMPI[[#This Row],[Avg]]-$U$2*TableMPI[[#This Row],[StdDev]]</f>
        <v>78.446955932331747</v>
      </c>
      <c r="R2924">
        <f>TableMPI[[#This Row],[Avg]]+$U$2*TableMPI[[#This Row],[StdDev]]</f>
        <v>86.732314067668284</v>
      </c>
      <c r="S2924">
        <f>IF(AND(TableMPI[[#This Row],[total_time]]&gt;=TableMPI[[#This Row],[Low]], TableMPI[[#This Row],[total_time]]&lt;=TableMPI[[#This Row],[High]]),1,0)</f>
        <v>0</v>
      </c>
    </row>
    <row r="2925" spans="1:19" x14ac:dyDescent="0.25">
      <c r="A2925" t="s">
        <v>15</v>
      </c>
      <c r="B2925">
        <v>10000</v>
      </c>
      <c r="C2925">
        <v>100</v>
      </c>
      <c r="D2925">
        <v>100000</v>
      </c>
      <c r="E2925">
        <v>31</v>
      </c>
      <c r="F2925">
        <v>1</v>
      </c>
      <c r="G2925">
        <v>15.391529999999999</v>
      </c>
      <c r="H2925">
        <v>3.3537129999999999</v>
      </c>
      <c r="I2925">
        <v>4.9814069999999999</v>
      </c>
      <c r="J2925">
        <v>0.166047</v>
      </c>
      <c r="K2925" t="str">
        <f t="shared" si="82"/>
        <v>7</v>
      </c>
      <c r="L2925" t="s">
        <v>95</v>
      </c>
      <c r="M2925" t="s">
        <v>96</v>
      </c>
      <c r="N292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31</v>
      </c>
      <c r="O2925">
        <f>VLOOKUP(TableMPI[[#This Row],[Label]],TableAvg[],2,FALSE)</f>
        <v>80.903500000000008</v>
      </c>
      <c r="P2925">
        <f>VLOOKUP(TableMPI[[#This Row],[Label]],TableAvg[],3,FALSE)</f>
        <v>2.0728889999997979</v>
      </c>
      <c r="Q2925">
        <f>TableMPI[[#This Row],[Avg]]-$U$2*TableMPI[[#This Row],[StdDev]]</f>
        <v>76.757722000000413</v>
      </c>
      <c r="R2925">
        <f>TableMPI[[#This Row],[Avg]]+$U$2*TableMPI[[#This Row],[StdDev]]</f>
        <v>85.049277999999603</v>
      </c>
      <c r="S2925">
        <f>IF(AND(TableMPI[[#This Row],[total_time]]&gt;=TableMPI[[#This Row],[Low]], TableMPI[[#This Row],[total_time]]&lt;=TableMPI[[#This Row],[High]]),1,0)</f>
        <v>0</v>
      </c>
    </row>
    <row r="2926" spans="1:19" x14ac:dyDescent="0.25">
      <c r="A2926" t="s">
        <v>15</v>
      </c>
      <c r="B2926">
        <v>10000</v>
      </c>
      <c r="C2926">
        <v>100</v>
      </c>
      <c r="D2926">
        <v>100000</v>
      </c>
      <c r="E2926">
        <v>32</v>
      </c>
      <c r="F2926">
        <v>1</v>
      </c>
      <c r="G2926">
        <v>14.927512999999999</v>
      </c>
      <c r="H2926">
        <v>3.2842199999999999</v>
      </c>
      <c r="I2926">
        <v>3.6015100000000002</v>
      </c>
      <c r="J2926">
        <v>0.116178</v>
      </c>
      <c r="K2926" t="str">
        <f t="shared" si="82"/>
        <v>7</v>
      </c>
      <c r="L2926" t="s">
        <v>95</v>
      </c>
      <c r="M2926" t="s">
        <v>96</v>
      </c>
      <c r="N292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32</v>
      </c>
      <c r="O2926">
        <f>VLOOKUP(TableMPI[[#This Row],[Label]],TableAvg[],2,FALSE)</f>
        <v>88.5657535</v>
      </c>
      <c r="P2926">
        <f>VLOOKUP(TableMPI[[#This Row],[Label]],TableAvg[],3,FALSE)</f>
        <v>4.3703804999999951</v>
      </c>
      <c r="Q2926">
        <f>TableMPI[[#This Row],[Avg]]-$U$2*TableMPI[[#This Row],[StdDev]]</f>
        <v>79.824992500000008</v>
      </c>
      <c r="R2926">
        <f>TableMPI[[#This Row],[Avg]]+$U$2*TableMPI[[#This Row],[StdDev]]</f>
        <v>97.306514499999992</v>
      </c>
      <c r="S2926">
        <f>IF(AND(TableMPI[[#This Row],[total_time]]&gt;=TableMPI[[#This Row],[Low]], TableMPI[[#This Row],[total_time]]&lt;=TableMPI[[#This Row],[High]]),1,0)</f>
        <v>0</v>
      </c>
    </row>
    <row r="2927" spans="1:19" x14ac:dyDescent="0.25">
      <c r="A2927" t="s">
        <v>15</v>
      </c>
      <c r="B2927">
        <v>10000</v>
      </c>
      <c r="C2927">
        <v>100</v>
      </c>
      <c r="D2927">
        <v>100000</v>
      </c>
      <c r="E2927">
        <v>33</v>
      </c>
      <c r="F2927">
        <v>1</v>
      </c>
      <c r="G2927">
        <v>13.505137</v>
      </c>
      <c r="H2927">
        <v>2.2582439999999999</v>
      </c>
      <c r="I2927">
        <v>4.0554100000000002</v>
      </c>
      <c r="J2927">
        <v>0.12673200000000001</v>
      </c>
      <c r="K2927" t="str">
        <f t="shared" si="82"/>
        <v>7</v>
      </c>
      <c r="L2927" t="s">
        <v>95</v>
      </c>
      <c r="M2927" t="s">
        <v>96</v>
      </c>
      <c r="N292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33</v>
      </c>
      <c r="O2927">
        <f>VLOOKUP(TableMPI[[#This Row],[Label]],TableAvg[],2,FALSE)</f>
        <v>79.299919166666669</v>
      </c>
      <c r="P2927">
        <f>VLOOKUP(TableMPI[[#This Row],[Label]],TableAvg[],3,FALSE)</f>
        <v>7.4336550828582082</v>
      </c>
      <c r="Q2927">
        <f>TableMPI[[#This Row],[Avg]]-$U$2*TableMPI[[#This Row],[StdDev]]</f>
        <v>64.432609000950251</v>
      </c>
      <c r="R2927">
        <f>TableMPI[[#This Row],[Avg]]+$U$2*TableMPI[[#This Row],[StdDev]]</f>
        <v>94.167229332383087</v>
      </c>
      <c r="S2927">
        <f>IF(AND(TableMPI[[#This Row],[total_time]]&gt;=TableMPI[[#This Row],[Low]], TableMPI[[#This Row],[total_time]]&lt;=TableMPI[[#This Row],[High]]),1,0)</f>
        <v>0</v>
      </c>
    </row>
    <row r="2928" spans="1:19" x14ac:dyDescent="0.25">
      <c r="A2928" t="s">
        <v>15</v>
      </c>
      <c r="B2928">
        <v>10000</v>
      </c>
      <c r="C2928">
        <v>100</v>
      </c>
      <c r="D2928">
        <v>100000</v>
      </c>
      <c r="E2928">
        <v>34</v>
      </c>
      <c r="F2928">
        <v>1</v>
      </c>
      <c r="G2928">
        <v>14.094747</v>
      </c>
      <c r="H2928">
        <v>3.0101520000000002</v>
      </c>
      <c r="I2928">
        <v>5.8559190000000001</v>
      </c>
      <c r="J2928">
        <v>0.177452</v>
      </c>
      <c r="K2928" t="str">
        <f t="shared" si="82"/>
        <v>7</v>
      </c>
      <c r="L2928" t="s">
        <v>95</v>
      </c>
      <c r="M2928" t="s">
        <v>96</v>
      </c>
      <c r="N292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34</v>
      </c>
      <c r="O2928">
        <f>VLOOKUP(TableMPI[[#This Row],[Label]],TableAvg[],2,FALSE)</f>
        <v>87.366123000000002</v>
      </c>
      <c r="P2928">
        <f>VLOOKUP(TableMPI[[#This Row],[Label]],TableAvg[],3,FALSE)</f>
        <v>3.0477749999998505</v>
      </c>
      <c r="Q2928">
        <f>TableMPI[[#This Row],[Avg]]-$U$2*TableMPI[[#This Row],[StdDev]]</f>
        <v>81.270573000000297</v>
      </c>
      <c r="R2928">
        <f>TableMPI[[#This Row],[Avg]]+$U$2*TableMPI[[#This Row],[StdDev]]</f>
        <v>93.461672999999706</v>
      </c>
      <c r="S2928">
        <f>IF(AND(TableMPI[[#This Row],[total_time]]&gt;=TableMPI[[#This Row],[Low]], TableMPI[[#This Row],[total_time]]&lt;=TableMPI[[#This Row],[High]]),1,0)</f>
        <v>0</v>
      </c>
    </row>
    <row r="2929" spans="1:19" x14ac:dyDescent="0.25">
      <c r="A2929" t="s">
        <v>15</v>
      </c>
      <c r="B2929">
        <v>10000</v>
      </c>
      <c r="C2929">
        <v>100</v>
      </c>
      <c r="D2929">
        <v>100000</v>
      </c>
      <c r="E2929">
        <v>35</v>
      </c>
      <c r="F2929">
        <v>1</v>
      </c>
      <c r="G2929">
        <v>13.993012</v>
      </c>
      <c r="H2929">
        <v>3.286562</v>
      </c>
      <c r="I2929">
        <v>5.480264</v>
      </c>
      <c r="J2929">
        <v>0.16118399999999999</v>
      </c>
      <c r="K2929" t="str">
        <f t="shared" si="82"/>
        <v>7</v>
      </c>
      <c r="L2929" t="s">
        <v>95</v>
      </c>
      <c r="M2929" t="s">
        <v>96</v>
      </c>
      <c r="N292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35</v>
      </c>
      <c r="O2929">
        <f>VLOOKUP(TableMPI[[#This Row],[Label]],TableAvg[],2,FALSE)</f>
        <v>85.5057975</v>
      </c>
      <c r="P2929">
        <f>VLOOKUP(TableMPI[[#This Row],[Label]],TableAvg[],3,FALSE)</f>
        <v>7.4992584999999989</v>
      </c>
      <c r="Q2929">
        <f>TableMPI[[#This Row],[Avg]]-$U$2*TableMPI[[#This Row],[StdDev]]</f>
        <v>70.507280500000007</v>
      </c>
      <c r="R2929">
        <f>TableMPI[[#This Row],[Avg]]+$U$2*TableMPI[[#This Row],[StdDev]]</f>
        <v>100.50431449999999</v>
      </c>
      <c r="S2929">
        <f>IF(AND(TableMPI[[#This Row],[total_time]]&gt;=TableMPI[[#This Row],[Low]], TableMPI[[#This Row],[total_time]]&lt;=TableMPI[[#This Row],[High]]),1,0)</f>
        <v>0</v>
      </c>
    </row>
    <row r="2930" spans="1:19" x14ac:dyDescent="0.25">
      <c r="A2930" t="s">
        <v>15</v>
      </c>
      <c r="B2930">
        <v>10000</v>
      </c>
      <c r="C2930">
        <v>100</v>
      </c>
      <c r="D2930">
        <v>100000</v>
      </c>
      <c r="E2930">
        <v>36</v>
      </c>
      <c r="F2930">
        <v>1</v>
      </c>
      <c r="G2930">
        <v>14.787284</v>
      </c>
      <c r="H2930">
        <v>4.3441419999999997</v>
      </c>
      <c r="I2930">
        <v>6.3507680000000004</v>
      </c>
      <c r="J2930">
        <v>0.181451</v>
      </c>
      <c r="K2930" t="str">
        <f t="shared" si="82"/>
        <v>7</v>
      </c>
      <c r="L2930" t="s">
        <v>95</v>
      </c>
      <c r="M2930" t="s">
        <v>96</v>
      </c>
      <c r="N293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36</v>
      </c>
      <c r="O2930">
        <f>VLOOKUP(TableMPI[[#This Row],[Label]],TableAvg[],2,FALSE)</f>
        <v>83.086585000000014</v>
      </c>
      <c r="P2930">
        <f>VLOOKUP(TableMPI[[#This Row],[Label]],TableAvg[],3,FALSE)</f>
        <v>4.5385419223571617</v>
      </c>
      <c r="Q2930">
        <f>TableMPI[[#This Row],[Avg]]-$U$2*TableMPI[[#This Row],[StdDev]]</f>
        <v>74.00950115528569</v>
      </c>
      <c r="R2930">
        <f>TableMPI[[#This Row],[Avg]]+$U$2*TableMPI[[#This Row],[StdDev]]</f>
        <v>92.163668844714337</v>
      </c>
      <c r="S2930">
        <f>IF(AND(TableMPI[[#This Row],[total_time]]&gt;=TableMPI[[#This Row],[Low]], TableMPI[[#This Row],[total_time]]&lt;=TableMPI[[#This Row],[High]]),1,0)</f>
        <v>0</v>
      </c>
    </row>
    <row r="2931" spans="1:19" x14ac:dyDescent="0.25">
      <c r="A2931" t="s">
        <v>15</v>
      </c>
      <c r="B2931">
        <v>10000</v>
      </c>
      <c r="C2931">
        <v>100</v>
      </c>
      <c r="D2931">
        <v>100000</v>
      </c>
      <c r="E2931">
        <v>37</v>
      </c>
      <c r="F2931">
        <v>1</v>
      </c>
      <c r="G2931">
        <v>14.1945</v>
      </c>
      <c r="H2931">
        <v>4.0943050000000003</v>
      </c>
      <c r="I2931">
        <v>3.98698</v>
      </c>
      <c r="J2931">
        <v>0.110749</v>
      </c>
      <c r="K2931" t="str">
        <f t="shared" si="82"/>
        <v>7</v>
      </c>
      <c r="L2931" t="s">
        <v>95</v>
      </c>
      <c r="M2931" t="s">
        <v>96</v>
      </c>
      <c r="N293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37</v>
      </c>
      <c r="O2931">
        <f>VLOOKUP(TableMPI[[#This Row],[Label]],TableAvg[],2,FALSE)</f>
        <v>81.949399</v>
      </c>
      <c r="P2931">
        <f>VLOOKUP(TableMPI[[#This Row],[Label]],TableAvg[],3,FALSE)</f>
        <v>5.3984252511614423</v>
      </c>
      <c r="Q2931">
        <f>TableMPI[[#This Row],[Avg]]-$U$2*TableMPI[[#This Row],[StdDev]]</f>
        <v>71.152548497677117</v>
      </c>
      <c r="R2931">
        <f>TableMPI[[#This Row],[Avg]]+$U$2*TableMPI[[#This Row],[StdDev]]</f>
        <v>92.746249502322883</v>
      </c>
      <c r="S2931">
        <f>IF(AND(TableMPI[[#This Row],[total_time]]&gt;=TableMPI[[#This Row],[Low]], TableMPI[[#This Row],[total_time]]&lt;=TableMPI[[#This Row],[High]]),1,0)</f>
        <v>0</v>
      </c>
    </row>
    <row r="2932" spans="1:19" x14ac:dyDescent="0.25">
      <c r="A2932" t="s">
        <v>15</v>
      </c>
      <c r="B2932">
        <v>10000</v>
      </c>
      <c r="C2932">
        <v>100</v>
      </c>
      <c r="D2932">
        <v>100000</v>
      </c>
      <c r="E2932">
        <v>38</v>
      </c>
      <c r="F2932">
        <v>1</v>
      </c>
      <c r="G2932">
        <v>18.802029000000001</v>
      </c>
      <c r="H2932">
        <v>8.9554539999999996</v>
      </c>
      <c r="I2932">
        <v>4.4137149999999998</v>
      </c>
      <c r="J2932">
        <v>0.11928999999999999</v>
      </c>
      <c r="K2932" t="str">
        <f t="shared" si="82"/>
        <v>7</v>
      </c>
      <c r="L2932" t="s">
        <v>95</v>
      </c>
      <c r="M2932" t="s">
        <v>96</v>
      </c>
      <c r="N293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38</v>
      </c>
      <c r="O2932">
        <f>VLOOKUP(TableMPI[[#This Row],[Label]],TableAvg[],2,FALSE)</f>
        <v>82.646632333333329</v>
      </c>
      <c r="P2932">
        <f>VLOOKUP(TableMPI[[#This Row],[Label]],TableAvg[],3,FALSE)</f>
        <v>5.2921641445419443</v>
      </c>
      <c r="Q2932">
        <f>TableMPI[[#This Row],[Avg]]-$U$2*TableMPI[[#This Row],[StdDev]]</f>
        <v>72.062304044249444</v>
      </c>
      <c r="R2932">
        <f>TableMPI[[#This Row],[Avg]]+$U$2*TableMPI[[#This Row],[StdDev]]</f>
        <v>93.230960622417214</v>
      </c>
      <c r="S2932">
        <f>IF(AND(TableMPI[[#This Row],[total_time]]&gt;=TableMPI[[#This Row],[Low]], TableMPI[[#This Row],[total_time]]&lt;=TableMPI[[#This Row],[High]]),1,0)</f>
        <v>0</v>
      </c>
    </row>
    <row r="2933" spans="1:19" x14ac:dyDescent="0.25">
      <c r="A2933" t="s">
        <v>15</v>
      </c>
      <c r="B2933">
        <v>10000</v>
      </c>
      <c r="C2933">
        <v>100</v>
      </c>
      <c r="D2933">
        <v>100000</v>
      </c>
      <c r="E2933">
        <v>39</v>
      </c>
      <c r="F2933">
        <v>1</v>
      </c>
      <c r="G2933">
        <v>15.924877</v>
      </c>
      <c r="H2933">
        <v>6.0753279999999998</v>
      </c>
      <c r="I2933">
        <v>5.9185359999999996</v>
      </c>
      <c r="J2933">
        <v>0.155751</v>
      </c>
      <c r="K2933" t="str">
        <f t="shared" si="82"/>
        <v>7</v>
      </c>
      <c r="L2933" t="s">
        <v>95</v>
      </c>
      <c r="M2933" t="s">
        <v>96</v>
      </c>
      <c r="N293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39</v>
      </c>
      <c r="O2933">
        <f>VLOOKUP(TableMPI[[#This Row],[Label]],TableAvg[],2,FALSE)</f>
        <v>78.4539267142857</v>
      </c>
      <c r="P2933">
        <f>VLOOKUP(TableMPI[[#This Row],[Label]],TableAvg[],3,FALSE)</f>
        <v>6.2118415520912151</v>
      </c>
      <c r="Q2933">
        <f>TableMPI[[#This Row],[Avg]]-$U$2*TableMPI[[#This Row],[StdDev]]</f>
        <v>66.03024361010327</v>
      </c>
      <c r="R2933">
        <f>TableMPI[[#This Row],[Avg]]+$U$2*TableMPI[[#This Row],[StdDev]]</f>
        <v>90.87760981846813</v>
      </c>
      <c r="S2933">
        <f>IF(AND(TableMPI[[#This Row],[total_time]]&gt;=TableMPI[[#This Row],[Low]], TableMPI[[#This Row],[total_time]]&lt;=TableMPI[[#This Row],[High]]),1,0)</f>
        <v>0</v>
      </c>
    </row>
    <row r="2934" spans="1:19" x14ac:dyDescent="0.25">
      <c r="A2934" t="s">
        <v>15</v>
      </c>
      <c r="B2934">
        <v>10000</v>
      </c>
      <c r="C2934">
        <v>100</v>
      </c>
      <c r="D2934">
        <v>100000</v>
      </c>
      <c r="E2934">
        <v>40</v>
      </c>
      <c r="F2934">
        <v>1</v>
      </c>
      <c r="G2934">
        <v>14.986708</v>
      </c>
      <c r="H2934">
        <v>5.4364309999999998</v>
      </c>
      <c r="I2934">
        <v>4.154369</v>
      </c>
      <c r="J2934">
        <v>0.10652200000000001</v>
      </c>
      <c r="K2934" t="str">
        <f t="shared" si="82"/>
        <v>7</v>
      </c>
      <c r="L2934" t="s">
        <v>95</v>
      </c>
      <c r="M2934" t="s">
        <v>96</v>
      </c>
      <c r="N293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40</v>
      </c>
      <c r="O2934">
        <f>VLOOKUP(TableMPI[[#This Row],[Label]],TableAvg[],2,FALSE)</f>
        <v>76.617743333333337</v>
      </c>
      <c r="P2934">
        <f>VLOOKUP(TableMPI[[#This Row],[Label]],TableAvg[],3,FALSE)</f>
        <v>10.581841719321696</v>
      </c>
      <c r="Q2934">
        <f>TableMPI[[#This Row],[Avg]]-$U$2*TableMPI[[#This Row],[StdDev]]</f>
        <v>55.454059894689948</v>
      </c>
      <c r="R2934">
        <f>TableMPI[[#This Row],[Avg]]+$U$2*TableMPI[[#This Row],[StdDev]]</f>
        <v>97.781426771976726</v>
      </c>
      <c r="S2934">
        <f>IF(AND(TableMPI[[#This Row],[total_time]]&gt;=TableMPI[[#This Row],[Low]], TableMPI[[#This Row],[total_time]]&lt;=TableMPI[[#This Row],[High]]),1,0)</f>
        <v>0</v>
      </c>
    </row>
    <row r="2935" spans="1:19" x14ac:dyDescent="0.25">
      <c r="A2935" t="s">
        <v>15</v>
      </c>
      <c r="B2935">
        <v>10000</v>
      </c>
      <c r="C2935">
        <v>100</v>
      </c>
      <c r="D2935">
        <v>100000</v>
      </c>
      <c r="E2935">
        <v>41</v>
      </c>
      <c r="F2935">
        <v>1</v>
      </c>
      <c r="G2935">
        <v>13.346413999999999</v>
      </c>
      <c r="H2935">
        <v>4.037871</v>
      </c>
      <c r="I2935">
        <v>5.8502359999999998</v>
      </c>
      <c r="J2935">
        <v>0.146256</v>
      </c>
      <c r="K2935" t="str">
        <f t="shared" si="82"/>
        <v>7</v>
      </c>
      <c r="L2935" t="s">
        <v>95</v>
      </c>
      <c r="M2935" t="s">
        <v>96</v>
      </c>
      <c r="N293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41</v>
      </c>
      <c r="O2935">
        <f>VLOOKUP(TableMPI[[#This Row],[Label]],TableAvg[],2,FALSE)</f>
        <v>75.874598666666657</v>
      </c>
      <c r="P2935">
        <f>VLOOKUP(TableMPI[[#This Row],[Label]],TableAvg[],3,FALSE)</f>
        <v>10.572158003807891</v>
      </c>
      <c r="Q2935">
        <f>TableMPI[[#This Row],[Avg]]-$U$2*TableMPI[[#This Row],[StdDev]]</f>
        <v>54.730282659050872</v>
      </c>
      <c r="R2935">
        <f>TableMPI[[#This Row],[Avg]]+$U$2*TableMPI[[#This Row],[StdDev]]</f>
        <v>97.018914674282442</v>
      </c>
      <c r="S2935">
        <f>IF(AND(TableMPI[[#This Row],[total_time]]&gt;=TableMPI[[#This Row],[Low]], TableMPI[[#This Row],[total_time]]&lt;=TableMPI[[#This Row],[High]]),1,0)</f>
        <v>0</v>
      </c>
    </row>
    <row r="2936" spans="1:19" x14ac:dyDescent="0.25">
      <c r="A2936" t="s">
        <v>15</v>
      </c>
      <c r="B2936">
        <v>10000</v>
      </c>
      <c r="C2936">
        <v>100</v>
      </c>
      <c r="D2936">
        <v>100000</v>
      </c>
      <c r="E2936">
        <v>42</v>
      </c>
      <c r="F2936">
        <v>1</v>
      </c>
      <c r="G2936">
        <v>19.286452000000001</v>
      </c>
      <c r="H2936">
        <v>10.078993000000001</v>
      </c>
      <c r="I2936">
        <v>4.1467229999999997</v>
      </c>
      <c r="J2936">
        <v>0.10113999999999999</v>
      </c>
      <c r="K2936" t="str">
        <f t="shared" si="82"/>
        <v>7</v>
      </c>
      <c r="L2936" t="s">
        <v>95</v>
      </c>
      <c r="M2936" t="s">
        <v>96</v>
      </c>
      <c r="N293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42</v>
      </c>
      <c r="O2936">
        <f>VLOOKUP(TableMPI[[#This Row],[Label]],TableAvg[],2,FALSE)</f>
        <v>76.182989714285711</v>
      </c>
      <c r="P2936">
        <f>VLOOKUP(TableMPI[[#This Row],[Label]],TableAvg[],3,FALSE)</f>
        <v>7.7750732433957479</v>
      </c>
      <c r="Q2936">
        <f>TableMPI[[#This Row],[Avg]]-$U$2*TableMPI[[#This Row],[StdDev]]</f>
        <v>60.632843227494213</v>
      </c>
      <c r="R2936">
        <f>TableMPI[[#This Row],[Avg]]+$U$2*TableMPI[[#This Row],[StdDev]]</f>
        <v>91.733136201077201</v>
      </c>
      <c r="S2936">
        <f>IF(AND(TableMPI[[#This Row],[total_time]]&gt;=TableMPI[[#This Row],[Low]], TableMPI[[#This Row],[total_time]]&lt;=TableMPI[[#This Row],[High]]),1,0)</f>
        <v>0</v>
      </c>
    </row>
    <row r="2937" spans="1:19" x14ac:dyDescent="0.25">
      <c r="A2937" t="s">
        <v>15</v>
      </c>
      <c r="B2937">
        <v>10000</v>
      </c>
      <c r="C2937">
        <v>100</v>
      </c>
      <c r="D2937">
        <v>100000</v>
      </c>
      <c r="E2937">
        <v>43</v>
      </c>
      <c r="F2937">
        <v>1</v>
      </c>
      <c r="G2937">
        <v>12.592366</v>
      </c>
      <c r="H2937">
        <v>3.5135529999999999</v>
      </c>
      <c r="I2937">
        <v>4.7029430000000003</v>
      </c>
      <c r="J2937">
        <v>0.11197500000000001</v>
      </c>
      <c r="K2937" t="str">
        <f t="shared" si="82"/>
        <v>7</v>
      </c>
      <c r="L2937" t="s">
        <v>95</v>
      </c>
      <c r="M2937" t="s">
        <v>96</v>
      </c>
      <c r="N293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43</v>
      </c>
      <c r="O2937">
        <f>VLOOKUP(TableMPI[[#This Row],[Label]],TableAvg[],2,FALSE)</f>
        <v>71.895907666666673</v>
      </c>
      <c r="P2937">
        <f>VLOOKUP(TableMPI[[#This Row],[Label]],TableAvg[],3,FALSE)</f>
        <v>8.6175543261217591</v>
      </c>
      <c r="Q2937">
        <f>TableMPI[[#This Row],[Avg]]-$U$2*TableMPI[[#This Row],[StdDev]]</f>
        <v>54.660799014423155</v>
      </c>
      <c r="R2937">
        <f>TableMPI[[#This Row],[Avg]]+$U$2*TableMPI[[#This Row],[StdDev]]</f>
        <v>89.131016318910184</v>
      </c>
      <c r="S2937">
        <f>IF(AND(TableMPI[[#This Row],[total_time]]&gt;=TableMPI[[#This Row],[Low]], TableMPI[[#This Row],[total_time]]&lt;=TableMPI[[#This Row],[High]]),1,0)</f>
        <v>0</v>
      </c>
    </row>
    <row r="2938" spans="1:19" x14ac:dyDescent="0.25">
      <c r="A2938" t="s">
        <v>15</v>
      </c>
      <c r="B2938">
        <v>10000</v>
      </c>
      <c r="C2938">
        <v>100</v>
      </c>
      <c r="D2938">
        <v>100000</v>
      </c>
      <c r="E2938">
        <v>44</v>
      </c>
      <c r="F2938">
        <v>1</v>
      </c>
      <c r="G2938">
        <v>16.432067</v>
      </c>
      <c r="H2938">
        <v>7.5579960000000002</v>
      </c>
      <c r="I2938">
        <v>3.949954</v>
      </c>
      <c r="J2938">
        <v>9.1858999999999996E-2</v>
      </c>
      <c r="K2938" t="str">
        <f t="shared" si="82"/>
        <v>7</v>
      </c>
      <c r="L2938" t="s">
        <v>95</v>
      </c>
      <c r="M2938" t="s">
        <v>96</v>
      </c>
      <c r="N293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44</v>
      </c>
      <c r="O2938">
        <f>VLOOKUP(TableMPI[[#This Row],[Label]],TableAvg[],2,FALSE)</f>
        <v>78.587566999999993</v>
      </c>
      <c r="P2938">
        <f>VLOOKUP(TableMPI[[#This Row],[Label]],TableAvg[],3,FALSE)</f>
        <v>3.6965058348410644</v>
      </c>
      <c r="Q2938">
        <f>TableMPI[[#This Row],[Avg]]-$U$2*TableMPI[[#This Row],[StdDev]]</f>
        <v>71.194555330317868</v>
      </c>
      <c r="R2938">
        <f>TableMPI[[#This Row],[Avg]]+$U$2*TableMPI[[#This Row],[StdDev]]</f>
        <v>85.980578669682117</v>
      </c>
      <c r="S2938">
        <f>IF(AND(TableMPI[[#This Row],[total_time]]&gt;=TableMPI[[#This Row],[Low]], TableMPI[[#This Row],[total_time]]&lt;=TableMPI[[#This Row],[High]]),1,0)</f>
        <v>0</v>
      </c>
    </row>
    <row r="2939" spans="1:19" x14ac:dyDescent="0.25">
      <c r="A2939" t="s">
        <v>15</v>
      </c>
      <c r="B2939">
        <v>10000</v>
      </c>
      <c r="C2939">
        <v>100</v>
      </c>
      <c r="D2939">
        <v>100000</v>
      </c>
      <c r="E2939">
        <v>45</v>
      </c>
      <c r="F2939">
        <v>1</v>
      </c>
      <c r="G2939">
        <v>18.467245999999999</v>
      </c>
      <c r="H2939">
        <v>9.7194409999999998</v>
      </c>
      <c r="I2939">
        <v>11.669131</v>
      </c>
      <c r="J2939">
        <v>0.265208</v>
      </c>
      <c r="K2939" t="str">
        <f t="shared" si="82"/>
        <v>7</v>
      </c>
      <c r="L2939" t="s">
        <v>95</v>
      </c>
      <c r="M2939" t="s">
        <v>96</v>
      </c>
      <c r="N293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45</v>
      </c>
      <c r="O2939">
        <f>VLOOKUP(TableMPI[[#This Row],[Label]],TableAvg[],2,FALSE)</f>
        <v>77.593593428571424</v>
      </c>
      <c r="P2939">
        <f>VLOOKUP(TableMPI[[#This Row],[Label]],TableAvg[],3,FALSE)</f>
        <v>3.7363343593543732</v>
      </c>
      <c r="Q2939">
        <f>TableMPI[[#This Row],[Avg]]-$U$2*TableMPI[[#This Row],[StdDev]]</f>
        <v>70.120924709862678</v>
      </c>
      <c r="R2939">
        <f>TableMPI[[#This Row],[Avg]]+$U$2*TableMPI[[#This Row],[StdDev]]</f>
        <v>85.06626214728017</v>
      </c>
      <c r="S2939">
        <f>IF(AND(TableMPI[[#This Row],[total_time]]&gt;=TableMPI[[#This Row],[Low]], TableMPI[[#This Row],[total_time]]&lt;=TableMPI[[#This Row],[High]]),1,0)</f>
        <v>0</v>
      </c>
    </row>
    <row r="2940" spans="1:19" x14ac:dyDescent="0.25">
      <c r="A2940" t="s">
        <v>15</v>
      </c>
      <c r="B2940">
        <v>10000</v>
      </c>
      <c r="C2940">
        <v>100</v>
      </c>
      <c r="D2940">
        <v>100000</v>
      </c>
      <c r="E2940">
        <v>46</v>
      </c>
      <c r="F2940">
        <v>1</v>
      </c>
      <c r="G2940">
        <v>17.034535000000002</v>
      </c>
      <c r="H2940">
        <v>8.5085069999999998</v>
      </c>
      <c r="I2940">
        <v>6.048381</v>
      </c>
      <c r="J2940">
        <v>0.134408</v>
      </c>
      <c r="K2940" t="str">
        <f t="shared" si="82"/>
        <v>7</v>
      </c>
      <c r="L2940" t="s">
        <v>95</v>
      </c>
      <c r="M2940" t="s">
        <v>96</v>
      </c>
      <c r="N294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46</v>
      </c>
      <c r="O2940">
        <f>VLOOKUP(TableMPI[[#This Row],[Label]],TableAvg[],2,FALSE)</f>
        <v>72.402682666666678</v>
      </c>
      <c r="P2940">
        <f>VLOOKUP(TableMPI[[#This Row],[Label]],TableAvg[],3,FALSE)</f>
        <v>8.6749406518559908</v>
      </c>
      <c r="Q2940">
        <f>TableMPI[[#This Row],[Avg]]-$U$2*TableMPI[[#This Row],[StdDev]]</f>
        <v>55.052801362954696</v>
      </c>
      <c r="R2940">
        <f>TableMPI[[#This Row],[Avg]]+$U$2*TableMPI[[#This Row],[StdDev]]</f>
        <v>89.75256397037866</v>
      </c>
      <c r="S2940">
        <f>IF(AND(TableMPI[[#This Row],[total_time]]&gt;=TableMPI[[#This Row],[Low]], TableMPI[[#This Row],[total_time]]&lt;=TableMPI[[#This Row],[High]]),1,0)</f>
        <v>0</v>
      </c>
    </row>
    <row r="2941" spans="1:19" x14ac:dyDescent="0.25">
      <c r="A2941" t="s">
        <v>15</v>
      </c>
      <c r="B2941">
        <v>10000</v>
      </c>
      <c r="C2941">
        <v>100</v>
      </c>
      <c r="D2941">
        <v>100000</v>
      </c>
      <c r="E2941">
        <v>47</v>
      </c>
      <c r="F2941">
        <v>1</v>
      </c>
      <c r="G2941">
        <v>15.898785999999999</v>
      </c>
      <c r="H2941">
        <v>7.6078679999999999</v>
      </c>
      <c r="I2941">
        <v>9.2142389999999992</v>
      </c>
      <c r="J2941">
        <v>0.20030999999999999</v>
      </c>
      <c r="K2941" t="str">
        <f t="shared" si="82"/>
        <v>7</v>
      </c>
      <c r="L2941" t="s">
        <v>95</v>
      </c>
      <c r="M2941" t="s">
        <v>96</v>
      </c>
      <c r="N294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47</v>
      </c>
      <c r="O2941">
        <f>VLOOKUP(TableMPI[[#This Row],[Label]],TableAvg[],2,FALSE)</f>
        <v>77.546280333333343</v>
      </c>
      <c r="P2941">
        <f>VLOOKUP(TableMPI[[#This Row],[Label]],TableAvg[],3,FALSE)</f>
        <v>1.6251516040406595</v>
      </c>
      <c r="Q2941">
        <f>TableMPI[[#This Row],[Avg]]-$U$2*TableMPI[[#This Row],[StdDev]]</f>
        <v>74.295977125252023</v>
      </c>
      <c r="R2941">
        <f>TableMPI[[#This Row],[Avg]]+$U$2*TableMPI[[#This Row],[StdDev]]</f>
        <v>80.796583541414662</v>
      </c>
      <c r="S2941">
        <f>IF(AND(TableMPI[[#This Row],[total_time]]&gt;=TableMPI[[#This Row],[Low]], TableMPI[[#This Row],[total_time]]&lt;=TableMPI[[#This Row],[High]]),1,0)</f>
        <v>0</v>
      </c>
    </row>
    <row r="2942" spans="1:19" x14ac:dyDescent="0.25">
      <c r="A2942" t="s">
        <v>15</v>
      </c>
      <c r="B2942">
        <v>10000</v>
      </c>
      <c r="C2942">
        <v>100</v>
      </c>
      <c r="D2942">
        <v>100000</v>
      </c>
      <c r="E2942">
        <v>48</v>
      </c>
      <c r="F2942">
        <v>1</v>
      </c>
      <c r="G2942">
        <v>23.669979999999999</v>
      </c>
      <c r="H2942">
        <v>15.415049</v>
      </c>
      <c r="I2942">
        <v>7.2352600000000002</v>
      </c>
      <c r="J2942">
        <v>0.153942</v>
      </c>
      <c r="K2942" t="str">
        <f t="shared" si="82"/>
        <v>7</v>
      </c>
      <c r="L2942" t="s">
        <v>95</v>
      </c>
      <c r="M2942" t="s">
        <v>96</v>
      </c>
      <c r="N294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48</v>
      </c>
      <c r="O2942">
        <f>VLOOKUP(TableMPI[[#This Row],[Label]],TableAvg[],2,FALSE)</f>
        <v>76.196652285714279</v>
      </c>
      <c r="P2942">
        <f>VLOOKUP(TableMPI[[#This Row],[Label]],TableAvg[],3,FALSE)</f>
        <v>1.7251254991956284</v>
      </c>
      <c r="Q2942">
        <f>TableMPI[[#This Row],[Avg]]-$U$2*TableMPI[[#This Row],[StdDev]]</f>
        <v>72.746401287323025</v>
      </c>
      <c r="R2942">
        <f>TableMPI[[#This Row],[Avg]]+$U$2*TableMPI[[#This Row],[StdDev]]</f>
        <v>79.646903284105534</v>
      </c>
      <c r="S2942">
        <f>IF(AND(TableMPI[[#This Row],[total_time]]&gt;=TableMPI[[#This Row],[Low]], TableMPI[[#This Row],[total_time]]&lt;=TableMPI[[#This Row],[High]]),1,0)</f>
        <v>0</v>
      </c>
    </row>
    <row r="2943" spans="1:19" x14ac:dyDescent="0.25">
      <c r="A2943" t="s">
        <v>15</v>
      </c>
      <c r="B2943">
        <v>10000</v>
      </c>
      <c r="C2943">
        <v>100</v>
      </c>
      <c r="D2943">
        <v>100000</v>
      </c>
      <c r="E2943">
        <v>49</v>
      </c>
      <c r="F2943">
        <v>1</v>
      </c>
      <c r="G2943">
        <v>14.699444</v>
      </c>
      <c r="H2943">
        <v>6.6129680000000004</v>
      </c>
      <c r="I2943">
        <v>8.6127509999999994</v>
      </c>
      <c r="J2943">
        <v>0.17943200000000001</v>
      </c>
      <c r="K2943" t="str">
        <f t="shared" si="82"/>
        <v>7</v>
      </c>
      <c r="L2943" t="s">
        <v>95</v>
      </c>
      <c r="M2943" t="s">
        <v>96</v>
      </c>
      <c r="N294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49</v>
      </c>
      <c r="O2943">
        <f>VLOOKUP(TableMPI[[#This Row],[Label]],TableAvg[],2,FALSE)</f>
        <v>76.552641666666659</v>
      </c>
      <c r="P2943">
        <f>VLOOKUP(TableMPI[[#This Row],[Label]],TableAvg[],3,FALSE)</f>
        <v>0.24086220050867616</v>
      </c>
      <c r="Q2943">
        <f>TableMPI[[#This Row],[Avg]]-$U$2*TableMPI[[#This Row],[StdDev]]</f>
        <v>76.070917265649314</v>
      </c>
      <c r="R2943">
        <f>TableMPI[[#This Row],[Avg]]+$U$2*TableMPI[[#This Row],[StdDev]]</f>
        <v>77.034366067684005</v>
      </c>
      <c r="S2943">
        <f>IF(AND(TableMPI[[#This Row],[total_time]]&gt;=TableMPI[[#This Row],[Low]], TableMPI[[#This Row],[total_time]]&lt;=TableMPI[[#This Row],[High]]),1,0)</f>
        <v>0</v>
      </c>
    </row>
    <row r="2944" spans="1:19" x14ac:dyDescent="0.25">
      <c r="A2944" t="s">
        <v>15</v>
      </c>
      <c r="B2944">
        <v>10000</v>
      </c>
      <c r="C2944">
        <v>100</v>
      </c>
      <c r="D2944">
        <v>100000</v>
      </c>
      <c r="E2944">
        <v>50</v>
      </c>
      <c r="F2944">
        <v>1</v>
      </c>
      <c r="G2944">
        <v>16.506091999999999</v>
      </c>
      <c r="H2944">
        <v>8.5275630000000007</v>
      </c>
      <c r="I2944">
        <v>8.3296220000000005</v>
      </c>
      <c r="J2944">
        <v>0.169992</v>
      </c>
      <c r="K2944" t="str">
        <f t="shared" si="82"/>
        <v>7</v>
      </c>
      <c r="L2944" t="s">
        <v>95</v>
      </c>
      <c r="M2944" t="s">
        <v>96</v>
      </c>
      <c r="N294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50</v>
      </c>
      <c r="O2944">
        <f>VLOOKUP(TableMPI[[#This Row],[Label]],TableAvg[],2,FALSE)</f>
        <v>66.211950000000002</v>
      </c>
      <c r="P2944">
        <f>VLOOKUP(TableMPI[[#This Row],[Label]],TableAvg[],3,FALSE)</f>
        <v>7.8498883116002274</v>
      </c>
      <c r="Q2944">
        <f>TableMPI[[#This Row],[Avg]]-$U$2*TableMPI[[#This Row],[StdDev]]</f>
        <v>50.512173376799545</v>
      </c>
      <c r="R2944">
        <f>TableMPI[[#This Row],[Avg]]+$U$2*TableMPI[[#This Row],[StdDev]]</f>
        <v>81.911726623200451</v>
      </c>
      <c r="S2944">
        <f>IF(AND(TableMPI[[#This Row],[total_time]]&gt;=TableMPI[[#This Row],[Low]], TableMPI[[#This Row],[total_time]]&lt;=TableMPI[[#This Row],[High]]),1,0)</f>
        <v>0</v>
      </c>
    </row>
    <row r="2945" spans="1:19" x14ac:dyDescent="0.25">
      <c r="A2945" t="s">
        <v>15</v>
      </c>
      <c r="B2945">
        <v>10000</v>
      </c>
      <c r="C2945">
        <v>100</v>
      </c>
      <c r="D2945">
        <v>100000</v>
      </c>
      <c r="E2945">
        <v>51</v>
      </c>
      <c r="F2945">
        <v>1</v>
      </c>
      <c r="G2945">
        <v>13.597332</v>
      </c>
      <c r="H2945">
        <v>5.6597860000000004</v>
      </c>
      <c r="I2945">
        <v>5.6667709999999998</v>
      </c>
      <c r="J2945">
        <v>0.11333500000000001</v>
      </c>
      <c r="K2945" t="str">
        <f t="shared" si="82"/>
        <v>7</v>
      </c>
      <c r="L2945" t="s">
        <v>95</v>
      </c>
      <c r="M2945" t="s">
        <v>96</v>
      </c>
      <c r="N294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51</v>
      </c>
      <c r="O2945">
        <f>VLOOKUP(TableMPI[[#This Row],[Label]],TableAvg[],2,FALSE)</f>
        <v>71.420936749999996</v>
      </c>
      <c r="P2945">
        <f>VLOOKUP(TableMPI[[#This Row],[Label]],TableAvg[],3,FALSE)</f>
        <v>6.7906007209647807</v>
      </c>
      <c r="Q2945">
        <f>TableMPI[[#This Row],[Avg]]-$U$2*TableMPI[[#This Row],[StdDev]]</f>
        <v>57.839735308070431</v>
      </c>
      <c r="R2945">
        <f>TableMPI[[#This Row],[Avg]]+$U$2*TableMPI[[#This Row],[StdDev]]</f>
        <v>85.002138191929561</v>
      </c>
      <c r="S2945">
        <f>IF(AND(TableMPI[[#This Row],[total_time]]&gt;=TableMPI[[#This Row],[Low]], TableMPI[[#This Row],[total_time]]&lt;=TableMPI[[#This Row],[High]]),1,0)</f>
        <v>0</v>
      </c>
    </row>
    <row r="2946" spans="1:19" x14ac:dyDescent="0.25">
      <c r="A2946" t="s">
        <v>15</v>
      </c>
      <c r="B2946">
        <v>10000</v>
      </c>
      <c r="C2946">
        <v>100</v>
      </c>
      <c r="D2946">
        <v>100000</v>
      </c>
      <c r="E2946">
        <v>52</v>
      </c>
      <c r="F2946">
        <v>1</v>
      </c>
      <c r="G2946">
        <v>14.402404000000001</v>
      </c>
      <c r="H2946">
        <v>6.5867760000000004</v>
      </c>
      <c r="I2946">
        <v>5.3274319999999999</v>
      </c>
      <c r="J2946">
        <v>0.104459</v>
      </c>
      <c r="K2946" t="str">
        <f t="shared" si="82"/>
        <v>7</v>
      </c>
      <c r="L2946" t="s">
        <v>95</v>
      </c>
      <c r="M2946" t="s">
        <v>96</v>
      </c>
      <c r="N294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52</v>
      </c>
      <c r="O2946">
        <f>VLOOKUP(TableMPI[[#This Row],[Label]],TableAvg[],2,FALSE)</f>
        <v>65.309149000000005</v>
      </c>
      <c r="P2946">
        <f>VLOOKUP(TableMPI[[#This Row],[Label]],TableAvg[],3,FALSE)</f>
        <v>7.8481203231082199</v>
      </c>
      <c r="Q2946">
        <f>TableMPI[[#This Row],[Avg]]-$U$2*TableMPI[[#This Row],[StdDev]]</f>
        <v>49.612908353783567</v>
      </c>
      <c r="R2946">
        <f>TableMPI[[#This Row],[Avg]]+$U$2*TableMPI[[#This Row],[StdDev]]</f>
        <v>81.005389646216443</v>
      </c>
      <c r="S2946">
        <f>IF(AND(TableMPI[[#This Row],[total_time]]&gt;=TableMPI[[#This Row],[Low]], TableMPI[[#This Row],[total_time]]&lt;=TableMPI[[#This Row],[High]]),1,0)</f>
        <v>0</v>
      </c>
    </row>
    <row r="2947" spans="1:19" x14ac:dyDescent="0.25">
      <c r="A2947" t="s">
        <v>15</v>
      </c>
      <c r="B2947">
        <v>10000</v>
      </c>
      <c r="C2947">
        <v>100</v>
      </c>
      <c r="D2947">
        <v>100000</v>
      </c>
      <c r="E2947">
        <v>53</v>
      </c>
      <c r="F2947">
        <v>1</v>
      </c>
      <c r="G2947">
        <v>14.278558</v>
      </c>
      <c r="H2947">
        <v>6.6870060000000002</v>
      </c>
      <c r="I2947">
        <v>10.246491000000001</v>
      </c>
      <c r="J2947">
        <v>0.197048</v>
      </c>
      <c r="K2947" t="str">
        <f t="shared" si="82"/>
        <v>7</v>
      </c>
      <c r="L2947" t="s">
        <v>95</v>
      </c>
      <c r="M2947" t="s">
        <v>96</v>
      </c>
      <c r="N294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53</v>
      </c>
      <c r="O2947">
        <f>VLOOKUP(TableMPI[[#This Row],[Label]],TableAvg[],2,FALSE)</f>
        <v>69.680341666666664</v>
      </c>
      <c r="P2947">
        <f>VLOOKUP(TableMPI[[#This Row],[Label]],TableAvg[],3,FALSE)</f>
        <v>8.4211841839590971</v>
      </c>
      <c r="Q2947">
        <f>TableMPI[[#This Row],[Avg]]-$U$2*TableMPI[[#This Row],[StdDev]]</f>
        <v>52.837973298748466</v>
      </c>
      <c r="R2947">
        <f>TableMPI[[#This Row],[Avg]]+$U$2*TableMPI[[#This Row],[StdDev]]</f>
        <v>86.522710034584861</v>
      </c>
      <c r="S2947">
        <f>IF(AND(TableMPI[[#This Row],[total_time]]&gt;=TableMPI[[#This Row],[Low]], TableMPI[[#This Row],[total_time]]&lt;=TableMPI[[#This Row],[High]]),1,0)</f>
        <v>0</v>
      </c>
    </row>
    <row r="2948" spans="1:19" x14ac:dyDescent="0.25">
      <c r="A2948" t="s">
        <v>15</v>
      </c>
      <c r="B2948">
        <v>10000</v>
      </c>
      <c r="C2948">
        <v>100</v>
      </c>
      <c r="D2948">
        <v>100000</v>
      </c>
      <c r="E2948">
        <v>54</v>
      </c>
      <c r="F2948">
        <v>1</v>
      </c>
      <c r="G2948">
        <v>13.890181999999999</v>
      </c>
      <c r="H2948">
        <v>6.4456059999999997</v>
      </c>
      <c r="I2948">
        <v>5.7335079999999996</v>
      </c>
      <c r="J2948">
        <v>0.108179</v>
      </c>
      <c r="K2948" t="str">
        <f t="shared" si="82"/>
        <v>7</v>
      </c>
      <c r="L2948" t="s">
        <v>95</v>
      </c>
      <c r="M2948" t="s">
        <v>96</v>
      </c>
      <c r="N294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54</v>
      </c>
      <c r="O2948">
        <f>VLOOKUP(TableMPI[[#This Row],[Label]],TableAvg[],2,FALSE)</f>
        <v>68.487962874999994</v>
      </c>
      <c r="P2948">
        <f>VLOOKUP(TableMPI[[#This Row],[Label]],TableAvg[],3,FALSE)</f>
        <v>8.4105057132328955</v>
      </c>
      <c r="Q2948">
        <f>TableMPI[[#This Row],[Avg]]-$U$2*TableMPI[[#This Row],[StdDev]]</f>
        <v>51.666951448534206</v>
      </c>
      <c r="R2948">
        <f>TableMPI[[#This Row],[Avg]]+$U$2*TableMPI[[#This Row],[StdDev]]</f>
        <v>85.308974301465781</v>
      </c>
      <c r="S2948">
        <f>IF(AND(TableMPI[[#This Row],[total_time]]&gt;=TableMPI[[#This Row],[Low]], TableMPI[[#This Row],[total_time]]&lt;=TableMPI[[#This Row],[High]]),1,0)</f>
        <v>0</v>
      </c>
    </row>
    <row r="2949" spans="1:19" x14ac:dyDescent="0.25">
      <c r="A2949" t="s">
        <v>15</v>
      </c>
      <c r="B2949">
        <v>10000</v>
      </c>
      <c r="C2949">
        <v>100</v>
      </c>
      <c r="D2949">
        <v>100000</v>
      </c>
      <c r="E2949">
        <v>55</v>
      </c>
      <c r="F2949">
        <v>1</v>
      </c>
      <c r="G2949">
        <v>16.733954000000001</v>
      </c>
      <c r="H2949">
        <v>9.3862760000000005</v>
      </c>
      <c r="I2949">
        <v>8.9738059999999997</v>
      </c>
      <c r="J2949">
        <v>0.166182</v>
      </c>
      <c r="K2949" t="str">
        <f t="shared" si="82"/>
        <v>7</v>
      </c>
      <c r="L2949" t="s">
        <v>95</v>
      </c>
      <c r="M2949" t="s">
        <v>96</v>
      </c>
      <c r="N294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55</v>
      </c>
      <c r="O2949">
        <f>VLOOKUP(TableMPI[[#This Row],[Label]],TableAvg[],2,FALSE)</f>
        <v>69.724812</v>
      </c>
      <c r="P2949">
        <f>VLOOKUP(TableMPI[[#This Row],[Label]],TableAvg[],3,FALSE)</f>
        <v>4.9939833811518328</v>
      </c>
      <c r="Q2949">
        <f>TableMPI[[#This Row],[Avg]]-$U$2*TableMPI[[#This Row],[StdDev]]</f>
        <v>59.736845237696336</v>
      </c>
      <c r="R2949">
        <f>TableMPI[[#This Row],[Avg]]+$U$2*TableMPI[[#This Row],[StdDev]]</f>
        <v>79.712778762303671</v>
      </c>
      <c r="S2949">
        <f>IF(AND(TableMPI[[#This Row],[total_time]]&gt;=TableMPI[[#This Row],[Low]], TableMPI[[#This Row],[total_time]]&lt;=TableMPI[[#This Row],[High]]),1,0)</f>
        <v>0</v>
      </c>
    </row>
    <row r="2950" spans="1:19" x14ac:dyDescent="0.25">
      <c r="A2950" t="s">
        <v>15</v>
      </c>
      <c r="B2950">
        <v>10000</v>
      </c>
      <c r="C2950">
        <v>100</v>
      </c>
      <c r="D2950">
        <v>100000</v>
      </c>
      <c r="E2950">
        <v>56</v>
      </c>
      <c r="F2950">
        <v>1</v>
      </c>
      <c r="G2950">
        <v>18.753890999999999</v>
      </c>
      <c r="H2950">
        <v>11.411474</v>
      </c>
      <c r="I2950">
        <v>5.179837</v>
      </c>
      <c r="J2950">
        <v>9.4178999999999999E-2</v>
      </c>
      <c r="K2950" t="str">
        <f t="shared" si="82"/>
        <v>7</v>
      </c>
      <c r="L2950" t="s">
        <v>95</v>
      </c>
      <c r="M2950" t="s">
        <v>96</v>
      </c>
      <c r="N295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56</v>
      </c>
      <c r="O2950">
        <f>VLOOKUP(TableMPI[[#This Row],[Label]],TableAvg[],2,FALSE)</f>
        <v>69.938356666666664</v>
      </c>
      <c r="P2950">
        <f>VLOOKUP(TableMPI[[#This Row],[Label]],TableAvg[],3,FALSE)</f>
        <v>4.1090537987137035</v>
      </c>
      <c r="Q2950">
        <f>TableMPI[[#This Row],[Avg]]-$U$2*TableMPI[[#This Row],[StdDev]]</f>
        <v>61.720249069239259</v>
      </c>
      <c r="R2950">
        <f>TableMPI[[#This Row],[Avg]]+$U$2*TableMPI[[#This Row],[StdDev]]</f>
        <v>78.156464264094069</v>
      </c>
      <c r="S2950">
        <f>IF(AND(TableMPI[[#This Row],[total_time]]&gt;=TableMPI[[#This Row],[Low]], TableMPI[[#This Row],[total_time]]&lt;=TableMPI[[#This Row],[High]]),1,0)</f>
        <v>0</v>
      </c>
    </row>
    <row r="2951" spans="1:19" x14ac:dyDescent="0.25">
      <c r="A2951" t="s">
        <v>15</v>
      </c>
      <c r="B2951">
        <v>10000</v>
      </c>
      <c r="C2951">
        <v>100</v>
      </c>
      <c r="D2951">
        <v>100000</v>
      </c>
      <c r="E2951">
        <v>57</v>
      </c>
      <c r="F2951">
        <v>1</v>
      </c>
      <c r="G2951">
        <v>16.666101999999999</v>
      </c>
      <c r="H2951">
        <v>9.5438430000000007</v>
      </c>
      <c r="I2951">
        <v>6.7821129999999998</v>
      </c>
      <c r="J2951">
        <v>0.12110899999999999</v>
      </c>
      <c r="K2951" t="str">
        <f t="shared" si="82"/>
        <v>7</v>
      </c>
      <c r="L2951" t="s">
        <v>95</v>
      </c>
      <c r="M2951" t="s">
        <v>96</v>
      </c>
      <c r="N295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57</v>
      </c>
      <c r="O2951">
        <f>VLOOKUP(TableMPI[[#This Row],[Label]],TableAvg[],2,FALSE)</f>
        <v>71.618437749999998</v>
      </c>
      <c r="P2951">
        <f>VLOOKUP(TableMPI[[#This Row],[Label]],TableAvg[],3,FALSE)</f>
        <v>2.127596075113261</v>
      </c>
      <c r="Q2951">
        <f>TableMPI[[#This Row],[Avg]]-$U$2*TableMPI[[#This Row],[StdDev]]</f>
        <v>67.363245599773478</v>
      </c>
      <c r="R2951">
        <f>TableMPI[[#This Row],[Avg]]+$U$2*TableMPI[[#This Row],[StdDev]]</f>
        <v>75.873629900226518</v>
      </c>
      <c r="S2951">
        <f>IF(AND(TableMPI[[#This Row],[total_time]]&gt;=TableMPI[[#This Row],[Low]], TableMPI[[#This Row],[total_time]]&lt;=TableMPI[[#This Row],[High]]),1,0)</f>
        <v>0</v>
      </c>
    </row>
    <row r="2952" spans="1:19" x14ac:dyDescent="0.25">
      <c r="A2952" t="s">
        <v>15</v>
      </c>
      <c r="B2952">
        <v>10000</v>
      </c>
      <c r="C2952">
        <v>100</v>
      </c>
      <c r="D2952">
        <v>100000</v>
      </c>
      <c r="E2952">
        <v>58</v>
      </c>
      <c r="F2952">
        <v>1</v>
      </c>
      <c r="G2952">
        <v>20.571939</v>
      </c>
      <c r="H2952">
        <v>13.556957000000001</v>
      </c>
      <c r="I2952">
        <v>9.0716780000000004</v>
      </c>
      <c r="J2952">
        <v>0.15915199999999999</v>
      </c>
      <c r="K2952" t="str">
        <f t="shared" si="82"/>
        <v>7</v>
      </c>
      <c r="L2952" t="s">
        <v>95</v>
      </c>
      <c r="M2952" t="s">
        <v>96</v>
      </c>
      <c r="N295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58</v>
      </c>
      <c r="O2952">
        <f>VLOOKUP(TableMPI[[#This Row],[Label]],TableAvg[],2,FALSE)</f>
        <v>62.056984333333332</v>
      </c>
      <c r="P2952">
        <f>VLOOKUP(TableMPI[[#This Row],[Label]],TableAvg[],3,FALSE)</f>
        <v>7.4787741617957302</v>
      </c>
      <c r="Q2952">
        <f>TableMPI[[#This Row],[Avg]]-$U$2*TableMPI[[#This Row],[StdDev]]</f>
        <v>47.099436009741872</v>
      </c>
      <c r="R2952">
        <f>TableMPI[[#This Row],[Avg]]+$U$2*TableMPI[[#This Row],[StdDev]]</f>
        <v>77.014532656924786</v>
      </c>
      <c r="S2952">
        <f>IF(AND(TableMPI[[#This Row],[total_time]]&gt;=TableMPI[[#This Row],[Low]], TableMPI[[#This Row],[total_time]]&lt;=TableMPI[[#This Row],[High]]),1,0)</f>
        <v>0</v>
      </c>
    </row>
    <row r="2953" spans="1:19" x14ac:dyDescent="0.25">
      <c r="A2953" t="s">
        <v>15</v>
      </c>
      <c r="B2953">
        <v>10000</v>
      </c>
      <c r="C2953">
        <v>100</v>
      </c>
      <c r="D2953">
        <v>100000</v>
      </c>
      <c r="E2953">
        <v>59</v>
      </c>
      <c r="F2953">
        <v>1</v>
      </c>
      <c r="G2953">
        <v>17.579592999999999</v>
      </c>
      <c r="H2953">
        <v>10.681225</v>
      </c>
      <c r="I2953">
        <v>6.9058330000000003</v>
      </c>
      <c r="J2953">
        <v>0.11906600000000001</v>
      </c>
      <c r="K2953" t="str">
        <f t="shared" si="82"/>
        <v>7</v>
      </c>
      <c r="L2953" t="s">
        <v>95</v>
      </c>
      <c r="M2953" t="s">
        <v>96</v>
      </c>
      <c r="N295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59</v>
      </c>
      <c r="O2953">
        <f>VLOOKUP(TableMPI[[#This Row],[Label]],TableAvg[],2,FALSE)</f>
        <v>54.831403666666667</v>
      </c>
      <c r="P2953">
        <f>VLOOKUP(TableMPI[[#This Row],[Label]],TableAvg[],3,FALSE)</f>
        <v>4.5018831127554932</v>
      </c>
      <c r="Q2953">
        <f>TableMPI[[#This Row],[Avg]]-$U$2*TableMPI[[#This Row],[StdDev]]</f>
        <v>45.82763744115568</v>
      </c>
      <c r="R2953">
        <f>TableMPI[[#This Row],[Avg]]+$U$2*TableMPI[[#This Row],[StdDev]]</f>
        <v>63.835169892177653</v>
      </c>
      <c r="S2953">
        <f>IF(AND(TableMPI[[#This Row],[total_time]]&gt;=TableMPI[[#This Row],[Low]], TableMPI[[#This Row],[total_time]]&lt;=TableMPI[[#This Row],[High]]),1,0)</f>
        <v>0</v>
      </c>
    </row>
    <row r="2954" spans="1:19" x14ac:dyDescent="0.25">
      <c r="A2954" t="s">
        <v>15</v>
      </c>
      <c r="B2954">
        <v>10000</v>
      </c>
      <c r="C2954">
        <v>100</v>
      </c>
      <c r="D2954">
        <v>100000</v>
      </c>
      <c r="E2954">
        <v>60</v>
      </c>
      <c r="F2954">
        <v>1</v>
      </c>
      <c r="G2954">
        <v>14.447925</v>
      </c>
      <c r="H2954">
        <v>7.7930440000000001</v>
      </c>
      <c r="I2954">
        <v>3.8352560000000002</v>
      </c>
      <c r="J2954">
        <v>6.5004000000000006E-2</v>
      </c>
      <c r="K2954" t="str">
        <f t="shared" si="82"/>
        <v>7</v>
      </c>
      <c r="L2954" t="s">
        <v>95</v>
      </c>
      <c r="M2954" t="s">
        <v>96</v>
      </c>
      <c r="N295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60</v>
      </c>
      <c r="O2954">
        <f>VLOOKUP(TableMPI[[#This Row],[Label]],TableAvg[],2,FALSE)</f>
        <v>63.720000124999999</v>
      </c>
      <c r="P2954">
        <f>VLOOKUP(TableMPI[[#This Row],[Label]],TableAvg[],3,FALSE)</f>
        <v>7.0823693233677538</v>
      </c>
      <c r="Q2954">
        <f>TableMPI[[#This Row],[Avg]]-$U$2*TableMPI[[#This Row],[StdDev]]</f>
        <v>49.555261478264491</v>
      </c>
      <c r="R2954">
        <f>TableMPI[[#This Row],[Avg]]+$U$2*TableMPI[[#This Row],[StdDev]]</f>
        <v>77.884738771735499</v>
      </c>
      <c r="S2954">
        <f>IF(AND(TableMPI[[#This Row],[total_time]]&gt;=TableMPI[[#This Row],[Low]], TableMPI[[#This Row],[total_time]]&lt;=TableMPI[[#This Row],[High]]),1,0)</f>
        <v>0</v>
      </c>
    </row>
    <row r="2955" spans="1:19" x14ac:dyDescent="0.25">
      <c r="A2955" t="s">
        <v>15</v>
      </c>
      <c r="B2955">
        <v>10000</v>
      </c>
      <c r="C2955">
        <v>100</v>
      </c>
      <c r="D2955">
        <v>100000</v>
      </c>
      <c r="E2955">
        <v>61</v>
      </c>
      <c r="F2955">
        <v>1</v>
      </c>
      <c r="G2955">
        <v>18.654640000000001</v>
      </c>
      <c r="H2955">
        <v>12.040369</v>
      </c>
      <c r="I2955">
        <v>6.4123080000000003</v>
      </c>
      <c r="J2955">
        <v>0.10687199999999999</v>
      </c>
      <c r="K2955" t="str">
        <f t="shared" si="82"/>
        <v>7</v>
      </c>
      <c r="L2955" t="s">
        <v>95</v>
      </c>
      <c r="M2955" t="s">
        <v>96</v>
      </c>
      <c r="N295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61</v>
      </c>
      <c r="O2955">
        <f>VLOOKUP(TableMPI[[#This Row],[Label]],TableAvg[],2,FALSE)</f>
        <v>60.546761666666669</v>
      </c>
      <c r="P2955">
        <f>VLOOKUP(TableMPI[[#This Row],[Label]],TableAvg[],3,FALSE)</f>
        <v>6.2983613579363924</v>
      </c>
      <c r="Q2955">
        <f>TableMPI[[#This Row],[Avg]]-$U$2*TableMPI[[#This Row],[StdDev]]</f>
        <v>47.950038950793882</v>
      </c>
      <c r="R2955">
        <f>TableMPI[[#This Row],[Avg]]+$U$2*TableMPI[[#This Row],[StdDev]]</f>
        <v>73.143484382539455</v>
      </c>
      <c r="S2955">
        <f>IF(AND(TableMPI[[#This Row],[total_time]]&gt;=TableMPI[[#This Row],[Low]], TableMPI[[#This Row],[total_time]]&lt;=TableMPI[[#This Row],[High]]),1,0)</f>
        <v>0</v>
      </c>
    </row>
    <row r="2956" spans="1:19" x14ac:dyDescent="0.25">
      <c r="A2956" t="s">
        <v>15</v>
      </c>
      <c r="B2956">
        <v>10000</v>
      </c>
      <c r="C2956">
        <v>100</v>
      </c>
      <c r="D2956">
        <v>100000</v>
      </c>
      <c r="E2956">
        <v>62</v>
      </c>
      <c r="F2956">
        <v>1</v>
      </c>
      <c r="G2956">
        <v>17.268815</v>
      </c>
      <c r="H2956">
        <v>10.712588999999999</v>
      </c>
      <c r="I2956">
        <v>4.6741789999999996</v>
      </c>
      <c r="J2956">
        <v>7.6626E-2</v>
      </c>
      <c r="K2956" t="str">
        <f t="shared" si="82"/>
        <v>7</v>
      </c>
      <c r="L2956" t="s">
        <v>95</v>
      </c>
      <c r="M2956" t="s">
        <v>96</v>
      </c>
      <c r="N295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62</v>
      </c>
      <c r="O2956">
        <f>VLOOKUP(TableMPI[[#This Row],[Label]],TableAvg[],2,FALSE)</f>
        <v>58.844606333333331</v>
      </c>
      <c r="P2956">
        <f>VLOOKUP(TableMPI[[#This Row],[Label]],TableAvg[],3,FALSE)</f>
        <v>7.5824191169378352</v>
      </c>
      <c r="Q2956">
        <f>TableMPI[[#This Row],[Avg]]-$U$2*TableMPI[[#This Row],[StdDev]]</f>
        <v>43.679768099457661</v>
      </c>
      <c r="R2956">
        <f>TableMPI[[#This Row],[Avg]]+$U$2*TableMPI[[#This Row],[StdDev]]</f>
        <v>74.009444567209002</v>
      </c>
      <c r="S2956">
        <f>IF(AND(TableMPI[[#This Row],[total_time]]&gt;=TableMPI[[#This Row],[Low]], TableMPI[[#This Row],[total_time]]&lt;=TableMPI[[#This Row],[High]]),1,0)</f>
        <v>0</v>
      </c>
    </row>
    <row r="2957" spans="1:19" x14ac:dyDescent="0.25">
      <c r="A2957" t="s">
        <v>15</v>
      </c>
      <c r="B2957">
        <v>10000</v>
      </c>
      <c r="C2957">
        <v>100</v>
      </c>
      <c r="D2957">
        <v>100000</v>
      </c>
      <c r="E2957">
        <v>63</v>
      </c>
      <c r="F2957">
        <v>1</v>
      </c>
      <c r="G2957">
        <v>33.513043000000003</v>
      </c>
      <c r="H2957">
        <v>27.113872000000001</v>
      </c>
      <c r="I2957">
        <v>3.7832319999999999</v>
      </c>
      <c r="J2957">
        <v>6.1019999999999998E-2</v>
      </c>
      <c r="K2957" t="str">
        <f t="shared" si="82"/>
        <v>7</v>
      </c>
      <c r="L2957" t="s">
        <v>95</v>
      </c>
      <c r="M2957" t="s">
        <v>96</v>
      </c>
      <c r="N295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63</v>
      </c>
      <c r="O2957">
        <f>VLOOKUP(TableMPI[[#This Row],[Label]],TableAvg[],2,FALSE)</f>
        <v>61.130554500000002</v>
      </c>
      <c r="P2957">
        <f>VLOOKUP(TableMPI[[#This Row],[Label]],TableAvg[],3,FALSE)</f>
        <v>6.9583401630308659</v>
      </c>
      <c r="Q2957">
        <f>TableMPI[[#This Row],[Avg]]-$U$2*TableMPI[[#This Row],[StdDev]]</f>
        <v>47.213874173938272</v>
      </c>
      <c r="R2957">
        <f>TableMPI[[#This Row],[Avg]]+$U$2*TableMPI[[#This Row],[StdDev]]</f>
        <v>75.047234826061739</v>
      </c>
      <c r="S2957">
        <f>IF(AND(TableMPI[[#This Row],[total_time]]&gt;=TableMPI[[#This Row],[Low]], TableMPI[[#This Row],[total_time]]&lt;=TableMPI[[#This Row],[High]]),1,0)</f>
        <v>0</v>
      </c>
    </row>
    <row r="2958" spans="1:19" x14ac:dyDescent="0.25">
      <c r="A2958" t="s">
        <v>15</v>
      </c>
      <c r="B2958">
        <v>10000</v>
      </c>
      <c r="C2958">
        <v>100</v>
      </c>
      <c r="D2958">
        <v>100000</v>
      </c>
      <c r="E2958">
        <v>64</v>
      </c>
      <c r="F2958">
        <v>1</v>
      </c>
      <c r="G2958">
        <v>11.838054</v>
      </c>
      <c r="H2958">
        <v>5.4541979999999999</v>
      </c>
      <c r="I2958">
        <v>15.090578000000001</v>
      </c>
      <c r="J2958">
        <v>0.239533</v>
      </c>
      <c r="K2958" t="str">
        <f t="shared" si="82"/>
        <v>7</v>
      </c>
      <c r="L2958" t="s">
        <v>95</v>
      </c>
      <c r="M2958" t="s">
        <v>96</v>
      </c>
      <c r="N295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64</v>
      </c>
      <c r="O2958">
        <f>VLOOKUP(TableMPI[[#This Row],[Label]],TableAvg[],2,FALSE)</f>
        <v>55.81539999999999</v>
      </c>
      <c r="P2958">
        <f>VLOOKUP(TableMPI[[#This Row],[Label]],TableAvg[],3,FALSE)</f>
        <v>9.1422645499959732</v>
      </c>
      <c r="Q2958">
        <f>TableMPI[[#This Row],[Avg]]-$U$2*TableMPI[[#This Row],[StdDev]]</f>
        <v>37.53087090000804</v>
      </c>
      <c r="R2958">
        <f>TableMPI[[#This Row],[Avg]]+$U$2*TableMPI[[#This Row],[StdDev]]</f>
        <v>74.09992909999194</v>
      </c>
      <c r="S2958">
        <f>IF(AND(TableMPI[[#This Row],[total_time]]&gt;=TableMPI[[#This Row],[Low]], TableMPI[[#This Row],[total_time]]&lt;=TableMPI[[#This Row],[High]]),1,0)</f>
        <v>0</v>
      </c>
    </row>
    <row r="2959" spans="1:19" x14ac:dyDescent="0.25">
      <c r="A2959" t="s">
        <v>15</v>
      </c>
      <c r="B2959">
        <v>10000</v>
      </c>
      <c r="C2959">
        <v>100</v>
      </c>
      <c r="D2959">
        <v>100000</v>
      </c>
      <c r="E2959">
        <v>65</v>
      </c>
      <c r="F2959">
        <v>1</v>
      </c>
      <c r="G2959">
        <v>13.569982</v>
      </c>
      <c r="H2959">
        <v>7.3271899999999999</v>
      </c>
      <c r="I2959">
        <v>4.8090450000000002</v>
      </c>
      <c r="J2959">
        <v>7.5140999999999999E-2</v>
      </c>
      <c r="K2959" t="str">
        <f t="shared" si="82"/>
        <v>7</v>
      </c>
      <c r="L2959" t="s">
        <v>95</v>
      </c>
      <c r="M2959" t="s">
        <v>96</v>
      </c>
      <c r="N295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65</v>
      </c>
      <c r="O2959" t="e">
        <f>VLOOKUP(TableMPI[[#This Row],[Label]],TableAvg[],2,FALSE)</f>
        <v>#N/A</v>
      </c>
      <c r="P2959" t="e">
        <f>VLOOKUP(TableMPI[[#This Row],[Label]],TableAvg[],3,FALSE)</f>
        <v>#N/A</v>
      </c>
      <c r="Q2959" t="e">
        <f>TableMPI[[#This Row],[Avg]]-$U$2*TableMPI[[#This Row],[StdDev]]</f>
        <v>#N/A</v>
      </c>
      <c r="R2959" t="e">
        <f>TableMPI[[#This Row],[Avg]]+$U$2*TableMPI[[#This Row],[StdDev]]</f>
        <v>#N/A</v>
      </c>
      <c r="S2959" t="e">
        <f>IF(AND(TableMPI[[#This Row],[total_time]]&gt;=TableMPI[[#This Row],[Low]], TableMPI[[#This Row],[total_time]]&lt;=TableMPI[[#This Row],[High]]),1,0)</f>
        <v>#N/A</v>
      </c>
    </row>
    <row r="2960" spans="1:19" x14ac:dyDescent="0.25">
      <c r="A2960" t="s">
        <v>15</v>
      </c>
      <c r="B2960">
        <v>10000</v>
      </c>
      <c r="C2960">
        <v>100</v>
      </c>
      <c r="D2960">
        <v>100000</v>
      </c>
      <c r="E2960">
        <v>66</v>
      </c>
      <c r="F2960">
        <v>1</v>
      </c>
      <c r="G2960">
        <v>17.405856</v>
      </c>
      <c r="H2960">
        <v>11.252919</v>
      </c>
      <c r="I2960">
        <v>6.4113340000000001</v>
      </c>
      <c r="J2960">
        <v>9.8636000000000001E-2</v>
      </c>
      <c r="K2960" t="str">
        <f t="shared" si="82"/>
        <v>7</v>
      </c>
      <c r="L2960" t="s">
        <v>95</v>
      </c>
      <c r="M2960" t="s">
        <v>96</v>
      </c>
      <c r="N296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66</v>
      </c>
      <c r="O2960" t="e">
        <f>VLOOKUP(TableMPI[[#This Row],[Label]],TableAvg[],2,FALSE)</f>
        <v>#N/A</v>
      </c>
      <c r="P2960" t="e">
        <f>VLOOKUP(TableMPI[[#This Row],[Label]],TableAvg[],3,FALSE)</f>
        <v>#N/A</v>
      </c>
      <c r="Q2960" t="e">
        <f>TableMPI[[#This Row],[Avg]]-$U$2*TableMPI[[#This Row],[StdDev]]</f>
        <v>#N/A</v>
      </c>
      <c r="R2960" t="e">
        <f>TableMPI[[#This Row],[Avg]]+$U$2*TableMPI[[#This Row],[StdDev]]</f>
        <v>#N/A</v>
      </c>
      <c r="S2960" t="e">
        <f>IF(AND(TableMPI[[#This Row],[total_time]]&gt;=TableMPI[[#This Row],[Low]], TableMPI[[#This Row],[total_time]]&lt;=TableMPI[[#This Row],[High]]),1,0)</f>
        <v>#N/A</v>
      </c>
    </row>
    <row r="2961" spans="1:19" x14ac:dyDescent="0.25">
      <c r="A2961" t="s">
        <v>15</v>
      </c>
      <c r="B2961">
        <v>10000</v>
      </c>
      <c r="C2961">
        <v>100</v>
      </c>
      <c r="D2961">
        <v>100000</v>
      </c>
      <c r="E2961">
        <v>67</v>
      </c>
      <c r="F2961">
        <v>1</v>
      </c>
      <c r="G2961">
        <v>18.079280000000001</v>
      </c>
      <c r="H2961">
        <v>12.02087</v>
      </c>
      <c r="I2961">
        <v>10.491754999999999</v>
      </c>
      <c r="J2961">
        <v>0.158966</v>
      </c>
      <c r="K2961" t="str">
        <f t="shared" si="82"/>
        <v>7</v>
      </c>
      <c r="L2961" t="s">
        <v>95</v>
      </c>
      <c r="M2961" t="s">
        <v>96</v>
      </c>
      <c r="N296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67</v>
      </c>
      <c r="O2961" t="e">
        <f>VLOOKUP(TableMPI[[#This Row],[Label]],TableAvg[],2,FALSE)</f>
        <v>#N/A</v>
      </c>
      <c r="P2961" t="e">
        <f>VLOOKUP(TableMPI[[#This Row],[Label]],TableAvg[],3,FALSE)</f>
        <v>#N/A</v>
      </c>
      <c r="Q2961" t="e">
        <f>TableMPI[[#This Row],[Avg]]-$U$2*TableMPI[[#This Row],[StdDev]]</f>
        <v>#N/A</v>
      </c>
      <c r="R2961" t="e">
        <f>TableMPI[[#This Row],[Avg]]+$U$2*TableMPI[[#This Row],[StdDev]]</f>
        <v>#N/A</v>
      </c>
      <c r="S2961" t="e">
        <f>IF(AND(TableMPI[[#This Row],[total_time]]&gt;=TableMPI[[#This Row],[Low]], TableMPI[[#This Row],[total_time]]&lt;=TableMPI[[#This Row],[High]]),1,0)</f>
        <v>#N/A</v>
      </c>
    </row>
    <row r="2962" spans="1:19" x14ac:dyDescent="0.25">
      <c r="A2962" t="s">
        <v>15</v>
      </c>
      <c r="B2962">
        <v>10000</v>
      </c>
      <c r="C2962">
        <v>100</v>
      </c>
      <c r="D2962">
        <v>100000</v>
      </c>
      <c r="E2962">
        <v>68</v>
      </c>
      <c r="F2962">
        <v>1</v>
      </c>
      <c r="G2962">
        <v>19.775960000000001</v>
      </c>
      <c r="H2962">
        <v>13.787621</v>
      </c>
      <c r="I2962">
        <v>7.5047550000000003</v>
      </c>
      <c r="J2962">
        <v>0.112011</v>
      </c>
      <c r="K2962" t="str">
        <f t="shared" si="82"/>
        <v>7</v>
      </c>
      <c r="L2962" t="s">
        <v>95</v>
      </c>
      <c r="M2962" t="s">
        <v>96</v>
      </c>
      <c r="N296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68</v>
      </c>
      <c r="O2962" t="e">
        <f>VLOOKUP(TableMPI[[#This Row],[Label]],TableAvg[],2,FALSE)</f>
        <v>#N/A</v>
      </c>
      <c r="P2962" t="e">
        <f>VLOOKUP(TableMPI[[#This Row],[Label]],TableAvg[],3,FALSE)</f>
        <v>#N/A</v>
      </c>
      <c r="Q2962" t="e">
        <f>TableMPI[[#This Row],[Avg]]-$U$2*TableMPI[[#This Row],[StdDev]]</f>
        <v>#N/A</v>
      </c>
      <c r="R2962" t="e">
        <f>TableMPI[[#This Row],[Avg]]+$U$2*TableMPI[[#This Row],[StdDev]]</f>
        <v>#N/A</v>
      </c>
      <c r="S2962" t="e">
        <f>IF(AND(TableMPI[[#This Row],[total_time]]&gt;=TableMPI[[#This Row],[Low]], TableMPI[[#This Row],[total_time]]&lt;=TableMPI[[#This Row],[High]]),1,0)</f>
        <v>#N/A</v>
      </c>
    </row>
    <row r="2963" spans="1:19" x14ac:dyDescent="0.25">
      <c r="A2963" t="s">
        <v>15</v>
      </c>
      <c r="B2963">
        <v>10000</v>
      </c>
      <c r="C2963">
        <v>100</v>
      </c>
      <c r="D2963">
        <v>100000</v>
      </c>
      <c r="E2963">
        <v>69</v>
      </c>
      <c r="F2963">
        <v>1</v>
      </c>
      <c r="G2963">
        <v>19.290448000000001</v>
      </c>
      <c r="H2963">
        <v>13.380144</v>
      </c>
      <c r="I2963">
        <v>6.8481240000000003</v>
      </c>
      <c r="J2963">
        <v>0.10070800000000001</v>
      </c>
      <c r="K2963" t="str">
        <f t="shared" si="82"/>
        <v>7</v>
      </c>
      <c r="L2963" t="s">
        <v>95</v>
      </c>
      <c r="M2963" t="s">
        <v>96</v>
      </c>
      <c r="N296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69</v>
      </c>
      <c r="O2963" t="e">
        <f>VLOOKUP(TableMPI[[#This Row],[Label]],TableAvg[],2,FALSE)</f>
        <v>#N/A</v>
      </c>
      <c r="P2963" t="e">
        <f>VLOOKUP(TableMPI[[#This Row],[Label]],TableAvg[],3,FALSE)</f>
        <v>#N/A</v>
      </c>
      <c r="Q2963" t="e">
        <f>TableMPI[[#This Row],[Avg]]-$U$2*TableMPI[[#This Row],[StdDev]]</f>
        <v>#N/A</v>
      </c>
      <c r="R2963" t="e">
        <f>TableMPI[[#This Row],[Avg]]+$U$2*TableMPI[[#This Row],[StdDev]]</f>
        <v>#N/A</v>
      </c>
      <c r="S2963" t="e">
        <f>IF(AND(TableMPI[[#This Row],[total_time]]&gt;=TableMPI[[#This Row],[Low]], TableMPI[[#This Row],[total_time]]&lt;=TableMPI[[#This Row],[High]]),1,0)</f>
        <v>#N/A</v>
      </c>
    </row>
    <row r="2964" spans="1:19" x14ac:dyDescent="0.25">
      <c r="A2964" t="s">
        <v>15</v>
      </c>
      <c r="B2964">
        <v>10000</v>
      </c>
      <c r="C2964">
        <v>100</v>
      </c>
      <c r="D2964">
        <v>100000</v>
      </c>
      <c r="E2964">
        <v>70</v>
      </c>
      <c r="F2964">
        <v>1</v>
      </c>
      <c r="G2964">
        <v>19.144459000000001</v>
      </c>
      <c r="H2964">
        <v>13.286745</v>
      </c>
      <c r="I2964">
        <v>4.5878389999999998</v>
      </c>
      <c r="J2964">
        <v>6.6489999999999994E-2</v>
      </c>
      <c r="K2964" t="str">
        <f t="shared" si="82"/>
        <v>7</v>
      </c>
      <c r="L2964" t="s">
        <v>95</v>
      </c>
      <c r="M2964" t="s">
        <v>96</v>
      </c>
      <c r="N296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70</v>
      </c>
      <c r="O2964" t="e">
        <f>VLOOKUP(TableMPI[[#This Row],[Label]],TableAvg[],2,FALSE)</f>
        <v>#N/A</v>
      </c>
      <c r="P2964" t="e">
        <f>VLOOKUP(TableMPI[[#This Row],[Label]],TableAvg[],3,FALSE)</f>
        <v>#N/A</v>
      </c>
      <c r="Q2964" t="e">
        <f>TableMPI[[#This Row],[Avg]]-$U$2*TableMPI[[#This Row],[StdDev]]</f>
        <v>#N/A</v>
      </c>
      <c r="R2964" t="e">
        <f>TableMPI[[#This Row],[Avg]]+$U$2*TableMPI[[#This Row],[StdDev]]</f>
        <v>#N/A</v>
      </c>
      <c r="S2964" t="e">
        <f>IF(AND(TableMPI[[#This Row],[total_time]]&gt;=TableMPI[[#This Row],[Low]], TableMPI[[#This Row],[total_time]]&lt;=TableMPI[[#This Row],[High]]),1,0)</f>
        <v>#N/A</v>
      </c>
    </row>
    <row r="2965" spans="1:19" x14ac:dyDescent="0.25">
      <c r="A2965" t="s">
        <v>15</v>
      </c>
      <c r="B2965">
        <v>10000</v>
      </c>
      <c r="C2965">
        <v>100</v>
      </c>
      <c r="D2965">
        <v>100000</v>
      </c>
      <c r="E2965">
        <v>71</v>
      </c>
      <c r="F2965">
        <v>1</v>
      </c>
      <c r="G2965">
        <v>20.854203999999999</v>
      </c>
      <c r="H2965">
        <v>15.068655</v>
      </c>
      <c r="I2965">
        <v>4.6306520000000004</v>
      </c>
      <c r="J2965">
        <v>6.6152000000000002E-2</v>
      </c>
      <c r="K2965" t="str">
        <f t="shared" si="82"/>
        <v>7</v>
      </c>
      <c r="L2965" t="s">
        <v>95</v>
      </c>
      <c r="M2965" t="s">
        <v>96</v>
      </c>
      <c r="N296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71</v>
      </c>
      <c r="O2965" t="e">
        <f>VLOOKUP(TableMPI[[#This Row],[Label]],TableAvg[],2,FALSE)</f>
        <v>#N/A</v>
      </c>
      <c r="P2965" t="e">
        <f>VLOOKUP(TableMPI[[#This Row],[Label]],TableAvg[],3,FALSE)</f>
        <v>#N/A</v>
      </c>
      <c r="Q2965" t="e">
        <f>TableMPI[[#This Row],[Avg]]-$U$2*TableMPI[[#This Row],[StdDev]]</f>
        <v>#N/A</v>
      </c>
      <c r="R2965" t="e">
        <f>TableMPI[[#This Row],[Avg]]+$U$2*TableMPI[[#This Row],[StdDev]]</f>
        <v>#N/A</v>
      </c>
      <c r="S2965" t="e">
        <f>IF(AND(TableMPI[[#This Row],[total_time]]&gt;=TableMPI[[#This Row],[Low]], TableMPI[[#This Row],[total_time]]&lt;=TableMPI[[#This Row],[High]]),1,0)</f>
        <v>#N/A</v>
      </c>
    </row>
    <row r="2966" spans="1:19" x14ac:dyDescent="0.25">
      <c r="A2966" t="s">
        <v>15</v>
      </c>
      <c r="B2966">
        <v>10000</v>
      </c>
      <c r="C2966">
        <v>100</v>
      </c>
      <c r="D2966">
        <v>100000</v>
      </c>
      <c r="E2966">
        <v>72</v>
      </c>
      <c r="F2966">
        <v>1</v>
      </c>
      <c r="G2966">
        <v>24.197811999999999</v>
      </c>
      <c r="H2966">
        <v>18.469018999999999</v>
      </c>
      <c r="I2966">
        <v>10.37786</v>
      </c>
      <c r="J2966">
        <v>0.14616699999999999</v>
      </c>
      <c r="K2966" t="str">
        <f t="shared" si="82"/>
        <v>7</v>
      </c>
      <c r="L2966" t="s">
        <v>95</v>
      </c>
      <c r="M2966" t="s">
        <v>96</v>
      </c>
      <c r="N296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72</v>
      </c>
      <c r="O2966" t="e">
        <f>VLOOKUP(TableMPI[[#This Row],[Label]],TableAvg[],2,FALSE)</f>
        <v>#N/A</v>
      </c>
      <c r="P2966" t="e">
        <f>VLOOKUP(TableMPI[[#This Row],[Label]],TableAvg[],3,FALSE)</f>
        <v>#N/A</v>
      </c>
      <c r="Q2966" t="e">
        <f>TableMPI[[#This Row],[Avg]]-$U$2*TableMPI[[#This Row],[StdDev]]</f>
        <v>#N/A</v>
      </c>
      <c r="R2966" t="e">
        <f>TableMPI[[#This Row],[Avg]]+$U$2*TableMPI[[#This Row],[StdDev]]</f>
        <v>#N/A</v>
      </c>
      <c r="S2966" t="e">
        <f>IF(AND(TableMPI[[#This Row],[total_time]]&gt;=TableMPI[[#This Row],[Low]], TableMPI[[#This Row],[total_time]]&lt;=TableMPI[[#This Row],[High]]),1,0)</f>
        <v>#N/A</v>
      </c>
    </row>
    <row r="2967" spans="1:19" x14ac:dyDescent="0.25">
      <c r="A2967" t="s">
        <v>15</v>
      </c>
      <c r="B2967">
        <v>10000</v>
      </c>
      <c r="C2967">
        <v>100</v>
      </c>
      <c r="D2967">
        <v>100000</v>
      </c>
      <c r="E2967">
        <v>13</v>
      </c>
      <c r="F2967">
        <v>1</v>
      </c>
      <c r="G2967">
        <v>26.678149000000001</v>
      </c>
      <c r="H2967">
        <v>0.32269399999999998</v>
      </c>
      <c r="I2967">
        <v>2.4133879999999999</v>
      </c>
      <c r="J2967">
        <v>0.20111599999999999</v>
      </c>
      <c r="K2967" t="str">
        <f t="shared" si="82"/>
        <v>7</v>
      </c>
      <c r="L2967" t="s">
        <v>95</v>
      </c>
      <c r="M2967" t="s">
        <v>96</v>
      </c>
      <c r="N296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13</v>
      </c>
      <c r="O2967">
        <f>VLOOKUP(TableMPI[[#This Row],[Label]],TableAvg[],2,FALSE)</f>
        <v>161.63524966666668</v>
      </c>
      <c r="P2967">
        <f>VLOOKUP(TableMPI[[#This Row],[Label]],TableAvg[],3,FALSE)</f>
        <v>0.26492721131126612</v>
      </c>
      <c r="Q2967">
        <f>TableMPI[[#This Row],[Avg]]-$U$2*TableMPI[[#This Row],[StdDev]]</f>
        <v>161.10539524404416</v>
      </c>
      <c r="R2967">
        <f>TableMPI[[#This Row],[Avg]]+$U$2*TableMPI[[#This Row],[StdDev]]</f>
        <v>162.1651040892892</v>
      </c>
      <c r="S2967">
        <f>IF(AND(TableMPI[[#This Row],[total_time]]&gt;=TableMPI[[#This Row],[Low]], TableMPI[[#This Row],[total_time]]&lt;=TableMPI[[#This Row],[High]]),1,0)</f>
        <v>0</v>
      </c>
    </row>
    <row r="2968" spans="1:19" x14ac:dyDescent="0.25">
      <c r="A2968" t="s">
        <v>15</v>
      </c>
      <c r="B2968">
        <v>10000</v>
      </c>
      <c r="C2968">
        <v>100</v>
      </c>
      <c r="D2968">
        <v>100000</v>
      </c>
      <c r="E2968">
        <v>14</v>
      </c>
      <c r="F2968">
        <v>1</v>
      </c>
      <c r="G2968">
        <v>24.784161999999998</v>
      </c>
      <c r="H2968">
        <v>0.15071000000000001</v>
      </c>
      <c r="I2968">
        <v>0.40436499999999997</v>
      </c>
      <c r="J2968">
        <v>3.1105000000000001E-2</v>
      </c>
      <c r="K2968" t="str">
        <f t="shared" si="82"/>
        <v>7</v>
      </c>
      <c r="L2968" t="s">
        <v>95</v>
      </c>
      <c r="M2968" t="s">
        <v>96</v>
      </c>
      <c r="N296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14</v>
      </c>
      <c r="O2968">
        <f>VLOOKUP(TableMPI[[#This Row],[Label]],TableAvg[],2,FALSE)</f>
        <v>150.65593566666666</v>
      </c>
      <c r="P2968">
        <f>VLOOKUP(TableMPI[[#This Row],[Label]],TableAvg[],3,FALSE)</f>
        <v>6.7386093339083936E-2</v>
      </c>
      <c r="Q2968">
        <f>TableMPI[[#This Row],[Avg]]-$U$2*TableMPI[[#This Row],[StdDev]]</f>
        <v>150.5211634799885</v>
      </c>
      <c r="R2968">
        <f>TableMPI[[#This Row],[Avg]]+$U$2*TableMPI[[#This Row],[StdDev]]</f>
        <v>150.79070785334483</v>
      </c>
      <c r="S2968">
        <f>IF(AND(TableMPI[[#This Row],[total_time]]&gt;=TableMPI[[#This Row],[Low]], TableMPI[[#This Row],[total_time]]&lt;=TableMPI[[#This Row],[High]]),1,0)</f>
        <v>0</v>
      </c>
    </row>
    <row r="2969" spans="1:19" x14ac:dyDescent="0.25">
      <c r="A2969" t="s">
        <v>15</v>
      </c>
      <c r="B2969">
        <v>10000</v>
      </c>
      <c r="C2969">
        <v>100</v>
      </c>
      <c r="D2969">
        <v>100000</v>
      </c>
      <c r="E2969">
        <v>15</v>
      </c>
      <c r="F2969">
        <v>1</v>
      </c>
      <c r="G2969">
        <v>23.218537999999999</v>
      </c>
      <c r="H2969">
        <v>0.16361999999999999</v>
      </c>
      <c r="I2969">
        <v>0.49792999999999998</v>
      </c>
      <c r="J2969">
        <v>3.5566E-2</v>
      </c>
      <c r="K2969" t="str">
        <f t="shared" si="82"/>
        <v>7</v>
      </c>
      <c r="L2969" t="s">
        <v>95</v>
      </c>
      <c r="M2969" t="s">
        <v>96</v>
      </c>
      <c r="N296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15</v>
      </c>
      <c r="O2969">
        <f>VLOOKUP(TableMPI[[#This Row],[Label]],TableAvg[],2,FALSE)</f>
        <v>140.74933714285714</v>
      </c>
      <c r="P2969">
        <f>VLOOKUP(TableMPI[[#This Row],[Label]],TableAvg[],3,FALSE)</f>
        <v>9.7697978324972082E-2</v>
      </c>
      <c r="Q2969">
        <f>TableMPI[[#This Row],[Avg]]-$U$2*TableMPI[[#This Row],[StdDev]]</f>
        <v>140.5539411862072</v>
      </c>
      <c r="R2969">
        <f>TableMPI[[#This Row],[Avg]]+$U$2*TableMPI[[#This Row],[StdDev]]</f>
        <v>140.94473309950709</v>
      </c>
      <c r="S2969">
        <f>IF(AND(TableMPI[[#This Row],[total_time]]&gt;=TableMPI[[#This Row],[Low]], TableMPI[[#This Row],[total_time]]&lt;=TableMPI[[#This Row],[High]]),1,0)</f>
        <v>0</v>
      </c>
    </row>
    <row r="2970" spans="1:19" x14ac:dyDescent="0.25">
      <c r="A2970" t="s">
        <v>15</v>
      </c>
      <c r="B2970">
        <v>10000</v>
      </c>
      <c r="C2970">
        <v>100</v>
      </c>
      <c r="D2970">
        <v>100000</v>
      </c>
      <c r="E2970">
        <v>16</v>
      </c>
      <c r="F2970">
        <v>1</v>
      </c>
      <c r="G2970">
        <v>21.857514999999999</v>
      </c>
      <c r="H2970">
        <v>0.16590099999999999</v>
      </c>
      <c r="I2970">
        <v>0.61550899999999997</v>
      </c>
      <c r="J2970">
        <v>4.1034000000000001E-2</v>
      </c>
      <c r="K2970" t="str">
        <f t="shared" si="82"/>
        <v>7</v>
      </c>
      <c r="L2970" t="s">
        <v>95</v>
      </c>
      <c r="M2970" t="s">
        <v>96</v>
      </c>
      <c r="N297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16</v>
      </c>
      <c r="O2970">
        <f>VLOOKUP(TableMPI[[#This Row],[Label]],TableAvg[],2,FALSE)</f>
        <v>132.24896166666667</v>
      </c>
      <c r="P2970">
        <f>VLOOKUP(TableMPI[[#This Row],[Label]],TableAvg[],3,FALSE)</f>
        <v>3.8100204833406912E-2</v>
      </c>
      <c r="Q2970">
        <f>TableMPI[[#This Row],[Avg]]-$U$2*TableMPI[[#This Row],[StdDev]]</f>
        <v>132.17276125699985</v>
      </c>
      <c r="R2970">
        <f>TableMPI[[#This Row],[Avg]]+$U$2*TableMPI[[#This Row],[StdDev]]</f>
        <v>132.3251620763335</v>
      </c>
      <c r="S2970">
        <f>IF(AND(TableMPI[[#This Row],[total_time]]&gt;=TableMPI[[#This Row],[Low]], TableMPI[[#This Row],[total_time]]&lt;=TableMPI[[#This Row],[High]]),1,0)</f>
        <v>0</v>
      </c>
    </row>
    <row r="2971" spans="1:19" x14ac:dyDescent="0.25">
      <c r="A2971" t="s">
        <v>15</v>
      </c>
      <c r="B2971">
        <v>10000</v>
      </c>
      <c r="C2971">
        <v>100</v>
      </c>
      <c r="D2971">
        <v>100000</v>
      </c>
      <c r="E2971">
        <v>17</v>
      </c>
      <c r="F2971">
        <v>1</v>
      </c>
      <c r="G2971">
        <v>20.626207999999998</v>
      </c>
      <c r="H2971">
        <v>0.15540300000000001</v>
      </c>
      <c r="I2971">
        <v>0.53401799999999999</v>
      </c>
      <c r="J2971">
        <v>3.3376000000000003E-2</v>
      </c>
      <c r="K2971" t="str">
        <f t="shared" si="82"/>
        <v>7</v>
      </c>
      <c r="L2971" t="s">
        <v>95</v>
      </c>
      <c r="M2971" t="s">
        <v>96</v>
      </c>
      <c r="N297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17</v>
      </c>
      <c r="O2971">
        <f>VLOOKUP(TableMPI[[#This Row],[Label]],TableAvg[],2,FALSE)</f>
        <v>124.63650699999999</v>
      </c>
      <c r="P2971">
        <f>VLOOKUP(TableMPI[[#This Row],[Label]],TableAvg[],3,FALSE)</f>
        <v>0.10936113638484908</v>
      </c>
      <c r="Q2971">
        <f>TableMPI[[#This Row],[Avg]]-$U$2*TableMPI[[#This Row],[StdDev]]</f>
        <v>124.4177847272303</v>
      </c>
      <c r="R2971">
        <f>TableMPI[[#This Row],[Avg]]+$U$2*TableMPI[[#This Row],[StdDev]]</f>
        <v>124.85522927276969</v>
      </c>
      <c r="S2971">
        <f>IF(AND(TableMPI[[#This Row],[total_time]]&gt;=TableMPI[[#This Row],[Low]], TableMPI[[#This Row],[total_time]]&lt;=TableMPI[[#This Row],[High]]),1,0)</f>
        <v>0</v>
      </c>
    </row>
    <row r="2972" spans="1:19" x14ac:dyDescent="0.25">
      <c r="A2972" t="s">
        <v>15</v>
      </c>
      <c r="B2972">
        <v>10000</v>
      </c>
      <c r="C2972">
        <v>100</v>
      </c>
      <c r="D2972">
        <v>100000</v>
      </c>
      <c r="E2972">
        <v>18</v>
      </c>
      <c r="F2972">
        <v>1</v>
      </c>
      <c r="G2972">
        <v>19.566503000000001</v>
      </c>
      <c r="H2972">
        <v>0.16452600000000001</v>
      </c>
      <c r="I2972">
        <v>0.72565800000000003</v>
      </c>
      <c r="J2972">
        <v>4.2686000000000002E-2</v>
      </c>
      <c r="K2972" t="str">
        <f t="shared" si="82"/>
        <v>7</v>
      </c>
      <c r="L2972" t="s">
        <v>95</v>
      </c>
      <c r="M2972" t="s">
        <v>96</v>
      </c>
      <c r="N297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18</v>
      </c>
      <c r="O2972">
        <f>VLOOKUP(TableMPI[[#This Row],[Label]],TableAvg[],2,FALSE)</f>
        <v>117.96217457142858</v>
      </c>
      <c r="P2972">
        <f>VLOOKUP(TableMPI[[#This Row],[Label]],TableAvg[],3,FALSE)</f>
        <v>0.13303812177011046</v>
      </c>
      <c r="Q2972">
        <f>TableMPI[[#This Row],[Avg]]-$U$2*TableMPI[[#This Row],[StdDev]]</f>
        <v>117.69609832788835</v>
      </c>
      <c r="R2972">
        <f>TableMPI[[#This Row],[Avg]]+$U$2*TableMPI[[#This Row],[StdDev]]</f>
        <v>118.2282508149688</v>
      </c>
      <c r="S2972">
        <f>IF(AND(TableMPI[[#This Row],[total_time]]&gt;=TableMPI[[#This Row],[Low]], TableMPI[[#This Row],[total_time]]&lt;=TableMPI[[#This Row],[High]]),1,0)</f>
        <v>0</v>
      </c>
    </row>
    <row r="2973" spans="1:19" x14ac:dyDescent="0.25">
      <c r="A2973" t="s">
        <v>15</v>
      </c>
      <c r="B2973">
        <v>10000</v>
      </c>
      <c r="C2973">
        <v>100</v>
      </c>
      <c r="D2973">
        <v>100000</v>
      </c>
      <c r="E2973">
        <v>19</v>
      </c>
      <c r="F2973">
        <v>1</v>
      </c>
      <c r="G2973">
        <v>18.549194</v>
      </c>
      <c r="H2973">
        <v>0.156778</v>
      </c>
      <c r="I2973">
        <v>0.62112199999999995</v>
      </c>
      <c r="J2973">
        <v>3.4507000000000003E-2</v>
      </c>
      <c r="K2973" t="str">
        <f t="shared" si="82"/>
        <v>7</v>
      </c>
      <c r="L2973" t="s">
        <v>95</v>
      </c>
      <c r="M2973" t="s">
        <v>96</v>
      </c>
      <c r="N297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19</v>
      </c>
      <c r="O2973">
        <f>VLOOKUP(TableMPI[[#This Row],[Label]],TableAvg[],2,FALSE)</f>
        <v>111.81019399999998</v>
      </c>
      <c r="P2973">
        <f>VLOOKUP(TableMPI[[#This Row],[Label]],TableAvg[],3,FALSE)</f>
        <v>1.7064358900188037E-2</v>
      </c>
      <c r="Q2973">
        <f>TableMPI[[#This Row],[Avg]]-$U$2*TableMPI[[#This Row],[StdDev]]</f>
        <v>111.77606528219961</v>
      </c>
      <c r="R2973">
        <f>TableMPI[[#This Row],[Avg]]+$U$2*TableMPI[[#This Row],[StdDev]]</f>
        <v>111.84432271780035</v>
      </c>
      <c r="S2973">
        <f>IF(AND(TableMPI[[#This Row],[total_time]]&gt;=TableMPI[[#This Row],[Low]], TableMPI[[#This Row],[total_time]]&lt;=TableMPI[[#This Row],[High]]),1,0)</f>
        <v>0</v>
      </c>
    </row>
    <row r="2974" spans="1:19" x14ac:dyDescent="0.25">
      <c r="A2974" t="s">
        <v>15</v>
      </c>
      <c r="B2974">
        <v>10000</v>
      </c>
      <c r="C2974">
        <v>100</v>
      </c>
      <c r="D2974">
        <v>100000</v>
      </c>
      <c r="E2974">
        <v>20</v>
      </c>
      <c r="F2974">
        <v>1</v>
      </c>
      <c r="G2974">
        <v>17.775691999999999</v>
      </c>
      <c r="H2974">
        <v>0.170268</v>
      </c>
      <c r="I2974">
        <v>0.86635200000000001</v>
      </c>
      <c r="J2974">
        <v>4.5596999999999999E-2</v>
      </c>
      <c r="K2974" t="str">
        <f t="shared" si="82"/>
        <v>7</v>
      </c>
      <c r="L2974" t="s">
        <v>95</v>
      </c>
      <c r="M2974" t="s">
        <v>96</v>
      </c>
      <c r="N297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20</v>
      </c>
      <c r="O2974">
        <f>VLOOKUP(TableMPI[[#This Row],[Label]],TableAvg[],2,FALSE)</f>
        <v>106.41285233333333</v>
      </c>
      <c r="P2974">
        <f>VLOOKUP(TableMPI[[#This Row],[Label]],TableAvg[],3,FALSE)</f>
        <v>0.22987877085035913</v>
      </c>
      <c r="Q2974">
        <f>TableMPI[[#This Row],[Avg]]-$U$2*TableMPI[[#This Row],[StdDev]]</f>
        <v>105.95309479163261</v>
      </c>
      <c r="R2974">
        <f>TableMPI[[#This Row],[Avg]]+$U$2*TableMPI[[#This Row],[StdDev]]</f>
        <v>106.87260987503406</v>
      </c>
      <c r="S2974">
        <f>IF(AND(TableMPI[[#This Row],[total_time]]&gt;=TableMPI[[#This Row],[Low]], TableMPI[[#This Row],[total_time]]&lt;=TableMPI[[#This Row],[High]]),1,0)</f>
        <v>0</v>
      </c>
    </row>
    <row r="2975" spans="1:19" x14ac:dyDescent="0.25">
      <c r="A2975" t="s">
        <v>15</v>
      </c>
      <c r="B2975">
        <v>10000</v>
      </c>
      <c r="C2975">
        <v>100</v>
      </c>
      <c r="D2975">
        <v>100000</v>
      </c>
      <c r="E2975">
        <v>21</v>
      </c>
      <c r="F2975">
        <v>1</v>
      </c>
      <c r="G2975">
        <v>17.006684</v>
      </c>
      <c r="H2975">
        <v>0.16744500000000001</v>
      </c>
      <c r="I2975">
        <v>0.94816500000000004</v>
      </c>
      <c r="J2975">
        <v>4.7407999999999999E-2</v>
      </c>
      <c r="K2975" t="str">
        <f t="shared" si="82"/>
        <v>7</v>
      </c>
      <c r="L2975" t="s">
        <v>95</v>
      </c>
      <c r="M2975" t="s">
        <v>96</v>
      </c>
      <c r="N297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21</v>
      </c>
      <c r="O2975">
        <f>VLOOKUP(TableMPI[[#This Row],[Label]],TableAvg[],2,FALSE)</f>
        <v>101.56893128571427</v>
      </c>
      <c r="P2975">
        <f>VLOOKUP(TableMPI[[#This Row],[Label]],TableAvg[],3,FALSE)</f>
        <v>6.3490670240610642E-2</v>
      </c>
      <c r="Q2975">
        <f>TableMPI[[#This Row],[Avg]]-$U$2*TableMPI[[#This Row],[StdDev]]</f>
        <v>101.44194994523305</v>
      </c>
      <c r="R2975">
        <f>TableMPI[[#This Row],[Avg]]+$U$2*TableMPI[[#This Row],[StdDev]]</f>
        <v>101.69591262619549</v>
      </c>
      <c r="S2975">
        <f>IF(AND(TableMPI[[#This Row],[total_time]]&gt;=TableMPI[[#This Row],[Low]], TableMPI[[#This Row],[total_time]]&lt;=TableMPI[[#This Row],[High]]),1,0)</f>
        <v>0</v>
      </c>
    </row>
    <row r="2976" spans="1:19" x14ac:dyDescent="0.25">
      <c r="A2976" t="s">
        <v>15</v>
      </c>
      <c r="B2976">
        <v>10000</v>
      </c>
      <c r="C2976">
        <v>100</v>
      </c>
      <c r="D2976">
        <v>100000</v>
      </c>
      <c r="E2976">
        <v>22</v>
      </c>
      <c r="F2976">
        <v>1</v>
      </c>
      <c r="G2976">
        <v>16.332685999999999</v>
      </c>
      <c r="H2976">
        <v>0.17205100000000001</v>
      </c>
      <c r="I2976">
        <v>0.94627600000000001</v>
      </c>
      <c r="J2976">
        <v>4.5060999999999997E-2</v>
      </c>
      <c r="K2976" t="str">
        <f t="shared" si="82"/>
        <v>7</v>
      </c>
      <c r="L2976" t="s">
        <v>95</v>
      </c>
      <c r="M2976" t="s">
        <v>96</v>
      </c>
      <c r="N297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22</v>
      </c>
      <c r="O2976">
        <f>VLOOKUP(TableMPI[[#This Row],[Label]],TableAvg[],2,FALSE)</f>
        <v>97.027764666666656</v>
      </c>
      <c r="P2976">
        <f>VLOOKUP(TableMPI[[#This Row],[Label]],TableAvg[],3,FALSE)</f>
        <v>0.22581226043032632</v>
      </c>
      <c r="Q2976">
        <f>TableMPI[[#This Row],[Avg]]-$U$2*TableMPI[[#This Row],[StdDev]]</f>
        <v>96.576140145806008</v>
      </c>
      <c r="R2976">
        <f>TableMPI[[#This Row],[Avg]]+$U$2*TableMPI[[#This Row],[StdDev]]</f>
        <v>97.479389187527303</v>
      </c>
      <c r="S2976">
        <f>IF(AND(TableMPI[[#This Row],[total_time]]&gt;=TableMPI[[#This Row],[Low]], TableMPI[[#This Row],[total_time]]&lt;=TableMPI[[#This Row],[High]]),1,0)</f>
        <v>0</v>
      </c>
    </row>
    <row r="2977" spans="1:19" x14ac:dyDescent="0.25">
      <c r="A2977" t="s">
        <v>15</v>
      </c>
      <c r="B2977">
        <v>10000</v>
      </c>
      <c r="C2977">
        <v>100</v>
      </c>
      <c r="D2977">
        <v>100000</v>
      </c>
      <c r="E2977">
        <v>23</v>
      </c>
      <c r="F2977">
        <v>1</v>
      </c>
      <c r="G2977">
        <v>15.659482000000001</v>
      </c>
      <c r="H2977">
        <v>0.1656</v>
      </c>
      <c r="I2977">
        <v>0.89861400000000002</v>
      </c>
      <c r="J2977">
        <v>4.0846E-2</v>
      </c>
      <c r="K2977" t="str">
        <f t="shared" si="82"/>
        <v>7</v>
      </c>
      <c r="L2977" t="s">
        <v>95</v>
      </c>
      <c r="M2977" t="s">
        <v>96</v>
      </c>
      <c r="N297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23</v>
      </c>
      <c r="O2977">
        <f>VLOOKUP(TableMPI[[#This Row],[Label]],TableAvg[],2,FALSE)</f>
        <v>92.918685999999994</v>
      </c>
      <c r="P2977">
        <f>VLOOKUP(TableMPI[[#This Row],[Label]],TableAvg[],3,FALSE)</f>
        <v>0.20650710158987692</v>
      </c>
      <c r="Q2977">
        <f>TableMPI[[#This Row],[Avg]]-$U$2*TableMPI[[#This Row],[StdDev]]</f>
        <v>92.505671796820238</v>
      </c>
      <c r="R2977">
        <f>TableMPI[[#This Row],[Avg]]+$U$2*TableMPI[[#This Row],[StdDev]]</f>
        <v>93.33170020317975</v>
      </c>
      <c r="S2977">
        <f>IF(AND(TableMPI[[#This Row],[total_time]]&gt;=TableMPI[[#This Row],[Low]], TableMPI[[#This Row],[total_time]]&lt;=TableMPI[[#This Row],[High]]),1,0)</f>
        <v>0</v>
      </c>
    </row>
    <row r="2978" spans="1:19" x14ac:dyDescent="0.25">
      <c r="A2978" t="s">
        <v>15</v>
      </c>
      <c r="B2978">
        <v>10000</v>
      </c>
      <c r="C2978">
        <v>100</v>
      </c>
      <c r="D2978">
        <v>100000</v>
      </c>
      <c r="E2978">
        <v>24</v>
      </c>
      <c r="F2978">
        <v>1</v>
      </c>
      <c r="G2978">
        <v>15.183662</v>
      </c>
      <c r="H2978">
        <v>0.19356899999999999</v>
      </c>
      <c r="I2978">
        <v>1.1581090000000001</v>
      </c>
      <c r="J2978">
        <v>5.0353000000000002E-2</v>
      </c>
      <c r="K2978" t="str">
        <f t="shared" si="82"/>
        <v>7</v>
      </c>
      <c r="L2978" t="s">
        <v>95</v>
      </c>
      <c r="M2978" t="s">
        <v>96</v>
      </c>
      <c r="N297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24</v>
      </c>
      <c r="O2978">
        <f>VLOOKUP(TableMPI[[#This Row],[Label]],TableAvg[],2,FALSE)</f>
        <v>89.644154714285705</v>
      </c>
      <c r="P2978">
        <f>VLOOKUP(TableMPI[[#This Row],[Label]],TableAvg[],3,FALSE)</f>
        <v>9.5325372799477823E-2</v>
      </c>
      <c r="Q2978">
        <f>TableMPI[[#This Row],[Avg]]-$U$2*TableMPI[[#This Row],[StdDev]]</f>
        <v>89.453503968686746</v>
      </c>
      <c r="R2978">
        <f>TableMPI[[#This Row],[Avg]]+$U$2*TableMPI[[#This Row],[StdDev]]</f>
        <v>89.834805459884663</v>
      </c>
      <c r="S2978">
        <f>IF(AND(TableMPI[[#This Row],[total_time]]&gt;=TableMPI[[#This Row],[Low]], TableMPI[[#This Row],[total_time]]&lt;=TableMPI[[#This Row],[High]]),1,0)</f>
        <v>0</v>
      </c>
    </row>
    <row r="2979" spans="1:19" x14ac:dyDescent="0.25">
      <c r="A2979" t="s">
        <v>15</v>
      </c>
      <c r="B2979">
        <v>10000</v>
      </c>
      <c r="C2979">
        <v>100</v>
      </c>
      <c r="D2979">
        <v>100000</v>
      </c>
      <c r="E2979">
        <v>25</v>
      </c>
      <c r="F2979">
        <v>1</v>
      </c>
      <c r="G2979">
        <v>15.179117</v>
      </c>
      <c r="H2979">
        <v>0.72991799999999996</v>
      </c>
      <c r="I2979">
        <v>4.7721799999999996</v>
      </c>
      <c r="J2979">
        <v>0.19884099999999999</v>
      </c>
      <c r="K2979" t="str">
        <f t="shared" si="82"/>
        <v>7</v>
      </c>
      <c r="L2979" t="s">
        <v>95</v>
      </c>
      <c r="M2979" t="s">
        <v>96</v>
      </c>
      <c r="N297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25</v>
      </c>
      <c r="O2979">
        <f>VLOOKUP(TableMPI[[#This Row],[Label]],TableAvg[],2,FALSE)</f>
        <v>89.256282333333345</v>
      </c>
      <c r="P2979">
        <f>VLOOKUP(TableMPI[[#This Row],[Label]],TableAvg[],3,FALSE)</f>
        <v>0.4857304962901634</v>
      </c>
      <c r="Q2979">
        <f>TableMPI[[#This Row],[Avg]]-$U$2*TableMPI[[#This Row],[StdDev]]</f>
        <v>88.284821340753012</v>
      </c>
      <c r="R2979">
        <f>TableMPI[[#This Row],[Avg]]+$U$2*TableMPI[[#This Row],[StdDev]]</f>
        <v>90.227743325913679</v>
      </c>
      <c r="S2979">
        <f>IF(AND(TableMPI[[#This Row],[total_time]]&gt;=TableMPI[[#This Row],[Low]], TableMPI[[#This Row],[total_time]]&lt;=TableMPI[[#This Row],[High]]),1,0)</f>
        <v>0</v>
      </c>
    </row>
    <row r="2980" spans="1:19" x14ac:dyDescent="0.25">
      <c r="A2980" t="s">
        <v>15</v>
      </c>
      <c r="B2980">
        <v>10000</v>
      </c>
      <c r="C2980">
        <v>100</v>
      </c>
      <c r="D2980">
        <v>100000</v>
      </c>
      <c r="E2980">
        <v>26</v>
      </c>
      <c r="F2980">
        <v>1</v>
      </c>
      <c r="G2980">
        <v>15.202944</v>
      </c>
      <c r="H2980">
        <v>1.110411</v>
      </c>
      <c r="I2980">
        <v>2.1325289999999999</v>
      </c>
      <c r="J2980">
        <v>8.5301000000000002E-2</v>
      </c>
      <c r="K2980" t="str">
        <f t="shared" si="82"/>
        <v>7</v>
      </c>
      <c r="L2980" t="s">
        <v>95</v>
      </c>
      <c r="M2980" t="s">
        <v>96</v>
      </c>
      <c r="N298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26</v>
      </c>
      <c r="O2980">
        <f>VLOOKUP(TableMPI[[#This Row],[Label]],TableAvg[],2,FALSE)</f>
        <v>86.638882333333342</v>
      </c>
      <c r="P2980">
        <f>VLOOKUP(TableMPI[[#This Row],[Label]],TableAvg[],3,FALSE)</f>
        <v>0.10335669005909827</v>
      </c>
      <c r="Q2980">
        <f>TableMPI[[#This Row],[Avg]]-$U$2*TableMPI[[#This Row],[StdDev]]</f>
        <v>86.43216895321514</v>
      </c>
      <c r="R2980">
        <f>TableMPI[[#This Row],[Avg]]+$U$2*TableMPI[[#This Row],[StdDev]]</f>
        <v>86.845595713451544</v>
      </c>
      <c r="S2980">
        <f>IF(AND(TableMPI[[#This Row],[total_time]]&gt;=TableMPI[[#This Row],[Low]], TableMPI[[#This Row],[total_time]]&lt;=TableMPI[[#This Row],[High]]),1,0)</f>
        <v>0</v>
      </c>
    </row>
    <row r="2981" spans="1:19" x14ac:dyDescent="0.25">
      <c r="A2981" t="s">
        <v>15</v>
      </c>
      <c r="B2981">
        <v>10000</v>
      </c>
      <c r="C2981">
        <v>100</v>
      </c>
      <c r="D2981">
        <v>100000</v>
      </c>
      <c r="E2981">
        <v>27</v>
      </c>
      <c r="F2981">
        <v>1</v>
      </c>
      <c r="G2981">
        <v>14.553189</v>
      </c>
      <c r="H2981">
        <v>0.95629200000000003</v>
      </c>
      <c r="I2981">
        <v>4.1596299999999999</v>
      </c>
      <c r="J2981">
        <v>0.15998599999999999</v>
      </c>
      <c r="K2981" t="str">
        <f t="shared" si="82"/>
        <v>7</v>
      </c>
      <c r="L2981" t="s">
        <v>95</v>
      </c>
      <c r="M2981" t="s">
        <v>96</v>
      </c>
      <c r="N298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27</v>
      </c>
      <c r="O2981">
        <f>VLOOKUP(TableMPI[[#This Row],[Label]],TableAvg[],2,FALSE)</f>
        <v>84.33911771428572</v>
      </c>
      <c r="P2981">
        <f>VLOOKUP(TableMPI[[#This Row],[Label]],TableAvg[],3,FALSE)</f>
        <v>0.84644929129773927</v>
      </c>
      <c r="Q2981">
        <f>TableMPI[[#This Row],[Avg]]-$U$2*TableMPI[[#This Row],[StdDev]]</f>
        <v>82.646219131690245</v>
      </c>
      <c r="R2981">
        <f>TableMPI[[#This Row],[Avg]]+$U$2*TableMPI[[#This Row],[StdDev]]</f>
        <v>86.032016296881196</v>
      </c>
      <c r="S2981">
        <f>IF(AND(TableMPI[[#This Row],[total_time]]&gt;=TableMPI[[#This Row],[Low]], TableMPI[[#This Row],[total_time]]&lt;=TableMPI[[#This Row],[High]]),1,0)</f>
        <v>0</v>
      </c>
    </row>
    <row r="2982" spans="1:19" x14ac:dyDescent="0.25">
      <c r="A2982" t="s">
        <v>15</v>
      </c>
      <c r="B2982">
        <v>10000</v>
      </c>
      <c r="C2982">
        <v>100</v>
      </c>
      <c r="D2982">
        <v>100000</v>
      </c>
      <c r="E2982">
        <v>28</v>
      </c>
      <c r="F2982">
        <v>1</v>
      </c>
      <c r="G2982">
        <v>14.127682999999999</v>
      </c>
      <c r="H2982">
        <v>1.2023219999999999</v>
      </c>
      <c r="I2982">
        <v>4.4359630000000001</v>
      </c>
      <c r="J2982">
        <v>0.164295</v>
      </c>
      <c r="K2982" t="str">
        <f t="shared" si="82"/>
        <v>7</v>
      </c>
      <c r="L2982" t="s">
        <v>95</v>
      </c>
      <c r="M2982" t="s">
        <v>96</v>
      </c>
      <c r="N298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28</v>
      </c>
      <c r="O2982">
        <f>VLOOKUP(TableMPI[[#This Row],[Label]],TableAvg[],2,FALSE)</f>
        <v>83.338386666666665</v>
      </c>
      <c r="P2982">
        <f>VLOOKUP(TableMPI[[#This Row],[Label]],TableAvg[],3,FALSE)</f>
        <v>0.24866602991321096</v>
      </c>
      <c r="Q2982">
        <f>TableMPI[[#This Row],[Avg]]-$U$2*TableMPI[[#This Row],[StdDev]]</f>
        <v>82.841054606840245</v>
      </c>
      <c r="R2982">
        <f>TableMPI[[#This Row],[Avg]]+$U$2*TableMPI[[#This Row],[StdDev]]</f>
        <v>83.835718726493084</v>
      </c>
      <c r="S2982">
        <f>IF(AND(TableMPI[[#This Row],[total_time]]&gt;=TableMPI[[#This Row],[Low]], TableMPI[[#This Row],[total_time]]&lt;=TableMPI[[#This Row],[High]]),1,0)</f>
        <v>0</v>
      </c>
    </row>
    <row r="2983" spans="1:19" x14ac:dyDescent="0.25">
      <c r="A2983" t="s">
        <v>15</v>
      </c>
      <c r="B2983">
        <v>10000</v>
      </c>
      <c r="C2983">
        <v>100</v>
      </c>
      <c r="D2983">
        <v>100000</v>
      </c>
      <c r="E2983">
        <v>29</v>
      </c>
      <c r="F2983">
        <v>1</v>
      </c>
      <c r="G2983">
        <v>14.222057</v>
      </c>
      <c r="H2983">
        <v>1.5824879999999999</v>
      </c>
      <c r="I2983">
        <v>5.7442529999999996</v>
      </c>
      <c r="J2983">
        <v>0.205152</v>
      </c>
      <c r="K2983" t="str">
        <f t="shared" si="82"/>
        <v>7</v>
      </c>
      <c r="L2983" t="s">
        <v>95</v>
      </c>
      <c r="M2983" t="s">
        <v>96</v>
      </c>
      <c r="N298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29</v>
      </c>
      <c r="O2983">
        <f>VLOOKUP(TableMPI[[#This Row],[Label]],TableAvg[],2,FALSE)</f>
        <v>82.325534333333337</v>
      </c>
      <c r="P2983">
        <f>VLOOKUP(TableMPI[[#This Row],[Label]],TableAvg[],3,FALSE)</f>
        <v>1.4566514747363624</v>
      </c>
      <c r="Q2983">
        <f>TableMPI[[#This Row],[Avg]]-$U$2*TableMPI[[#This Row],[StdDev]]</f>
        <v>79.412231383860615</v>
      </c>
      <c r="R2983">
        <f>TableMPI[[#This Row],[Avg]]+$U$2*TableMPI[[#This Row],[StdDev]]</f>
        <v>85.23883728280606</v>
      </c>
      <c r="S2983">
        <f>IF(AND(TableMPI[[#This Row],[total_time]]&gt;=TableMPI[[#This Row],[Low]], TableMPI[[#This Row],[total_time]]&lt;=TableMPI[[#This Row],[High]]),1,0)</f>
        <v>0</v>
      </c>
    </row>
    <row r="2984" spans="1:19" x14ac:dyDescent="0.25">
      <c r="A2984" t="s">
        <v>15</v>
      </c>
      <c r="B2984">
        <v>10000</v>
      </c>
      <c r="C2984">
        <v>100</v>
      </c>
      <c r="D2984">
        <v>100000</v>
      </c>
      <c r="E2984">
        <v>30</v>
      </c>
      <c r="F2984">
        <v>1</v>
      </c>
      <c r="G2984">
        <v>13.893262999999999</v>
      </c>
      <c r="H2984">
        <v>1.7516050000000001</v>
      </c>
      <c r="I2984">
        <v>2.8987799999999999</v>
      </c>
      <c r="J2984">
        <v>9.9958000000000005E-2</v>
      </c>
      <c r="K2984" t="str">
        <f t="shared" si="82"/>
        <v>7</v>
      </c>
      <c r="L2984" t="s">
        <v>95</v>
      </c>
      <c r="M2984" t="s">
        <v>96</v>
      </c>
      <c r="N298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30</v>
      </c>
      <c r="O2984">
        <f>VLOOKUP(TableMPI[[#This Row],[Label]],TableAvg[],2,FALSE)</f>
        <v>82.589635000000015</v>
      </c>
      <c r="P2984">
        <f>VLOOKUP(TableMPI[[#This Row],[Label]],TableAvg[],3,FALSE)</f>
        <v>2.0713395338341378</v>
      </c>
      <c r="Q2984">
        <f>TableMPI[[#This Row],[Avg]]-$U$2*TableMPI[[#This Row],[StdDev]]</f>
        <v>78.446955932331747</v>
      </c>
      <c r="R2984">
        <f>TableMPI[[#This Row],[Avg]]+$U$2*TableMPI[[#This Row],[StdDev]]</f>
        <v>86.732314067668284</v>
      </c>
      <c r="S2984">
        <f>IF(AND(TableMPI[[#This Row],[total_time]]&gt;=TableMPI[[#This Row],[Low]], TableMPI[[#This Row],[total_time]]&lt;=TableMPI[[#This Row],[High]]),1,0)</f>
        <v>0</v>
      </c>
    </row>
    <row r="2985" spans="1:19" x14ac:dyDescent="0.25">
      <c r="A2985" t="s">
        <v>15</v>
      </c>
      <c r="B2985">
        <v>10000</v>
      </c>
      <c r="C2985">
        <v>100</v>
      </c>
      <c r="D2985">
        <v>100000</v>
      </c>
      <c r="E2985">
        <v>31</v>
      </c>
      <c r="F2985">
        <v>1</v>
      </c>
      <c r="G2985">
        <v>14.306588</v>
      </c>
      <c r="H2985">
        <v>2.3604229999999999</v>
      </c>
      <c r="I2985">
        <v>4.1073510000000004</v>
      </c>
      <c r="J2985">
        <v>0.13691200000000001</v>
      </c>
      <c r="K2985" t="str">
        <f t="shared" si="82"/>
        <v>7</v>
      </c>
      <c r="L2985" t="s">
        <v>95</v>
      </c>
      <c r="M2985" t="s">
        <v>96</v>
      </c>
      <c r="N298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31</v>
      </c>
      <c r="O2985">
        <f>VLOOKUP(TableMPI[[#This Row],[Label]],TableAvg[],2,FALSE)</f>
        <v>80.903500000000008</v>
      </c>
      <c r="P2985">
        <f>VLOOKUP(TableMPI[[#This Row],[Label]],TableAvg[],3,FALSE)</f>
        <v>2.0728889999997979</v>
      </c>
      <c r="Q2985">
        <f>TableMPI[[#This Row],[Avg]]-$U$2*TableMPI[[#This Row],[StdDev]]</f>
        <v>76.757722000000413</v>
      </c>
      <c r="R2985">
        <f>TableMPI[[#This Row],[Avg]]+$U$2*TableMPI[[#This Row],[StdDev]]</f>
        <v>85.049277999999603</v>
      </c>
      <c r="S2985">
        <f>IF(AND(TableMPI[[#This Row],[total_time]]&gt;=TableMPI[[#This Row],[Low]], TableMPI[[#This Row],[total_time]]&lt;=TableMPI[[#This Row],[High]]),1,0)</f>
        <v>0</v>
      </c>
    </row>
    <row r="2986" spans="1:19" x14ac:dyDescent="0.25">
      <c r="A2986" t="s">
        <v>15</v>
      </c>
      <c r="B2986">
        <v>10000</v>
      </c>
      <c r="C2986">
        <v>100</v>
      </c>
      <c r="D2986">
        <v>100000</v>
      </c>
      <c r="E2986">
        <v>32</v>
      </c>
      <c r="F2986">
        <v>1</v>
      </c>
      <c r="G2986">
        <v>15.201927</v>
      </c>
      <c r="H2986">
        <v>3.5930680000000002</v>
      </c>
      <c r="I2986">
        <v>3.7269570000000001</v>
      </c>
      <c r="J2986">
        <v>0.120224</v>
      </c>
      <c r="K2986" t="str">
        <f t="shared" si="82"/>
        <v>7</v>
      </c>
      <c r="L2986" t="s">
        <v>95</v>
      </c>
      <c r="M2986" t="s">
        <v>96</v>
      </c>
      <c r="N298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32</v>
      </c>
      <c r="O2986">
        <f>VLOOKUP(TableMPI[[#This Row],[Label]],TableAvg[],2,FALSE)</f>
        <v>88.5657535</v>
      </c>
      <c r="P2986">
        <f>VLOOKUP(TableMPI[[#This Row],[Label]],TableAvg[],3,FALSE)</f>
        <v>4.3703804999999951</v>
      </c>
      <c r="Q2986">
        <f>TableMPI[[#This Row],[Avg]]-$U$2*TableMPI[[#This Row],[StdDev]]</f>
        <v>79.824992500000008</v>
      </c>
      <c r="R2986">
        <f>TableMPI[[#This Row],[Avg]]+$U$2*TableMPI[[#This Row],[StdDev]]</f>
        <v>97.306514499999992</v>
      </c>
      <c r="S2986">
        <f>IF(AND(TableMPI[[#This Row],[total_time]]&gt;=TableMPI[[#This Row],[Low]], TableMPI[[#This Row],[total_time]]&lt;=TableMPI[[#This Row],[High]]),1,0)</f>
        <v>0</v>
      </c>
    </row>
    <row r="2987" spans="1:19" x14ac:dyDescent="0.25">
      <c r="A2987" t="s">
        <v>15</v>
      </c>
      <c r="B2987">
        <v>10000</v>
      </c>
      <c r="C2987">
        <v>100</v>
      </c>
      <c r="D2987">
        <v>100000</v>
      </c>
      <c r="E2987">
        <v>33</v>
      </c>
      <c r="F2987">
        <v>1</v>
      </c>
      <c r="G2987">
        <v>13.683785</v>
      </c>
      <c r="H2987">
        <v>2.5258940000000001</v>
      </c>
      <c r="I2987">
        <v>3.3129680000000001</v>
      </c>
      <c r="J2987">
        <v>0.10353</v>
      </c>
      <c r="K2987" t="str">
        <f t="shared" si="82"/>
        <v>7</v>
      </c>
      <c r="L2987" t="s">
        <v>95</v>
      </c>
      <c r="M2987" t="s">
        <v>96</v>
      </c>
      <c r="N298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33</v>
      </c>
      <c r="O2987">
        <f>VLOOKUP(TableMPI[[#This Row],[Label]],TableAvg[],2,FALSE)</f>
        <v>79.299919166666669</v>
      </c>
      <c r="P2987">
        <f>VLOOKUP(TableMPI[[#This Row],[Label]],TableAvg[],3,FALSE)</f>
        <v>7.4336550828582082</v>
      </c>
      <c r="Q2987">
        <f>TableMPI[[#This Row],[Avg]]-$U$2*TableMPI[[#This Row],[StdDev]]</f>
        <v>64.432609000950251</v>
      </c>
      <c r="R2987">
        <f>TableMPI[[#This Row],[Avg]]+$U$2*TableMPI[[#This Row],[StdDev]]</f>
        <v>94.167229332383087</v>
      </c>
      <c r="S2987">
        <f>IF(AND(TableMPI[[#This Row],[total_time]]&gt;=TableMPI[[#This Row],[Low]], TableMPI[[#This Row],[total_time]]&lt;=TableMPI[[#This Row],[High]]),1,0)</f>
        <v>0</v>
      </c>
    </row>
    <row r="2988" spans="1:19" x14ac:dyDescent="0.25">
      <c r="A2988" t="s">
        <v>15</v>
      </c>
      <c r="B2988">
        <v>10000</v>
      </c>
      <c r="C2988">
        <v>100</v>
      </c>
      <c r="D2988">
        <v>100000</v>
      </c>
      <c r="E2988">
        <v>34</v>
      </c>
      <c r="F2988">
        <v>1</v>
      </c>
      <c r="G2988">
        <v>16.646635</v>
      </c>
      <c r="H2988">
        <v>5.6792920000000002</v>
      </c>
      <c r="I2988">
        <v>5.9036280000000003</v>
      </c>
      <c r="J2988">
        <v>0.178898</v>
      </c>
      <c r="K2988" t="str">
        <f t="shared" ref="K2988:K3056" si="83">MID(M2988,22,1)</f>
        <v>7</v>
      </c>
      <c r="L2988" t="s">
        <v>95</v>
      </c>
      <c r="M2988" t="s">
        <v>96</v>
      </c>
      <c r="N298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34</v>
      </c>
      <c r="O2988">
        <f>VLOOKUP(TableMPI[[#This Row],[Label]],TableAvg[],2,FALSE)</f>
        <v>87.366123000000002</v>
      </c>
      <c r="P2988">
        <f>VLOOKUP(TableMPI[[#This Row],[Label]],TableAvg[],3,FALSE)</f>
        <v>3.0477749999998505</v>
      </c>
      <c r="Q2988">
        <f>TableMPI[[#This Row],[Avg]]-$U$2*TableMPI[[#This Row],[StdDev]]</f>
        <v>81.270573000000297</v>
      </c>
      <c r="R2988">
        <f>TableMPI[[#This Row],[Avg]]+$U$2*TableMPI[[#This Row],[StdDev]]</f>
        <v>93.461672999999706</v>
      </c>
      <c r="S2988">
        <f>IF(AND(TableMPI[[#This Row],[total_time]]&gt;=TableMPI[[#This Row],[Low]], TableMPI[[#This Row],[total_time]]&lt;=TableMPI[[#This Row],[High]]),1,0)</f>
        <v>0</v>
      </c>
    </row>
    <row r="2989" spans="1:19" x14ac:dyDescent="0.25">
      <c r="A2989" t="s">
        <v>15</v>
      </c>
      <c r="B2989">
        <v>10000</v>
      </c>
      <c r="C2989">
        <v>100</v>
      </c>
      <c r="D2989">
        <v>100000</v>
      </c>
      <c r="E2989">
        <v>35</v>
      </c>
      <c r="F2989">
        <v>1</v>
      </c>
      <c r="G2989">
        <v>13.412893</v>
      </c>
      <c r="H2989">
        <v>2.6163349999999999</v>
      </c>
      <c r="I2989">
        <v>3.3605040000000002</v>
      </c>
      <c r="J2989">
        <v>9.8837999999999995E-2</v>
      </c>
      <c r="K2989" t="str">
        <f t="shared" si="83"/>
        <v>7</v>
      </c>
      <c r="L2989" t="s">
        <v>95</v>
      </c>
      <c r="M2989" t="s">
        <v>96</v>
      </c>
      <c r="N298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35</v>
      </c>
      <c r="O2989">
        <f>VLOOKUP(TableMPI[[#This Row],[Label]],TableAvg[],2,FALSE)</f>
        <v>85.5057975</v>
      </c>
      <c r="P2989">
        <f>VLOOKUP(TableMPI[[#This Row],[Label]],TableAvg[],3,FALSE)</f>
        <v>7.4992584999999989</v>
      </c>
      <c r="Q2989">
        <f>TableMPI[[#This Row],[Avg]]-$U$2*TableMPI[[#This Row],[StdDev]]</f>
        <v>70.507280500000007</v>
      </c>
      <c r="R2989">
        <f>TableMPI[[#This Row],[Avg]]+$U$2*TableMPI[[#This Row],[StdDev]]</f>
        <v>100.50431449999999</v>
      </c>
      <c r="S2989">
        <f>IF(AND(TableMPI[[#This Row],[total_time]]&gt;=TableMPI[[#This Row],[Low]], TableMPI[[#This Row],[total_time]]&lt;=TableMPI[[#This Row],[High]]),1,0)</f>
        <v>0</v>
      </c>
    </row>
    <row r="2990" spans="1:19" x14ac:dyDescent="0.25">
      <c r="A2990" t="s">
        <v>15</v>
      </c>
      <c r="B2990">
        <v>10000</v>
      </c>
      <c r="C2990">
        <v>100</v>
      </c>
      <c r="D2990">
        <v>100000</v>
      </c>
      <c r="E2990">
        <v>36</v>
      </c>
      <c r="F2990">
        <v>1</v>
      </c>
      <c r="G2990">
        <v>13.918729000000001</v>
      </c>
      <c r="H2990">
        <v>3.3755670000000002</v>
      </c>
      <c r="I2990">
        <v>5.2712560000000002</v>
      </c>
      <c r="J2990">
        <v>0.15060699999999999</v>
      </c>
      <c r="K2990" t="str">
        <f t="shared" si="83"/>
        <v>7</v>
      </c>
      <c r="L2990" t="s">
        <v>95</v>
      </c>
      <c r="M2990" t="s">
        <v>96</v>
      </c>
      <c r="N299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36</v>
      </c>
      <c r="O2990">
        <f>VLOOKUP(TableMPI[[#This Row],[Label]],TableAvg[],2,FALSE)</f>
        <v>83.086585000000014</v>
      </c>
      <c r="P2990">
        <f>VLOOKUP(TableMPI[[#This Row],[Label]],TableAvg[],3,FALSE)</f>
        <v>4.5385419223571617</v>
      </c>
      <c r="Q2990">
        <f>TableMPI[[#This Row],[Avg]]-$U$2*TableMPI[[#This Row],[StdDev]]</f>
        <v>74.00950115528569</v>
      </c>
      <c r="R2990">
        <f>TableMPI[[#This Row],[Avg]]+$U$2*TableMPI[[#This Row],[StdDev]]</f>
        <v>92.163668844714337</v>
      </c>
      <c r="S2990">
        <f>IF(AND(TableMPI[[#This Row],[total_time]]&gt;=TableMPI[[#This Row],[Low]], TableMPI[[#This Row],[total_time]]&lt;=TableMPI[[#This Row],[High]]),1,0)</f>
        <v>0</v>
      </c>
    </row>
    <row r="2991" spans="1:19" x14ac:dyDescent="0.25">
      <c r="A2991" t="s">
        <v>15</v>
      </c>
      <c r="B2991">
        <v>10000</v>
      </c>
      <c r="C2991">
        <v>100</v>
      </c>
      <c r="D2991">
        <v>100000</v>
      </c>
      <c r="E2991">
        <v>37</v>
      </c>
      <c r="F2991">
        <v>1</v>
      </c>
      <c r="G2991">
        <v>13.790281</v>
      </c>
      <c r="H2991">
        <v>3.686995</v>
      </c>
      <c r="I2991">
        <v>3.4399169999999999</v>
      </c>
      <c r="J2991">
        <v>9.5552999999999999E-2</v>
      </c>
      <c r="K2991" t="str">
        <f t="shared" si="83"/>
        <v>7</v>
      </c>
      <c r="L2991" t="s">
        <v>95</v>
      </c>
      <c r="M2991" t="s">
        <v>96</v>
      </c>
      <c r="N299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37</v>
      </c>
      <c r="O2991">
        <f>VLOOKUP(TableMPI[[#This Row],[Label]],TableAvg[],2,FALSE)</f>
        <v>81.949399</v>
      </c>
      <c r="P2991">
        <f>VLOOKUP(TableMPI[[#This Row],[Label]],TableAvg[],3,FALSE)</f>
        <v>5.3984252511614423</v>
      </c>
      <c r="Q2991">
        <f>TableMPI[[#This Row],[Avg]]-$U$2*TableMPI[[#This Row],[StdDev]]</f>
        <v>71.152548497677117</v>
      </c>
      <c r="R2991">
        <f>TableMPI[[#This Row],[Avg]]+$U$2*TableMPI[[#This Row],[StdDev]]</f>
        <v>92.746249502322883</v>
      </c>
      <c r="S2991">
        <f>IF(AND(TableMPI[[#This Row],[total_time]]&gt;=TableMPI[[#This Row],[Low]], TableMPI[[#This Row],[total_time]]&lt;=TableMPI[[#This Row],[High]]),1,0)</f>
        <v>0</v>
      </c>
    </row>
    <row r="2992" spans="1:19" x14ac:dyDescent="0.25">
      <c r="A2992" t="s">
        <v>15</v>
      </c>
      <c r="B2992">
        <v>10000</v>
      </c>
      <c r="C2992">
        <v>100</v>
      </c>
      <c r="D2992">
        <v>100000</v>
      </c>
      <c r="E2992">
        <v>38</v>
      </c>
      <c r="F2992">
        <v>1</v>
      </c>
      <c r="G2992">
        <v>14.616308999999999</v>
      </c>
      <c r="H2992">
        <v>4.6481909999999997</v>
      </c>
      <c r="I2992">
        <v>4.4409599999999996</v>
      </c>
      <c r="J2992">
        <v>0.12002599999999999</v>
      </c>
      <c r="K2992" t="str">
        <f t="shared" si="83"/>
        <v>7</v>
      </c>
      <c r="L2992" t="s">
        <v>95</v>
      </c>
      <c r="M2992" t="s">
        <v>96</v>
      </c>
      <c r="N299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38</v>
      </c>
      <c r="O2992">
        <f>VLOOKUP(TableMPI[[#This Row],[Label]],TableAvg[],2,FALSE)</f>
        <v>82.646632333333329</v>
      </c>
      <c r="P2992">
        <f>VLOOKUP(TableMPI[[#This Row],[Label]],TableAvg[],3,FALSE)</f>
        <v>5.2921641445419443</v>
      </c>
      <c r="Q2992">
        <f>TableMPI[[#This Row],[Avg]]-$U$2*TableMPI[[#This Row],[StdDev]]</f>
        <v>72.062304044249444</v>
      </c>
      <c r="R2992">
        <f>TableMPI[[#This Row],[Avg]]+$U$2*TableMPI[[#This Row],[StdDev]]</f>
        <v>93.230960622417214</v>
      </c>
      <c r="S2992">
        <f>IF(AND(TableMPI[[#This Row],[total_time]]&gt;=TableMPI[[#This Row],[Low]], TableMPI[[#This Row],[total_time]]&lt;=TableMPI[[#This Row],[High]]),1,0)</f>
        <v>0</v>
      </c>
    </row>
    <row r="2993" spans="1:19" x14ac:dyDescent="0.25">
      <c r="A2993" t="s">
        <v>15</v>
      </c>
      <c r="B2993">
        <v>10000</v>
      </c>
      <c r="C2993">
        <v>100</v>
      </c>
      <c r="D2993">
        <v>100000</v>
      </c>
      <c r="E2993">
        <v>39</v>
      </c>
      <c r="F2993">
        <v>1</v>
      </c>
      <c r="G2993">
        <v>17.701613999999999</v>
      </c>
      <c r="H2993">
        <v>8.0638939999999995</v>
      </c>
      <c r="I2993">
        <v>5.343871</v>
      </c>
      <c r="J2993">
        <v>0.140628</v>
      </c>
      <c r="K2993" t="str">
        <f t="shared" si="83"/>
        <v>7</v>
      </c>
      <c r="L2993" t="s">
        <v>95</v>
      </c>
      <c r="M2993" t="s">
        <v>96</v>
      </c>
      <c r="N299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39</v>
      </c>
      <c r="O2993">
        <f>VLOOKUP(TableMPI[[#This Row],[Label]],TableAvg[],2,FALSE)</f>
        <v>78.4539267142857</v>
      </c>
      <c r="P2993">
        <f>VLOOKUP(TableMPI[[#This Row],[Label]],TableAvg[],3,FALSE)</f>
        <v>6.2118415520912151</v>
      </c>
      <c r="Q2993">
        <f>TableMPI[[#This Row],[Avg]]-$U$2*TableMPI[[#This Row],[StdDev]]</f>
        <v>66.03024361010327</v>
      </c>
      <c r="R2993">
        <f>TableMPI[[#This Row],[Avg]]+$U$2*TableMPI[[#This Row],[StdDev]]</f>
        <v>90.87760981846813</v>
      </c>
      <c r="S2993">
        <f>IF(AND(TableMPI[[#This Row],[total_time]]&gt;=TableMPI[[#This Row],[Low]], TableMPI[[#This Row],[total_time]]&lt;=TableMPI[[#This Row],[High]]),1,0)</f>
        <v>0</v>
      </c>
    </row>
    <row r="2994" spans="1:19" x14ac:dyDescent="0.25">
      <c r="A2994" t="s">
        <v>15</v>
      </c>
      <c r="B2994">
        <v>10000</v>
      </c>
      <c r="C2994">
        <v>100</v>
      </c>
      <c r="D2994">
        <v>100000</v>
      </c>
      <c r="E2994">
        <v>40</v>
      </c>
      <c r="F2994">
        <v>1</v>
      </c>
      <c r="G2994">
        <v>12.713986999999999</v>
      </c>
      <c r="H2994">
        <v>3.1559490000000001</v>
      </c>
      <c r="I2994">
        <v>4.0786030000000002</v>
      </c>
      <c r="J2994">
        <v>0.10458000000000001</v>
      </c>
      <c r="K2994" t="str">
        <f t="shared" si="83"/>
        <v>7</v>
      </c>
      <c r="L2994" t="s">
        <v>95</v>
      </c>
      <c r="M2994" t="s">
        <v>96</v>
      </c>
      <c r="N299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40</v>
      </c>
      <c r="O2994">
        <f>VLOOKUP(TableMPI[[#This Row],[Label]],TableAvg[],2,FALSE)</f>
        <v>76.617743333333337</v>
      </c>
      <c r="P2994">
        <f>VLOOKUP(TableMPI[[#This Row],[Label]],TableAvg[],3,FALSE)</f>
        <v>10.581841719321696</v>
      </c>
      <c r="Q2994">
        <f>TableMPI[[#This Row],[Avg]]-$U$2*TableMPI[[#This Row],[StdDev]]</f>
        <v>55.454059894689948</v>
      </c>
      <c r="R2994">
        <f>TableMPI[[#This Row],[Avg]]+$U$2*TableMPI[[#This Row],[StdDev]]</f>
        <v>97.781426771976726</v>
      </c>
      <c r="S2994">
        <f>IF(AND(TableMPI[[#This Row],[total_time]]&gt;=TableMPI[[#This Row],[Low]], TableMPI[[#This Row],[total_time]]&lt;=TableMPI[[#This Row],[High]]),1,0)</f>
        <v>0</v>
      </c>
    </row>
    <row r="2995" spans="1:19" x14ac:dyDescent="0.25">
      <c r="A2995" t="s">
        <v>15</v>
      </c>
      <c r="B2995">
        <v>10000</v>
      </c>
      <c r="C2995">
        <v>100</v>
      </c>
      <c r="D2995">
        <v>100000</v>
      </c>
      <c r="E2995">
        <v>41</v>
      </c>
      <c r="F2995">
        <v>1</v>
      </c>
      <c r="G2995">
        <v>12.462979000000001</v>
      </c>
      <c r="H2995">
        <v>3.092495</v>
      </c>
      <c r="I2995">
        <v>5.7069739999999998</v>
      </c>
      <c r="J2995">
        <v>0.142674</v>
      </c>
      <c r="K2995" t="str">
        <f t="shared" si="83"/>
        <v>7</v>
      </c>
      <c r="L2995" t="s">
        <v>95</v>
      </c>
      <c r="M2995" t="s">
        <v>96</v>
      </c>
      <c r="N299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41</v>
      </c>
      <c r="O2995">
        <f>VLOOKUP(TableMPI[[#This Row],[Label]],TableAvg[],2,FALSE)</f>
        <v>75.874598666666657</v>
      </c>
      <c r="P2995">
        <f>VLOOKUP(TableMPI[[#This Row],[Label]],TableAvg[],3,FALSE)</f>
        <v>10.572158003807891</v>
      </c>
      <c r="Q2995">
        <f>TableMPI[[#This Row],[Avg]]-$U$2*TableMPI[[#This Row],[StdDev]]</f>
        <v>54.730282659050872</v>
      </c>
      <c r="R2995">
        <f>TableMPI[[#This Row],[Avg]]+$U$2*TableMPI[[#This Row],[StdDev]]</f>
        <v>97.018914674282442</v>
      </c>
      <c r="S2995">
        <f>IF(AND(TableMPI[[#This Row],[total_time]]&gt;=TableMPI[[#This Row],[Low]], TableMPI[[#This Row],[total_time]]&lt;=TableMPI[[#This Row],[High]]),1,0)</f>
        <v>0</v>
      </c>
    </row>
    <row r="2996" spans="1:19" x14ac:dyDescent="0.25">
      <c r="A2996" t="s">
        <v>15</v>
      </c>
      <c r="B2996">
        <v>10000</v>
      </c>
      <c r="C2996">
        <v>100</v>
      </c>
      <c r="D2996">
        <v>100000</v>
      </c>
      <c r="E2996">
        <v>42</v>
      </c>
      <c r="F2996">
        <v>1</v>
      </c>
      <c r="G2996">
        <v>12.753023000000001</v>
      </c>
      <c r="H2996">
        <v>3.5951439999999999</v>
      </c>
      <c r="I2996">
        <v>5.1551220000000004</v>
      </c>
      <c r="J2996">
        <v>0.12573500000000001</v>
      </c>
      <c r="K2996" t="str">
        <f t="shared" si="83"/>
        <v>7</v>
      </c>
      <c r="L2996" t="s">
        <v>95</v>
      </c>
      <c r="M2996" t="s">
        <v>96</v>
      </c>
      <c r="N299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42</v>
      </c>
      <c r="O2996">
        <f>VLOOKUP(TableMPI[[#This Row],[Label]],TableAvg[],2,FALSE)</f>
        <v>76.182989714285711</v>
      </c>
      <c r="P2996">
        <f>VLOOKUP(TableMPI[[#This Row],[Label]],TableAvg[],3,FALSE)</f>
        <v>7.7750732433957479</v>
      </c>
      <c r="Q2996">
        <f>TableMPI[[#This Row],[Avg]]-$U$2*TableMPI[[#This Row],[StdDev]]</f>
        <v>60.632843227494213</v>
      </c>
      <c r="R2996">
        <f>TableMPI[[#This Row],[Avg]]+$U$2*TableMPI[[#This Row],[StdDev]]</f>
        <v>91.733136201077201</v>
      </c>
      <c r="S2996">
        <f>IF(AND(TableMPI[[#This Row],[total_time]]&gt;=TableMPI[[#This Row],[Low]], TableMPI[[#This Row],[total_time]]&lt;=TableMPI[[#This Row],[High]]),1,0)</f>
        <v>0</v>
      </c>
    </row>
    <row r="2997" spans="1:19" x14ac:dyDescent="0.25">
      <c r="A2997" t="s">
        <v>15</v>
      </c>
      <c r="B2997">
        <v>10000</v>
      </c>
      <c r="C2997">
        <v>100</v>
      </c>
      <c r="D2997">
        <v>100000</v>
      </c>
      <c r="E2997">
        <v>43</v>
      </c>
      <c r="F2997">
        <v>1</v>
      </c>
      <c r="G2997">
        <v>14.162867</v>
      </c>
      <c r="H2997">
        <v>5.198499</v>
      </c>
      <c r="I2997">
        <v>4.1494980000000004</v>
      </c>
      <c r="J2997">
        <v>9.8797999999999997E-2</v>
      </c>
      <c r="K2997" t="str">
        <f t="shared" si="83"/>
        <v>7</v>
      </c>
      <c r="L2997" t="s">
        <v>95</v>
      </c>
      <c r="M2997" t="s">
        <v>96</v>
      </c>
      <c r="N299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43</v>
      </c>
      <c r="O2997">
        <f>VLOOKUP(TableMPI[[#This Row],[Label]],TableAvg[],2,FALSE)</f>
        <v>71.895907666666673</v>
      </c>
      <c r="P2997">
        <f>VLOOKUP(TableMPI[[#This Row],[Label]],TableAvg[],3,FALSE)</f>
        <v>8.6175543261217591</v>
      </c>
      <c r="Q2997">
        <f>TableMPI[[#This Row],[Avg]]-$U$2*TableMPI[[#This Row],[StdDev]]</f>
        <v>54.660799014423155</v>
      </c>
      <c r="R2997">
        <f>TableMPI[[#This Row],[Avg]]+$U$2*TableMPI[[#This Row],[StdDev]]</f>
        <v>89.131016318910184</v>
      </c>
      <c r="S2997">
        <f>IF(AND(TableMPI[[#This Row],[total_time]]&gt;=TableMPI[[#This Row],[Low]], TableMPI[[#This Row],[total_time]]&lt;=TableMPI[[#This Row],[High]]),1,0)</f>
        <v>0</v>
      </c>
    </row>
    <row r="2998" spans="1:19" x14ac:dyDescent="0.25">
      <c r="A2998" t="s">
        <v>15</v>
      </c>
      <c r="B2998">
        <v>10000</v>
      </c>
      <c r="C2998">
        <v>100</v>
      </c>
      <c r="D2998">
        <v>100000</v>
      </c>
      <c r="E2998">
        <v>44</v>
      </c>
      <c r="F2998">
        <v>1</v>
      </c>
      <c r="G2998">
        <v>14.261983000000001</v>
      </c>
      <c r="H2998">
        <v>5.095828</v>
      </c>
      <c r="I2998">
        <v>11.141456</v>
      </c>
      <c r="J2998">
        <v>0.259104</v>
      </c>
      <c r="K2998" t="str">
        <f t="shared" si="83"/>
        <v>7</v>
      </c>
      <c r="L2998" t="s">
        <v>95</v>
      </c>
      <c r="M2998" t="s">
        <v>96</v>
      </c>
      <c r="N299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44</v>
      </c>
      <c r="O2998">
        <f>VLOOKUP(TableMPI[[#This Row],[Label]],TableAvg[],2,FALSE)</f>
        <v>78.587566999999993</v>
      </c>
      <c r="P2998">
        <f>VLOOKUP(TableMPI[[#This Row],[Label]],TableAvg[],3,FALSE)</f>
        <v>3.6965058348410644</v>
      </c>
      <c r="Q2998">
        <f>TableMPI[[#This Row],[Avg]]-$U$2*TableMPI[[#This Row],[StdDev]]</f>
        <v>71.194555330317868</v>
      </c>
      <c r="R2998">
        <f>TableMPI[[#This Row],[Avg]]+$U$2*TableMPI[[#This Row],[StdDev]]</f>
        <v>85.980578669682117</v>
      </c>
      <c r="S2998">
        <f>IF(AND(TableMPI[[#This Row],[total_time]]&gt;=TableMPI[[#This Row],[Low]], TableMPI[[#This Row],[total_time]]&lt;=TableMPI[[#This Row],[High]]),1,0)</f>
        <v>0</v>
      </c>
    </row>
    <row r="2999" spans="1:19" x14ac:dyDescent="0.25">
      <c r="A2999" t="s">
        <v>15</v>
      </c>
      <c r="B2999">
        <v>10000</v>
      </c>
      <c r="C2999">
        <v>100</v>
      </c>
      <c r="D2999">
        <v>100000</v>
      </c>
      <c r="E2999">
        <v>45</v>
      </c>
      <c r="F2999">
        <v>1</v>
      </c>
      <c r="G2999">
        <v>13.824654000000001</v>
      </c>
      <c r="H2999">
        <v>5.2464579999999996</v>
      </c>
      <c r="I2999">
        <v>6.1811230000000004</v>
      </c>
      <c r="J2999">
        <v>0.14047999999999999</v>
      </c>
      <c r="K2999" t="str">
        <f t="shared" si="83"/>
        <v>7</v>
      </c>
      <c r="L2999" t="s">
        <v>95</v>
      </c>
      <c r="M2999" t="s">
        <v>96</v>
      </c>
      <c r="N299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45</v>
      </c>
      <c r="O2999">
        <f>VLOOKUP(TableMPI[[#This Row],[Label]],TableAvg[],2,FALSE)</f>
        <v>77.593593428571424</v>
      </c>
      <c r="P2999">
        <f>VLOOKUP(TableMPI[[#This Row],[Label]],TableAvg[],3,FALSE)</f>
        <v>3.7363343593543732</v>
      </c>
      <c r="Q2999">
        <f>TableMPI[[#This Row],[Avg]]-$U$2*TableMPI[[#This Row],[StdDev]]</f>
        <v>70.120924709862678</v>
      </c>
      <c r="R2999">
        <f>TableMPI[[#This Row],[Avg]]+$U$2*TableMPI[[#This Row],[StdDev]]</f>
        <v>85.06626214728017</v>
      </c>
      <c r="S2999">
        <f>IF(AND(TableMPI[[#This Row],[total_time]]&gt;=TableMPI[[#This Row],[Low]], TableMPI[[#This Row],[total_time]]&lt;=TableMPI[[#This Row],[High]]),1,0)</f>
        <v>0</v>
      </c>
    </row>
    <row r="3000" spans="1:19" x14ac:dyDescent="0.25">
      <c r="A3000" t="s">
        <v>15</v>
      </c>
      <c r="B3000">
        <v>10000</v>
      </c>
      <c r="C3000">
        <v>100</v>
      </c>
      <c r="D3000">
        <v>100000</v>
      </c>
      <c r="E3000">
        <v>46</v>
      </c>
      <c r="F3000">
        <v>1</v>
      </c>
      <c r="G3000">
        <v>11.989091999999999</v>
      </c>
      <c r="H3000">
        <v>3.5247130000000002</v>
      </c>
      <c r="I3000">
        <v>5.2032720000000001</v>
      </c>
      <c r="J3000">
        <v>0.11562799999999999</v>
      </c>
      <c r="K3000" t="str">
        <f t="shared" si="83"/>
        <v>7</v>
      </c>
      <c r="L3000" t="s">
        <v>95</v>
      </c>
      <c r="M3000" t="s">
        <v>96</v>
      </c>
      <c r="N300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46</v>
      </c>
      <c r="O3000">
        <f>VLOOKUP(TableMPI[[#This Row],[Label]],TableAvg[],2,FALSE)</f>
        <v>72.402682666666678</v>
      </c>
      <c r="P3000">
        <f>VLOOKUP(TableMPI[[#This Row],[Label]],TableAvg[],3,FALSE)</f>
        <v>8.6749406518559908</v>
      </c>
      <c r="Q3000">
        <f>TableMPI[[#This Row],[Avg]]-$U$2*TableMPI[[#This Row],[StdDev]]</f>
        <v>55.052801362954696</v>
      </c>
      <c r="R3000">
        <f>TableMPI[[#This Row],[Avg]]+$U$2*TableMPI[[#This Row],[StdDev]]</f>
        <v>89.75256397037866</v>
      </c>
      <c r="S3000">
        <f>IF(AND(TableMPI[[#This Row],[total_time]]&gt;=TableMPI[[#This Row],[Low]], TableMPI[[#This Row],[total_time]]&lt;=TableMPI[[#This Row],[High]]),1,0)</f>
        <v>0</v>
      </c>
    </row>
    <row r="3001" spans="1:19" x14ac:dyDescent="0.25">
      <c r="A3001" t="s">
        <v>15</v>
      </c>
      <c r="B3001">
        <v>10000</v>
      </c>
      <c r="C3001">
        <v>100</v>
      </c>
      <c r="D3001">
        <v>100000</v>
      </c>
      <c r="E3001">
        <v>47</v>
      </c>
      <c r="F3001">
        <v>1</v>
      </c>
      <c r="G3001">
        <v>13.844785999999999</v>
      </c>
      <c r="H3001">
        <v>5.5512779999999999</v>
      </c>
      <c r="I3001">
        <v>4.7608519999999999</v>
      </c>
      <c r="J3001">
        <v>0.10349700000000001</v>
      </c>
      <c r="K3001" t="str">
        <f t="shared" si="83"/>
        <v>7</v>
      </c>
      <c r="L3001" t="s">
        <v>95</v>
      </c>
      <c r="M3001" t="s">
        <v>96</v>
      </c>
      <c r="N300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47</v>
      </c>
      <c r="O3001">
        <f>VLOOKUP(TableMPI[[#This Row],[Label]],TableAvg[],2,FALSE)</f>
        <v>77.546280333333343</v>
      </c>
      <c r="P3001">
        <f>VLOOKUP(TableMPI[[#This Row],[Label]],TableAvg[],3,FALSE)</f>
        <v>1.6251516040406595</v>
      </c>
      <c r="Q3001">
        <f>TableMPI[[#This Row],[Avg]]-$U$2*TableMPI[[#This Row],[StdDev]]</f>
        <v>74.295977125252023</v>
      </c>
      <c r="R3001">
        <f>TableMPI[[#This Row],[Avg]]+$U$2*TableMPI[[#This Row],[StdDev]]</f>
        <v>80.796583541414662</v>
      </c>
      <c r="S3001">
        <f>IF(AND(TableMPI[[#This Row],[total_time]]&gt;=TableMPI[[#This Row],[Low]], TableMPI[[#This Row],[total_time]]&lt;=TableMPI[[#This Row],[High]]),1,0)</f>
        <v>0</v>
      </c>
    </row>
    <row r="3002" spans="1:19" x14ac:dyDescent="0.25">
      <c r="A3002" t="s">
        <v>15</v>
      </c>
      <c r="B3002">
        <v>10000</v>
      </c>
      <c r="C3002">
        <v>100</v>
      </c>
      <c r="D3002">
        <v>100000</v>
      </c>
      <c r="E3002">
        <v>48</v>
      </c>
      <c r="F3002">
        <v>1</v>
      </c>
      <c r="G3002">
        <v>12.451112</v>
      </c>
      <c r="H3002">
        <v>4.2818589999999999</v>
      </c>
      <c r="I3002">
        <v>6.817253</v>
      </c>
      <c r="J3002">
        <v>0.14504800000000001</v>
      </c>
      <c r="K3002" t="str">
        <f t="shared" si="83"/>
        <v>7</v>
      </c>
      <c r="L3002" t="s">
        <v>95</v>
      </c>
      <c r="M3002" t="s">
        <v>96</v>
      </c>
      <c r="N300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48</v>
      </c>
      <c r="O3002">
        <f>VLOOKUP(TableMPI[[#This Row],[Label]],TableAvg[],2,FALSE)</f>
        <v>76.196652285714279</v>
      </c>
      <c r="P3002">
        <f>VLOOKUP(TableMPI[[#This Row],[Label]],TableAvg[],3,FALSE)</f>
        <v>1.7251254991956284</v>
      </c>
      <c r="Q3002">
        <f>TableMPI[[#This Row],[Avg]]-$U$2*TableMPI[[#This Row],[StdDev]]</f>
        <v>72.746401287323025</v>
      </c>
      <c r="R3002">
        <f>TableMPI[[#This Row],[Avg]]+$U$2*TableMPI[[#This Row],[StdDev]]</f>
        <v>79.646903284105534</v>
      </c>
      <c r="S3002">
        <f>IF(AND(TableMPI[[#This Row],[total_time]]&gt;=TableMPI[[#This Row],[Low]], TableMPI[[#This Row],[total_time]]&lt;=TableMPI[[#This Row],[High]]),1,0)</f>
        <v>0</v>
      </c>
    </row>
    <row r="3003" spans="1:19" x14ac:dyDescent="0.25">
      <c r="A3003" t="s">
        <v>15</v>
      </c>
      <c r="B3003">
        <v>10000</v>
      </c>
      <c r="C3003">
        <v>100</v>
      </c>
      <c r="D3003">
        <v>100000</v>
      </c>
      <c r="E3003">
        <v>49</v>
      </c>
      <c r="F3003">
        <v>1</v>
      </c>
      <c r="G3003">
        <v>19.036643000000002</v>
      </c>
      <c r="H3003">
        <v>10.982062000000001</v>
      </c>
      <c r="I3003">
        <v>7.263592</v>
      </c>
      <c r="J3003">
        <v>0.15132499999999999</v>
      </c>
      <c r="K3003" t="str">
        <f t="shared" si="83"/>
        <v>7</v>
      </c>
      <c r="L3003" t="s">
        <v>95</v>
      </c>
      <c r="M3003" t="s">
        <v>96</v>
      </c>
      <c r="N300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49</v>
      </c>
      <c r="O3003">
        <f>VLOOKUP(TableMPI[[#This Row],[Label]],TableAvg[],2,FALSE)</f>
        <v>76.552641666666659</v>
      </c>
      <c r="P3003">
        <f>VLOOKUP(TableMPI[[#This Row],[Label]],TableAvg[],3,FALSE)</f>
        <v>0.24086220050867616</v>
      </c>
      <c r="Q3003">
        <f>TableMPI[[#This Row],[Avg]]-$U$2*TableMPI[[#This Row],[StdDev]]</f>
        <v>76.070917265649314</v>
      </c>
      <c r="R3003">
        <f>TableMPI[[#This Row],[Avg]]+$U$2*TableMPI[[#This Row],[StdDev]]</f>
        <v>77.034366067684005</v>
      </c>
      <c r="S3003">
        <f>IF(AND(TableMPI[[#This Row],[total_time]]&gt;=TableMPI[[#This Row],[Low]], TableMPI[[#This Row],[total_time]]&lt;=TableMPI[[#This Row],[High]]),1,0)</f>
        <v>0</v>
      </c>
    </row>
    <row r="3004" spans="1:19" x14ac:dyDescent="0.25">
      <c r="A3004" t="s">
        <v>15</v>
      </c>
      <c r="B3004">
        <v>10000</v>
      </c>
      <c r="C3004">
        <v>100</v>
      </c>
      <c r="D3004">
        <v>100000</v>
      </c>
      <c r="E3004">
        <v>50</v>
      </c>
      <c r="F3004">
        <v>1</v>
      </c>
      <c r="G3004">
        <v>19.268765999999999</v>
      </c>
      <c r="H3004">
        <v>11.276888</v>
      </c>
      <c r="I3004">
        <v>14.100319000000001</v>
      </c>
      <c r="J3004">
        <v>0.28776200000000002</v>
      </c>
      <c r="K3004" t="str">
        <f t="shared" si="83"/>
        <v>7</v>
      </c>
      <c r="L3004" t="s">
        <v>95</v>
      </c>
      <c r="M3004" t="s">
        <v>96</v>
      </c>
      <c r="N300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50</v>
      </c>
      <c r="O3004">
        <f>VLOOKUP(TableMPI[[#This Row],[Label]],TableAvg[],2,FALSE)</f>
        <v>66.211950000000002</v>
      </c>
      <c r="P3004">
        <f>VLOOKUP(TableMPI[[#This Row],[Label]],TableAvg[],3,FALSE)</f>
        <v>7.8498883116002274</v>
      </c>
      <c r="Q3004">
        <f>TableMPI[[#This Row],[Avg]]-$U$2*TableMPI[[#This Row],[StdDev]]</f>
        <v>50.512173376799545</v>
      </c>
      <c r="R3004">
        <f>TableMPI[[#This Row],[Avg]]+$U$2*TableMPI[[#This Row],[StdDev]]</f>
        <v>81.911726623200451</v>
      </c>
      <c r="S3004">
        <f>IF(AND(TableMPI[[#This Row],[total_time]]&gt;=TableMPI[[#This Row],[Low]], TableMPI[[#This Row],[total_time]]&lt;=TableMPI[[#This Row],[High]]),1,0)</f>
        <v>0</v>
      </c>
    </row>
    <row r="3005" spans="1:19" x14ac:dyDescent="0.25">
      <c r="A3005" t="s">
        <v>15</v>
      </c>
      <c r="B3005">
        <v>10000</v>
      </c>
      <c r="C3005">
        <v>100</v>
      </c>
      <c r="D3005">
        <v>100000</v>
      </c>
      <c r="E3005">
        <v>51</v>
      </c>
      <c r="F3005">
        <v>1</v>
      </c>
      <c r="G3005">
        <v>12.326847000000001</v>
      </c>
      <c r="H3005">
        <v>4.5134629999999998</v>
      </c>
      <c r="I3005">
        <v>4.8414799999999998</v>
      </c>
      <c r="J3005">
        <v>9.6829999999999999E-2</v>
      </c>
      <c r="K3005" t="str">
        <f t="shared" si="83"/>
        <v>7</v>
      </c>
      <c r="L3005" t="s">
        <v>95</v>
      </c>
      <c r="M3005" t="s">
        <v>96</v>
      </c>
      <c r="N300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51</v>
      </c>
      <c r="O3005">
        <f>VLOOKUP(TableMPI[[#This Row],[Label]],TableAvg[],2,FALSE)</f>
        <v>71.420936749999996</v>
      </c>
      <c r="P3005">
        <f>VLOOKUP(TableMPI[[#This Row],[Label]],TableAvg[],3,FALSE)</f>
        <v>6.7906007209647807</v>
      </c>
      <c r="Q3005">
        <f>TableMPI[[#This Row],[Avg]]-$U$2*TableMPI[[#This Row],[StdDev]]</f>
        <v>57.839735308070431</v>
      </c>
      <c r="R3005">
        <f>TableMPI[[#This Row],[Avg]]+$U$2*TableMPI[[#This Row],[StdDev]]</f>
        <v>85.002138191929561</v>
      </c>
      <c r="S3005">
        <f>IF(AND(TableMPI[[#This Row],[total_time]]&gt;=TableMPI[[#This Row],[Low]], TableMPI[[#This Row],[total_time]]&lt;=TableMPI[[#This Row],[High]]),1,0)</f>
        <v>0</v>
      </c>
    </row>
    <row r="3006" spans="1:19" x14ac:dyDescent="0.25">
      <c r="A3006" t="s">
        <v>15</v>
      </c>
      <c r="B3006">
        <v>10000</v>
      </c>
      <c r="C3006">
        <v>100</v>
      </c>
      <c r="D3006">
        <v>100000</v>
      </c>
      <c r="E3006">
        <v>52</v>
      </c>
      <c r="F3006">
        <v>1</v>
      </c>
      <c r="G3006">
        <v>13.117493</v>
      </c>
      <c r="H3006">
        <v>5.3438929999999996</v>
      </c>
      <c r="I3006">
        <v>5.6975090000000002</v>
      </c>
      <c r="J3006">
        <v>0.111716</v>
      </c>
      <c r="K3006" t="str">
        <f t="shared" si="83"/>
        <v>7</v>
      </c>
      <c r="L3006" t="s">
        <v>95</v>
      </c>
      <c r="M3006" t="s">
        <v>96</v>
      </c>
      <c r="N300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52</v>
      </c>
      <c r="O3006">
        <f>VLOOKUP(TableMPI[[#This Row],[Label]],TableAvg[],2,FALSE)</f>
        <v>65.309149000000005</v>
      </c>
      <c r="P3006">
        <f>VLOOKUP(TableMPI[[#This Row],[Label]],TableAvg[],3,FALSE)</f>
        <v>7.8481203231082199</v>
      </c>
      <c r="Q3006">
        <f>TableMPI[[#This Row],[Avg]]-$U$2*TableMPI[[#This Row],[StdDev]]</f>
        <v>49.612908353783567</v>
      </c>
      <c r="R3006">
        <f>TableMPI[[#This Row],[Avg]]+$U$2*TableMPI[[#This Row],[StdDev]]</f>
        <v>81.005389646216443</v>
      </c>
      <c r="S3006">
        <f>IF(AND(TableMPI[[#This Row],[total_time]]&gt;=TableMPI[[#This Row],[Low]], TableMPI[[#This Row],[total_time]]&lt;=TableMPI[[#This Row],[High]]),1,0)</f>
        <v>0</v>
      </c>
    </row>
    <row r="3007" spans="1:19" x14ac:dyDescent="0.25">
      <c r="A3007" t="s">
        <v>15</v>
      </c>
      <c r="B3007">
        <v>10000</v>
      </c>
      <c r="C3007">
        <v>100</v>
      </c>
      <c r="D3007">
        <v>100000</v>
      </c>
      <c r="E3007">
        <v>53</v>
      </c>
      <c r="F3007">
        <v>1</v>
      </c>
      <c r="G3007">
        <v>12.810211000000001</v>
      </c>
      <c r="H3007">
        <v>5.256653</v>
      </c>
      <c r="I3007">
        <v>9.8371289999999991</v>
      </c>
      <c r="J3007">
        <v>0.18917600000000001</v>
      </c>
      <c r="K3007" t="str">
        <f t="shared" si="83"/>
        <v>7</v>
      </c>
      <c r="L3007" t="s">
        <v>95</v>
      </c>
      <c r="M3007" t="s">
        <v>96</v>
      </c>
      <c r="N300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53</v>
      </c>
      <c r="O3007">
        <f>VLOOKUP(TableMPI[[#This Row],[Label]],TableAvg[],2,FALSE)</f>
        <v>69.680341666666664</v>
      </c>
      <c r="P3007">
        <f>VLOOKUP(TableMPI[[#This Row],[Label]],TableAvg[],3,FALSE)</f>
        <v>8.4211841839590971</v>
      </c>
      <c r="Q3007">
        <f>TableMPI[[#This Row],[Avg]]-$U$2*TableMPI[[#This Row],[StdDev]]</f>
        <v>52.837973298748466</v>
      </c>
      <c r="R3007">
        <f>TableMPI[[#This Row],[Avg]]+$U$2*TableMPI[[#This Row],[StdDev]]</f>
        <v>86.522710034584861</v>
      </c>
      <c r="S3007">
        <f>IF(AND(TableMPI[[#This Row],[total_time]]&gt;=TableMPI[[#This Row],[Low]], TableMPI[[#This Row],[total_time]]&lt;=TableMPI[[#This Row],[High]]),1,0)</f>
        <v>0</v>
      </c>
    </row>
    <row r="3008" spans="1:19" x14ac:dyDescent="0.25">
      <c r="A3008" t="s">
        <v>15</v>
      </c>
      <c r="B3008">
        <v>10000</v>
      </c>
      <c r="C3008">
        <v>100</v>
      </c>
      <c r="D3008">
        <v>100000</v>
      </c>
      <c r="E3008">
        <v>54</v>
      </c>
      <c r="F3008">
        <v>1</v>
      </c>
      <c r="G3008">
        <v>12.909862</v>
      </c>
      <c r="H3008">
        <v>5.4603440000000001</v>
      </c>
      <c r="I3008">
        <v>5.8251799999999996</v>
      </c>
      <c r="J3008">
        <v>0.10990900000000001</v>
      </c>
      <c r="K3008" t="str">
        <f t="shared" si="83"/>
        <v>7</v>
      </c>
      <c r="L3008" t="s">
        <v>95</v>
      </c>
      <c r="M3008" t="s">
        <v>96</v>
      </c>
      <c r="N300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54</v>
      </c>
      <c r="O3008">
        <f>VLOOKUP(TableMPI[[#This Row],[Label]],TableAvg[],2,FALSE)</f>
        <v>68.487962874999994</v>
      </c>
      <c r="P3008">
        <f>VLOOKUP(TableMPI[[#This Row],[Label]],TableAvg[],3,FALSE)</f>
        <v>8.4105057132328955</v>
      </c>
      <c r="Q3008">
        <f>TableMPI[[#This Row],[Avg]]-$U$2*TableMPI[[#This Row],[StdDev]]</f>
        <v>51.666951448534206</v>
      </c>
      <c r="R3008">
        <f>TableMPI[[#This Row],[Avg]]+$U$2*TableMPI[[#This Row],[StdDev]]</f>
        <v>85.308974301465781</v>
      </c>
      <c r="S3008">
        <f>IF(AND(TableMPI[[#This Row],[total_time]]&gt;=TableMPI[[#This Row],[Low]], TableMPI[[#This Row],[total_time]]&lt;=TableMPI[[#This Row],[High]]),1,0)</f>
        <v>0</v>
      </c>
    </row>
    <row r="3009" spans="1:19" x14ac:dyDescent="0.25">
      <c r="A3009" t="s">
        <v>15</v>
      </c>
      <c r="B3009">
        <v>10000</v>
      </c>
      <c r="C3009">
        <v>100</v>
      </c>
      <c r="D3009">
        <v>100000</v>
      </c>
      <c r="E3009">
        <v>55</v>
      </c>
      <c r="F3009">
        <v>1</v>
      </c>
      <c r="G3009">
        <v>20.136292999999998</v>
      </c>
      <c r="H3009">
        <v>12.819013</v>
      </c>
      <c r="I3009">
        <v>9.9086660000000002</v>
      </c>
      <c r="J3009">
        <v>0.18349399999999999</v>
      </c>
      <c r="K3009" t="str">
        <f t="shared" si="83"/>
        <v>7</v>
      </c>
      <c r="L3009" t="s">
        <v>95</v>
      </c>
      <c r="M3009" t="s">
        <v>96</v>
      </c>
      <c r="N300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55</v>
      </c>
      <c r="O3009">
        <f>VLOOKUP(TableMPI[[#This Row],[Label]],TableAvg[],2,FALSE)</f>
        <v>69.724812</v>
      </c>
      <c r="P3009">
        <f>VLOOKUP(TableMPI[[#This Row],[Label]],TableAvg[],3,FALSE)</f>
        <v>4.9939833811518328</v>
      </c>
      <c r="Q3009">
        <f>TableMPI[[#This Row],[Avg]]-$U$2*TableMPI[[#This Row],[StdDev]]</f>
        <v>59.736845237696336</v>
      </c>
      <c r="R3009">
        <f>TableMPI[[#This Row],[Avg]]+$U$2*TableMPI[[#This Row],[StdDev]]</f>
        <v>79.712778762303671</v>
      </c>
      <c r="S3009">
        <f>IF(AND(TableMPI[[#This Row],[total_time]]&gt;=TableMPI[[#This Row],[Low]], TableMPI[[#This Row],[total_time]]&lt;=TableMPI[[#This Row],[High]]),1,0)</f>
        <v>0</v>
      </c>
    </row>
    <row r="3010" spans="1:19" x14ac:dyDescent="0.25">
      <c r="A3010" t="s">
        <v>15</v>
      </c>
      <c r="B3010">
        <v>10000</v>
      </c>
      <c r="C3010">
        <v>100</v>
      </c>
      <c r="D3010">
        <v>100000</v>
      </c>
      <c r="E3010">
        <v>56</v>
      </c>
      <c r="F3010">
        <v>1</v>
      </c>
      <c r="G3010">
        <v>16.370555</v>
      </c>
      <c r="H3010">
        <v>9.0553150000000002</v>
      </c>
      <c r="I3010">
        <v>6.1598249999999997</v>
      </c>
      <c r="J3010">
        <v>0.111997</v>
      </c>
      <c r="K3010" t="str">
        <f t="shared" si="83"/>
        <v>7</v>
      </c>
      <c r="L3010" t="s">
        <v>95</v>
      </c>
      <c r="M3010" t="s">
        <v>96</v>
      </c>
      <c r="N301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56</v>
      </c>
      <c r="O3010">
        <f>VLOOKUP(TableMPI[[#This Row],[Label]],TableAvg[],2,FALSE)</f>
        <v>69.938356666666664</v>
      </c>
      <c r="P3010">
        <f>VLOOKUP(TableMPI[[#This Row],[Label]],TableAvg[],3,FALSE)</f>
        <v>4.1090537987137035</v>
      </c>
      <c r="Q3010">
        <f>TableMPI[[#This Row],[Avg]]-$U$2*TableMPI[[#This Row],[StdDev]]</f>
        <v>61.720249069239259</v>
      </c>
      <c r="R3010">
        <f>TableMPI[[#This Row],[Avg]]+$U$2*TableMPI[[#This Row],[StdDev]]</f>
        <v>78.156464264094069</v>
      </c>
      <c r="S3010">
        <f>IF(AND(TableMPI[[#This Row],[total_time]]&gt;=TableMPI[[#This Row],[Low]], TableMPI[[#This Row],[total_time]]&lt;=TableMPI[[#This Row],[High]]),1,0)</f>
        <v>0</v>
      </c>
    </row>
    <row r="3011" spans="1:19" x14ac:dyDescent="0.25">
      <c r="A3011" t="s">
        <v>15</v>
      </c>
      <c r="B3011">
        <v>10000</v>
      </c>
      <c r="C3011">
        <v>100</v>
      </c>
      <c r="D3011">
        <v>100000</v>
      </c>
      <c r="E3011">
        <v>57</v>
      </c>
      <c r="F3011">
        <v>1</v>
      </c>
      <c r="G3011">
        <v>17.727753</v>
      </c>
      <c r="H3011">
        <v>10.531724000000001</v>
      </c>
      <c r="I3011">
        <v>6.1199810000000001</v>
      </c>
      <c r="J3011">
        <v>0.10928499999999999</v>
      </c>
      <c r="K3011" t="str">
        <f t="shared" si="83"/>
        <v>7</v>
      </c>
      <c r="L3011" t="s">
        <v>95</v>
      </c>
      <c r="M3011" t="s">
        <v>96</v>
      </c>
      <c r="N301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57</v>
      </c>
      <c r="O3011">
        <f>VLOOKUP(TableMPI[[#This Row],[Label]],TableAvg[],2,FALSE)</f>
        <v>71.618437749999998</v>
      </c>
      <c r="P3011">
        <f>VLOOKUP(TableMPI[[#This Row],[Label]],TableAvg[],3,FALSE)</f>
        <v>2.127596075113261</v>
      </c>
      <c r="Q3011">
        <f>TableMPI[[#This Row],[Avg]]-$U$2*TableMPI[[#This Row],[StdDev]]</f>
        <v>67.363245599773478</v>
      </c>
      <c r="R3011">
        <f>TableMPI[[#This Row],[Avg]]+$U$2*TableMPI[[#This Row],[StdDev]]</f>
        <v>75.873629900226518</v>
      </c>
      <c r="S3011">
        <f>IF(AND(TableMPI[[#This Row],[total_time]]&gt;=TableMPI[[#This Row],[Low]], TableMPI[[#This Row],[total_time]]&lt;=TableMPI[[#This Row],[High]]),1,0)</f>
        <v>0</v>
      </c>
    </row>
    <row r="3012" spans="1:19" x14ac:dyDescent="0.25">
      <c r="A3012" t="s">
        <v>15</v>
      </c>
      <c r="B3012">
        <v>10000</v>
      </c>
      <c r="C3012">
        <v>100</v>
      </c>
      <c r="D3012">
        <v>100000</v>
      </c>
      <c r="E3012">
        <v>58</v>
      </c>
      <c r="F3012">
        <v>1</v>
      </c>
      <c r="G3012">
        <v>19.418099000000002</v>
      </c>
      <c r="H3012">
        <v>12.288791</v>
      </c>
      <c r="I3012">
        <v>9.5509170000000001</v>
      </c>
      <c r="J3012">
        <v>0.16755999999999999</v>
      </c>
      <c r="K3012" t="str">
        <f t="shared" si="83"/>
        <v>7</v>
      </c>
      <c r="L3012" t="s">
        <v>95</v>
      </c>
      <c r="M3012" t="s">
        <v>96</v>
      </c>
      <c r="N301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58</v>
      </c>
      <c r="O3012">
        <f>VLOOKUP(TableMPI[[#This Row],[Label]],TableAvg[],2,FALSE)</f>
        <v>62.056984333333332</v>
      </c>
      <c r="P3012">
        <f>VLOOKUP(TableMPI[[#This Row],[Label]],TableAvg[],3,FALSE)</f>
        <v>7.4787741617957302</v>
      </c>
      <c r="Q3012">
        <f>TableMPI[[#This Row],[Avg]]-$U$2*TableMPI[[#This Row],[StdDev]]</f>
        <v>47.099436009741872</v>
      </c>
      <c r="R3012">
        <f>TableMPI[[#This Row],[Avg]]+$U$2*TableMPI[[#This Row],[StdDev]]</f>
        <v>77.014532656924786</v>
      </c>
      <c r="S3012">
        <f>IF(AND(TableMPI[[#This Row],[total_time]]&gt;=TableMPI[[#This Row],[Low]], TableMPI[[#This Row],[total_time]]&lt;=TableMPI[[#This Row],[High]]),1,0)</f>
        <v>0</v>
      </c>
    </row>
    <row r="3013" spans="1:19" x14ac:dyDescent="0.25">
      <c r="A3013" t="s">
        <v>15</v>
      </c>
      <c r="B3013">
        <v>10000</v>
      </c>
      <c r="C3013">
        <v>100</v>
      </c>
      <c r="D3013">
        <v>100000</v>
      </c>
      <c r="E3013">
        <v>59</v>
      </c>
      <c r="F3013">
        <v>1</v>
      </c>
      <c r="G3013">
        <v>13.114243999999999</v>
      </c>
      <c r="H3013">
        <v>6.1992690000000001</v>
      </c>
      <c r="I3013">
        <v>8.4242720000000002</v>
      </c>
      <c r="J3013">
        <v>0.14524599999999999</v>
      </c>
      <c r="K3013" t="str">
        <f t="shared" si="83"/>
        <v>7</v>
      </c>
      <c r="L3013" t="s">
        <v>95</v>
      </c>
      <c r="M3013" t="s">
        <v>96</v>
      </c>
      <c r="N30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59</v>
      </c>
      <c r="O3013">
        <f>VLOOKUP(TableMPI[[#This Row],[Label]],TableAvg[],2,FALSE)</f>
        <v>54.831403666666667</v>
      </c>
      <c r="P3013">
        <f>VLOOKUP(TableMPI[[#This Row],[Label]],TableAvg[],3,FALSE)</f>
        <v>4.5018831127554932</v>
      </c>
      <c r="Q3013">
        <f>TableMPI[[#This Row],[Avg]]-$U$2*TableMPI[[#This Row],[StdDev]]</f>
        <v>45.82763744115568</v>
      </c>
      <c r="R3013">
        <f>TableMPI[[#This Row],[Avg]]+$U$2*TableMPI[[#This Row],[StdDev]]</f>
        <v>63.835169892177653</v>
      </c>
      <c r="S3013">
        <f>IF(AND(TableMPI[[#This Row],[total_time]]&gt;=TableMPI[[#This Row],[Low]], TableMPI[[#This Row],[total_time]]&lt;=TableMPI[[#This Row],[High]]),1,0)</f>
        <v>0</v>
      </c>
    </row>
    <row r="3014" spans="1:19" x14ac:dyDescent="0.25">
      <c r="A3014" t="s">
        <v>15</v>
      </c>
      <c r="B3014">
        <v>10000</v>
      </c>
      <c r="C3014">
        <v>100</v>
      </c>
      <c r="D3014">
        <v>100000</v>
      </c>
      <c r="E3014">
        <v>60</v>
      </c>
      <c r="F3014">
        <v>1</v>
      </c>
      <c r="G3014">
        <v>12.057664000000001</v>
      </c>
      <c r="H3014">
        <v>5.3177310000000002</v>
      </c>
      <c r="I3014">
        <v>4.1765739999999996</v>
      </c>
      <c r="J3014">
        <v>7.0789000000000005E-2</v>
      </c>
      <c r="K3014" t="str">
        <f t="shared" si="83"/>
        <v>7</v>
      </c>
      <c r="L3014" t="s">
        <v>95</v>
      </c>
      <c r="M3014" t="s">
        <v>96</v>
      </c>
      <c r="N301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60</v>
      </c>
      <c r="O3014">
        <f>VLOOKUP(TableMPI[[#This Row],[Label]],TableAvg[],2,FALSE)</f>
        <v>63.720000124999999</v>
      </c>
      <c r="P3014">
        <f>VLOOKUP(TableMPI[[#This Row],[Label]],TableAvg[],3,FALSE)</f>
        <v>7.0823693233677538</v>
      </c>
      <c r="Q3014">
        <f>TableMPI[[#This Row],[Avg]]-$U$2*TableMPI[[#This Row],[StdDev]]</f>
        <v>49.555261478264491</v>
      </c>
      <c r="R3014">
        <f>TableMPI[[#This Row],[Avg]]+$U$2*TableMPI[[#This Row],[StdDev]]</f>
        <v>77.884738771735499</v>
      </c>
      <c r="S3014">
        <f>IF(AND(TableMPI[[#This Row],[total_time]]&gt;=TableMPI[[#This Row],[Low]], TableMPI[[#This Row],[total_time]]&lt;=TableMPI[[#This Row],[High]]),1,0)</f>
        <v>0</v>
      </c>
    </row>
    <row r="3015" spans="1:19" x14ac:dyDescent="0.25">
      <c r="A3015" t="s">
        <v>15</v>
      </c>
      <c r="B3015">
        <v>10000</v>
      </c>
      <c r="C3015">
        <v>100</v>
      </c>
      <c r="D3015">
        <v>100000</v>
      </c>
      <c r="E3015">
        <v>61</v>
      </c>
      <c r="F3015">
        <v>1</v>
      </c>
      <c r="G3015">
        <v>19.531876</v>
      </c>
      <c r="H3015">
        <v>12.980057</v>
      </c>
      <c r="I3015">
        <v>6.7161390000000001</v>
      </c>
      <c r="J3015">
        <v>0.11193599999999999</v>
      </c>
      <c r="K3015" t="str">
        <f t="shared" si="83"/>
        <v>7</v>
      </c>
      <c r="L3015" t="s">
        <v>95</v>
      </c>
      <c r="M3015" t="s">
        <v>96</v>
      </c>
      <c r="N301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61</v>
      </c>
      <c r="O3015">
        <f>VLOOKUP(TableMPI[[#This Row],[Label]],TableAvg[],2,FALSE)</f>
        <v>60.546761666666669</v>
      </c>
      <c r="P3015">
        <f>VLOOKUP(TableMPI[[#This Row],[Label]],TableAvg[],3,FALSE)</f>
        <v>6.2983613579363924</v>
      </c>
      <c r="Q3015">
        <f>TableMPI[[#This Row],[Avg]]-$U$2*TableMPI[[#This Row],[StdDev]]</f>
        <v>47.950038950793882</v>
      </c>
      <c r="R3015">
        <f>TableMPI[[#This Row],[Avg]]+$U$2*TableMPI[[#This Row],[StdDev]]</f>
        <v>73.143484382539455</v>
      </c>
      <c r="S3015">
        <f>IF(AND(TableMPI[[#This Row],[total_time]]&gt;=TableMPI[[#This Row],[Low]], TableMPI[[#This Row],[total_time]]&lt;=TableMPI[[#This Row],[High]]),1,0)</f>
        <v>0</v>
      </c>
    </row>
    <row r="3016" spans="1:19" x14ac:dyDescent="0.25">
      <c r="A3016" t="s">
        <v>15</v>
      </c>
      <c r="B3016">
        <v>10000</v>
      </c>
      <c r="C3016">
        <v>100</v>
      </c>
      <c r="D3016">
        <v>100000</v>
      </c>
      <c r="E3016">
        <v>62</v>
      </c>
      <c r="F3016">
        <v>1</v>
      </c>
      <c r="G3016">
        <v>20.251294999999999</v>
      </c>
      <c r="H3016">
        <v>13.695497</v>
      </c>
      <c r="I3016">
        <v>4.7641270000000002</v>
      </c>
      <c r="J3016">
        <v>7.8100000000000003E-2</v>
      </c>
      <c r="K3016" t="str">
        <f t="shared" si="83"/>
        <v>7</v>
      </c>
      <c r="L3016" t="s">
        <v>95</v>
      </c>
      <c r="M3016" t="s">
        <v>96</v>
      </c>
      <c r="N301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62</v>
      </c>
      <c r="O3016">
        <f>VLOOKUP(TableMPI[[#This Row],[Label]],TableAvg[],2,FALSE)</f>
        <v>58.844606333333331</v>
      </c>
      <c r="P3016">
        <f>VLOOKUP(TableMPI[[#This Row],[Label]],TableAvg[],3,FALSE)</f>
        <v>7.5824191169378352</v>
      </c>
      <c r="Q3016">
        <f>TableMPI[[#This Row],[Avg]]-$U$2*TableMPI[[#This Row],[StdDev]]</f>
        <v>43.679768099457661</v>
      </c>
      <c r="R3016">
        <f>TableMPI[[#This Row],[Avg]]+$U$2*TableMPI[[#This Row],[StdDev]]</f>
        <v>74.009444567209002</v>
      </c>
      <c r="S3016">
        <f>IF(AND(TableMPI[[#This Row],[total_time]]&gt;=TableMPI[[#This Row],[Low]], TableMPI[[#This Row],[total_time]]&lt;=TableMPI[[#This Row],[High]]),1,0)</f>
        <v>0</v>
      </c>
    </row>
    <row r="3017" spans="1:19" x14ac:dyDescent="0.25">
      <c r="A3017" t="s">
        <v>15</v>
      </c>
      <c r="B3017">
        <v>10000</v>
      </c>
      <c r="C3017">
        <v>100</v>
      </c>
      <c r="D3017">
        <v>100000</v>
      </c>
      <c r="E3017">
        <v>63</v>
      </c>
      <c r="F3017">
        <v>1</v>
      </c>
      <c r="G3017">
        <v>11.231358</v>
      </c>
      <c r="H3017">
        <v>4.8682889999999999</v>
      </c>
      <c r="I3017">
        <v>4.5956510000000002</v>
      </c>
      <c r="J3017">
        <v>7.4122999999999994E-2</v>
      </c>
      <c r="K3017" t="str">
        <f t="shared" si="83"/>
        <v>7</v>
      </c>
      <c r="L3017" t="s">
        <v>95</v>
      </c>
      <c r="M3017" t="s">
        <v>96</v>
      </c>
      <c r="N301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63</v>
      </c>
      <c r="O3017">
        <f>VLOOKUP(TableMPI[[#This Row],[Label]],TableAvg[],2,FALSE)</f>
        <v>61.130554500000002</v>
      </c>
      <c r="P3017">
        <f>VLOOKUP(TableMPI[[#This Row],[Label]],TableAvg[],3,FALSE)</f>
        <v>6.9583401630308659</v>
      </c>
      <c r="Q3017">
        <f>TableMPI[[#This Row],[Avg]]-$U$2*TableMPI[[#This Row],[StdDev]]</f>
        <v>47.213874173938272</v>
      </c>
      <c r="R3017">
        <f>TableMPI[[#This Row],[Avg]]+$U$2*TableMPI[[#This Row],[StdDev]]</f>
        <v>75.047234826061739</v>
      </c>
      <c r="S3017">
        <f>IF(AND(TableMPI[[#This Row],[total_time]]&gt;=TableMPI[[#This Row],[Low]], TableMPI[[#This Row],[total_time]]&lt;=TableMPI[[#This Row],[High]]),1,0)</f>
        <v>0</v>
      </c>
    </row>
    <row r="3018" spans="1:19" x14ac:dyDescent="0.25">
      <c r="A3018" t="s">
        <v>15</v>
      </c>
      <c r="B3018">
        <v>10000</v>
      </c>
      <c r="C3018">
        <v>100</v>
      </c>
      <c r="D3018">
        <v>100000</v>
      </c>
      <c r="E3018">
        <v>64</v>
      </c>
      <c r="F3018">
        <v>1</v>
      </c>
      <c r="G3018">
        <v>15.608107</v>
      </c>
      <c r="H3018">
        <v>9.2254009999999997</v>
      </c>
      <c r="I3018">
        <v>7.8330679999999999</v>
      </c>
      <c r="J3018">
        <v>0.124334</v>
      </c>
      <c r="K3018" t="str">
        <f t="shared" si="83"/>
        <v>7</v>
      </c>
      <c r="L3018" t="s">
        <v>95</v>
      </c>
      <c r="M3018" t="s">
        <v>96</v>
      </c>
      <c r="N301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64</v>
      </c>
      <c r="O3018">
        <f>VLOOKUP(TableMPI[[#This Row],[Label]],TableAvg[],2,FALSE)</f>
        <v>55.81539999999999</v>
      </c>
      <c r="P3018">
        <f>VLOOKUP(TableMPI[[#This Row],[Label]],TableAvg[],3,FALSE)</f>
        <v>9.1422645499959732</v>
      </c>
      <c r="Q3018">
        <f>TableMPI[[#This Row],[Avg]]-$U$2*TableMPI[[#This Row],[StdDev]]</f>
        <v>37.53087090000804</v>
      </c>
      <c r="R3018">
        <f>TableMPI[[#This Row],[Avg]]+$U$2*TableMPI[[#This Row],[StdDev]]</f>
        <v>74.09992909999194</v>
      </c>
      <c r="S3018">
        <f>IF(AND(TableMPI[[#This Row],[total_time]]&gt;=TableMPI[[#This Row],[Low]], TableMPI[[#This Row],[total_time]]&lt;=TableMPI[[#This Row],[High]]),1,0)</f>
        <v>0</v>
      </c>
    </row>
    <row r="3019" spans="1:19" x14ac:dyDescent="0.25">
      <c r="A3019" t="s">
        <v>15</v>
      </c>
      <c r="B3019">
        <v>10000</v>
      </c>
      <c r="C3019">
        <v>100</v>
      </c>
      <c r="D3019">
        <v>100000</v>
      </c>
      <c r="E3019">
        <v>65</v>
      </c>
      <c r="F3019">
        <v>1</v>
      </c>
      <c r="G3019">
        <v>13.075714</v>
      </c>
      <c r="H3019">
        <v>6.760256</v>
      </c>
      <c r="I3019">
        <v>4.089995</v>
      </c>
      <c r="J3019">
        <v>6.3906000000000004E-2</v>
      </c>
      <c r="K3019" t="str">
        <f t="shared" si="83"/>
        <v>7</v>
      </c>
      <c r="L3019" t="s">
        <v>95</v>
      </c>
      <c r="M3019" t="s">
        <v>96</v>
      </c>
      <c r="N301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65</v>
      </c>
      <c r="O3019" t="e">
        <f>VLOOKUP(TableMPI[[#This Row],[Label]],TableAvg[],2,FALSE)</f>
        <v>#N/A</v>
      </c>
      <c r="P3019" t="e">
        <f>VLOOKUP(TableMPI[[#This Row],[Label]],TableAvg[],3,FALSE)</f>
        <v>#N/A</v>
      </c>
      <c r="Q3019" t="e">
        <f>TableMPI[[#This Row],[Avg]]-$U$2*TableMPI[[#This Row],[StdDev]]</f>
        <v>#N/A</v>
      </c>
      <c r="R3019" t="e">
        <f>TableMPI[[#This Row],[Avg]]+$U$2*TableMPI[[#This Row],[StdDev]]</f>
        <v>#N/A</v>
      </c>
      <c r="S3019" t="e">
        <f>IF(AND(TableMPI[[#This Row],[total_time]]&gt;=TableMPI[[#This Row],[Low]], TableMPI[[#This Row],[total_time]]&lt;=TableMPI[[#This Row],[High]]),1,0)</f>
        <v>#N/A</v>
      </c>
    </row>
    <row r="3020" spans="1:19" x14ac:dyDescent="0.25">
      <c r="A3020" t="s">
        <v>15</v>
      </c>
      <c r="B3020">
        <v>10000</v>
      </c>
      <c r="C3020">
        <v>100</v>
      </c>
      <c r="D3020">
        <v>100000</v>
      </c>
      <c r="E3020">
        <v>66</v>
      </c>
      <c r="F3020">
        <v>1</v>
      </c>
      <c r="G3020">
        <v>19.790851</v>
      </c>
      <c r="H3020">
        <v>13.615637</v>
      </c>
      <c r="I3020">
        <v>4.1518199999999998</v>
      </c>
      <c r="J3020">
        <v>6.3874E-2</v>
      </c>
      <c r="K3020" t="str">
        <f t="shared" si="83"/>
        <v>7</v>
      </c>
      <c r="L3020" t="s">
        <v>95</v>
      </c>
      <c r="M3020" t="s">
        <v>96</v>
      </c>
      <c r="N302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66</v>
      </c>
      <c r="O3020" t="e">
        <f>VLOOKUP(TableMPI[[#This Row],[Label]],TableAvg[],2,FALSE)</f>
        <v>#N/A</v>
      </c>
      <c r="P3020" t="e">
        <f>VLOOKUP(TableMPI[[#This Row],[Label]],TableAvg[],3,FALSE)</f>
        <v>#N/A</v>
      </c>
      <c r="Q3020" t="e">
        <f>TableMPI[[#This Row],[Avg]]-$U$2*TableMPI[[#This Row],[StdDev]]</f>
        <v>#N/A</v>
      </c>
      <c r="R3020" t="e">
        <f>TableMPI[[#This Row],[Avg]]+$U$2*TableMPI[[#This Row],[StdDev]]</f>
        <v>#N/A</v>
      </c>
      <c r="S3020" t="e">
        <f>IF(AND(TableMPI[[#This Row],[total_time]]&gt;=TableMPI[[#This Row],[Low]], TableMPI[[#This Row],[total_time]]&lt;=TableMPI[[#This Row],[High]]),1,0)</f>
        <v>#N/A</v>
      </c>
    </row>
    <row r="3021" spans="1:19" x14ac:dyDescent="0.25">
      <c r="A3021" t="s">
        <v>15</v>
      </c>
      <c r="B3021">
        <v>10000</v>
      </c>
      <c r="C3021">
        <v>100</v>
      </c>
      <c r="D3021">
        <v>100000</v>
      </c>
      <c r="E3021">
        <v>67</v>
      </c>
      <c r="F3021">
        <v>1</v>
      </c>
      <c r="G3021">
        <v>15.236241</v>
      </c>
      <c r="H3021">
        <v>9.1646560000000008</v>
      </c>
      <c r="I3021">
        <v>20.313310999999999</v>
      </c>
      <c r="J3021">
        <v>0.30777700000000002</v>
      </c>
      <c r="K3021" t="str">
        <f t="shared" si="83"/>
        <v>7</v>
      </c>
      <c r="L3021" t="s">
        <v>95</v>
      </c>
      <c r="M3021" t="s">
        <v>96</v>
      </c>
      <c r="N302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67</v>
      </c>
      <c r="O3021" t="e">
        <f>VLOOKUP(TableMPI[[#This Row],[Label]],TableAvg[],2,FALSE)</f>
        <v>#N/A</v>
      </c>
      <c r="P3021" t="e">
        <f>VLOOKUP(TableMPI[[#This Row],[Label]],TableAvg[],3,FALSE)</f>
        <v>#N/A</v>
      </c>
      <c r="Q3021" t="e">
        <f>TableMPI[[#This Row],[Avg]]-$U$2*TableMPI[[#This Row],[StdDev]]</f>
        <v>#N/A</v>
      </c>
      <c r="R3021" t="e">
        <f>TableMPI[[#This Row],[Avg]]+$U$2*TableMPI[[#This Row],[StdDev]]</f>
        <v>#N/A</v>
      </c>
      <c r="S3021" t="e">
        <f>IF(AND(TableMPI[[#This Row],[total_time]]&gt;=TableMPI[[#This Row],[Low]], TableMPI[[#This Row],[total_time]]&lt;=TableMPI[[#This Row],[High]]),1,0)</f>
        <v>#N/A</v>
      </c>
    </row>
    <row r="3022" spans="1:19" x14ac:dyDescent="0.25">
      <c r="A3022" t="s">
        <v>15</v>
      </c>
      <c r="B3022">
        <v>10000</v>
      </c>
      <c r="C3022">
        <v>100</v>
      </c>
      <c r="D3022">
        <v>100000</v>
      </c>
      <c r="E3022">
        <v>68</v>
      </c>
      <c r="F3022">
        <v>1</v>
      </c>
      <c r="G3022">
        <v>23.972149999999999</v>
      </c>
      <c r="H3022">
        <v>18.007874999999999</v>
      </c>
      <c r="I3022">
        <v>9.1391010000000001</v>
      </c>
      <c r="J3022">
        <v>0.136404</v>
      </c>
      <c r="K3022" t="str">
        <f t="shared" si="83"/>
        <v>7</v>
      </c>
      <c r="L3022" t="s">
        <v>95</v>
      </c>
      <c r="M3022" t="s">
        <v>96</v>
      </c>
      <c r="N302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68</v>
      </c>
      <c r="O3022" t="e">
        <f>VLOOKUP(TableMPI[[#This Row],[Label]],TableAvg[],2,FALSE)</f>
        <v>#N/A</v>
      </c>
      <c r="P3022" t="e">
        <f>VLOOKUP(TableMPI[[#This Row],[Label]],TableAvg[],3,FALSE)</f>
        <v>#N/A</v>
      </c>
      <c r="Q3022" t="e">
        <f>TableMPI[[#This Row],[Avg]]-$U$2*TableMPI[[#This Row],[StdDev]]</f>
        <v>#N/A</v>
      </c>
      <c r="R3022" t="e">
        <f>TableMPI[[#This Row],[Avg]]+$U$2*TableMPI[[#This Row],[StdDev]]</f>
        <v>#N/A</v>
      </c>
      <c r="S3022" t="e">
        <f>IF(AND(TableMPI[[#This Row],[total_time]]&gt;=TableMPI[[#This Row],[Low]], TableMPI[[#This Row],[total_time]]&lt;=TableMPI[[#This Row],[High]]),1,0)</f>
        <v>#N/A</v>
      </c>
    </row>
    <row r="3023" spans="1:19" x14ac:dyDescent="0.25">
      <c r="A3023" t="s">
        <v>15</v>
      </c>
      <c r="B3023">
        <v>10000</v>
      </c>
      <c r="C3023">
        <v>100</v>
      </c>
      <c r="D3023">
        <v>100000</v>
      </c>
      <c r="E3023">
        <v>69</v>
      </c>
      <c r="F3023">
        <v>1</v>
      </c>
      <c r="G3023">
        <v>14.322772000000001</v>
      </c>
      <c r="H3023">
        <v>8.4155080000000009</v>
      </c>
      <c r="I3023">
        <v>4.9461620000000002</v>
      </c>
      <c r="J3023">
        <v>7.2737999999999997E-2</v>
      </c>
      <c r="K3023" t="str">
        <f t="shared" si="83"/>
        <v>7</v>
      </c>
      <c r="L3023" t="s">
        <v>95</v>
      </c>
      <c r="M3023" t="s">
        <v>96</v>
      </c>
      <c r="N302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69</v>
      </c>
      <c r="O3023" t="e">
        <f>VLOOKUP(TableMPI[[#This Row],[Label]],TableAvg[],2,FALSE)</f>
        <v>#N/A</v>
      </c>
      <c r="P3023" t="e">
        <f>VLOOKUP(TableMPI[[#This Row],[Label]],TableAvg[],3,FALSE)</f>
        <v>#N/A</v>
      </c>
      <c r="Q3023" t="e">
        <f>TableMPI[[#This Row],[Avg]]-$U$2*TableMPI[[#This Row],[StdDev]]</f>
        <v>#N/A</v>
      </c>
      <c r="R3023" t="e">
        <f>TableMPI[[#This Row],[Avg]]+$U$2*TableMPI[[#This Row],[StdDev]]</f>
        <v>#N/A</v>
      </c>
      <c r="S3023" t="e">
        <f>IF(AND(TableMPI[[#This Row],[total_time]]&gt;=TableMPI[[#This Row],[Low]], TableMPI[[#This Row],[total_time]]&lt;=TableMPI[[#This Row],[High]]),1,0)</f>
        <v>#N/A</v>
      </c>
    </row>
    <row r="3024" spans="1:19" x14ac:dyDescent="0.25">
      <c r="A3024" t="s">
        <v>15</v>
      </c>
      <c r="B3024">
        <v>10000</v>
      </c>
      <c r="C3024">
        <v>100</v>
      </c>
      <c r="D3024">
        <v>100000</v>
      </c>
      <c r="E3024">
        <v>70</v>
      </c>
      <c r="F3024">
        <v>1</v>
      </c>
      <c r="G3024">
        <v>18.902792999999999</v>
      </c>
      <c r="H3024">
        <v>13.055462</v>
      </c>
      <c r="I3024">
        <v>4.7955189999999996</v>
      </c>
      <c r="J3024">
        <v>6.9500000000000006E-2</v>
      </c>
      <c r="K3024" t="str">
        <f t="shared" si="83"/>
        <v>7</v>
      </c>
      <c r="L3024" t="s">
        <v>95</v>
      </c>
      <c r="M3024" t="s">
        <v>96</v>
      </c>
      <c r="N302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70</v>
      </c>
      <c r="O3024" t="e">
        <f>VLOOKUP(TableMPI[[#This Row],[Label]],TableAvg[],2,FALSE)</f>
        <v>#N/A</v>
      </c>
      <c r="P3024" t="e">
        <f>VLOOKUP(TableMPI[[#This Row],[Label]],TableAvg[],3,FALSE)</f>
        <v>#N/A</v>
      </c>
      <c r="Q3024" t="e">
        <f>TableMPI[[#This Row],[Avg]]-$U$2*TableMPI[[#This Row],[StdDev]]</f>
        <v>#N/A</v>
      </c>
      <c r="R3024" t="e">
        <f>TableMPI[[#This Row],[Avg]]+$U$2*TableMPI[[#This Row],[StdDev]]</f>
        <v>#N/A</v>
      </c>
      <c r="S3024" t="e">
        <f>IF(AND(TableMPI[[#This Row],[total_time]]&gt;=TableMPI[[#This Row],[Low]], TableMPI[[#This Row],[total_time]]&lt;=TableMPI[[#This Row],[High]]),1,0)</f>
        <v>#N/A</v>
      </c>
    </row>
    <row r="3025" spans="1:19" x14ac:dyDescent="0.25">
      <c r="A3025" t="s">
        <v>15</v>
      </c>
      <c r="B3025">
        <v>10000</v>
      </c>
      <c r="C3025">
        <v>100</v>
      </c>
      <c r="D3025">
        <v>100000</v>
      </c>
      <c r="E3025">
        <v>71</v>
      </c>
      <c r="F3025">
        <v>1</v>
      </c>
      <c r="G3025">
        <v>15.671937</v>
      </c>
      <c r="H3025">
        <v>9.7542329999999993</v>
      </c>
      <c r="I3025">
        <v>4.4709199999999996</v>
      </c>
      <c r="J3025">
        <v>6.3869999999999996E-2</v>
      </c>
      <c r="K3025" t="str">
        <f t="shared" si="83"/>
        <v>7</v>
      </c>
      <c r="L3025" t="s">
        <v>95</v>
      </c>
      <c r="M3025" t="s">
        <v>96</v>
      </c>
      <c r="N302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71</v>
      </c>
      <c r="O3025" t="e">
        <f>VLOOKUP(TableMPI[[#This Row],[Label]],TableAvg[],2,FALSE)</f>
        <v>#N/A</v>
      </c>
      <c r="P3025" t="e">
        <f>VLOOKUP(TableMPI[[#This Row],[Label]],TableAvg[],3,FALSE)</f>
        <v>#N/A</v>
      </c>
      <c r="Q3025" t="e">
        <f>TableMPI[[#This Row],[Avg]]-$U$2*TableMPI[[#This Row],[StdDev]]</f>
        <v>#N/A</v>
      </c>
      <c r="R3025" t="e">
        <f>TableMPI[[#This Row],[Avg]]+$U$2*TableMPI[[#This Row],[StdDev]]</f>
        <v>#N/A</v>
      </c>
      <c r="S3025" t="e">
        <f>IF(AND(TableMPI[[#This Row],[total_time]]&gt;=TableMPI[[#This Row],[Low]], TableMPI[[#This Row],[total_time]]&lt;=TableMPI[[#This Row],[High]]),1,0)</f>
        <v>#N/A</v>
      </c>
    </row>
    <row r="3026" spans="1:19" x14ac:dyDescent="0.25">
      <c r="A3026" t="s">
        <v>15</v>
      </c>
      <c r="B3026">
        <v>10000</v>
      </c>
      <c r="C3026">
        <v>100</v>
      </c>
      <c r="D3026">
        <v>100000</v>
      </c>
      <c r="E3026">
        <v>72</v>
      </c>
      <c r="F3026">
        <v>1</v>
      </c>
      <c r="G3026">
        <v>16.782971</v>
      </c>
      <c r="H3026">
        <v>11.036353999999999</v>
      </c>
      <c r="I3026">
        <v>8.9927720000000004</v>
      </c>
      <c r="J3026">
        <v>0.12665899999999999</v>
      </c>
      <c r="K3026" t="str">
        <f t="shared" si="83"/>
        <v>7</v>
      </c>
      <c r="L3026" t="s">
        <v>95</v>
      </c>
      <c r="M3026" t="s">
        <v>96</v>
      </c>
      <c r="N302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72</v>
      </c>
      <c r="O3026" t="e">
        <f>VLOOKUP(TableMPI[[#This Row],[Label]],TableAvg[],2,FALSE)</f>
        <v>#N/A</v>
      </c>
      <c r="P3026" t="e">
        <f>VLOOKUP(TableMPI[[#This Row],[Label]],TableAvg[],3,FALSE)</f>
        <v>#N/A</v>
      </c>
      <c r="Q3026" t="e">
        <f>TableMPI[[#This Row],[Avg]]-$U$2*TableMPI[[#This Row],[StdDev]]</f>
        <v>#N/A</v>
      </c>
      <c r="R3026" t="e">
        <f>TableMPI[[#This Row],[Avg]]+$U$2*TableMPI[[#This Row],[StdDev]]</f>
        <v>#N/A</v>
      </c>
      <c r="S3026" t="e">
        <f>IF(AND(TableMPI[[#This Row],[total_time]]&gt;=TableMPI[[#This Row],[Low]], TableMPI[[#This Row],[total_time]]&lt;=TableMPI[[#This Row],[High]]),1,0)</f>
        <v>#N/A</v>
      </c>
    </row>
    <row r="3027" spans="1:19" x14ac:dyDescent="0.25">
      <c r="A3027" t="s">
        <v>15</v>
      </c>
      <c r="B3027">
        <v>10000</v>
      </c>
      <c r="C3027">
        <v>100</v>
      </c>
      <c r="D3027">
        <v>100000</v>
      </c>
      <c r="E3027">
        <v>13</v>
      </c>
      <c r="F3027">
        <v>1</v>
      </c>
      <c r="G3027">
        <v>26.591180000000001</v>
      </c>
      <c r="H3027">
        <v>0.313581</v>
      </c>
      <c r="I3027">
        <v>2.345316</v>
      </c>
      <c r="J3027">
        <v>0.19544300000000001</v>
      </c>
      <c r="K3027" t="str">
        <f t="shared" si="83"/>
        <v>7</v>
      </c>
      <c r="L3027" t="s">
        <v>95</v>
      </c>
      <c r="M3027" t="s">
        <v>96</v>
      </c>
      <c r="N302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13</v>
      </c>
      <c r="O3027">
        <f>VLOOKUP(TableMPI[[#This Row],[Label]],TableAvg[],2,FALSE)</f>
        <v>161.63524966666668</v>
      </c>
      <c r="P3027">
        <f>VLOOKUP(TableMPI[[#This Row],[Label]],TableAvg[],3,FALSE)</f>
        <v>0.26492721131126612</v>
      </c>
      <c r="Q3027">
        <f>TableMPI[[#This Row],[Avg]]-$U$2*TableMPI[[#This Row],[StdDev]]</f>
        <v>161.10539524404416</v>
      </c>
      <c r="R3027">
        <f>TableMPI[[#This Row],[Avg]]+$U$2*TableMPI[[#This Row],[StdDev]]</f>
        <v>162.1651040892892</v>
      </c>
      <c r="S3027">
        <f>IF(AND(TableMPI[[#This Row],[total_time]]&gt;=TableMPI[[#This Row],[Low]], TableMPI[[#This Row],[total_time]]&lt;=TableMPI[[#This Row],[High]]),1,0)</f>
        <v>0</v>
      </c>
    </row>
    <row r="3028" spans="1:19" x14ac:dyDescent="0.25">
      <c r="A3028" t="s">
        <v>15</v>
      </c>
      <c r="B3028">
        <v>10000</v>
      </c>
      <c r="C3028">
        <v>100</v>
      </c>
      <c r="D3028">
        <v>100000</v>
      </c>
      <c r="E3028">
        <v>14</v>
      </c>
      <c r="F3028">
        <v>1</v>
      </c>
      <c r="G3028">
        <v>24.712240999999999</v>
      </c>
      <c r="H3028">
        <v>0.15526300000000001</v>
      </c>
      <c r="I3028">
        <v>0.47131000000000001</v>
      </c>
      <c r="J3028">
        <v>3.6255000000000003E-2</v>
      </c>
      <c r="K3028" t="str">
        <f t="shared" si="83"/>
        <v>7</v>
      </c>
      <c r="L3028" t="s">
        <v>95</v>
      </c>
      <c r="M3028" t="s">
        <v>96</v>
      </c>
      <c r="N302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14</v>
      </c>
      <c r="O3028">
        <f>VLOOKUP(TableMPI[[#This Row],[Label]],TableAvg[],2,FALSE)</f>
        <v>150.65593566666666</v>
      </c>
      <c r="P3028">
        <f>VLOOKUP(TableMPI[[#This Row],[Label]],TableAvg[],3,FALSE)</f>
        <v>6.7386093339083936E-2</v>
      </c>
      <c r="Q3028">
        <f>TableMPI[[#This Row],[Avg]]-$U$2*TableMPI[[#This Row],[StdDev]]</f>
        <v>150.5211634799885</v>
      </c>
      <c r="R3028">
        <f>TableMPI[[#This Row],[Avg]]+$U$2*TableMPI[[#This Row],[StdDev]]</f>
        <v>150.79070785334483</v>
      </c>
      <c r="S3028">
        <f>IF(AND(TableMPI[[#This Row],[total_time]]&gt;=TableMPI[[#This Row],[Low]], TableMPI[[#This Row],[total_time]]&lt;=TableMPI[[#This Row],[High]]),1,0)</f>
        <v>0</v>
      </c>
    </row>
    <row r="3029" spans="1:19" x14ac:dyDescent="0.25">
      <c r="A3029" t="s">
        <v>15</v>
      </c>
      <c r="B3029">
        <v>10000</v>
      </c>
      <c r="C3029">
        <v>100</v>
      </c>
      <c r="D3029">
        <v>100000</v>
      </c>
      <c r="E3029">
        <v>15</v>
      </c>
      <c r="F3029">
        <v>1</v>
      </c>
      <c r="G3029">
        <v>23.237013000000001</v>
      </c>
      <c r="H3029">
        <v>0.165271</v>
      </c>
      <c r="I3029">
        <v>0.53677600000000003</v>
      </c>
      <c r="J3029">
        <v>3.8341E-2</v>
      </c>
      <c r="K3029" t="str">
        <f t="shared" si="83"/>
        <v>7</v>
      </c>
      <c r="L3029" t="s">
        <v>95</v>
      </c>
      <c r="M3029" t="s">
        <v>96</v>
      </c>
      <c r="N302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15</v>
      </c>
      <c r="O3029">
        <f>VLOOKUP(TableMPI[[#This Row],[Label]],TableAvg[],2,FALSE)</f>
        <v>140.74933714285714</v>
      </c>
      <c r="P3029">
        <f>VLOOKUP(TableMPI[[#This Row],[Label]],TableAvg[],3,FALSE)</f>
        <v>9.7697978324972082E-2</v>
      </c>
      <c r="Q3029">
        <f>TableMPI[[#This Row],[Avg]]-$U$2*TableMPI[[#This Row],[StdDev]]</f>
        <v>140.5539411862072</v>
      </c>
      <c r="R3029">
        <f>TableMPI[[#This Row],[Avg]]+$U$2*TableMPI[[#This Row],[StdDev]]</f>
        <v>140.94473309950709</v>
      </c>
      <c r="S3029">
        <f>IF(AND(TableMPI[[#This Row],[total_time]]&gt;=TableMPI[[#This Row],[Low]], TableMPI[[#This Row],[total_time]]&lt;=TableMPI[[#This Row],[High]]),1,0)</f>
        <v>0</v>
      </c>
    </row>
    <row r="3030" spans="1:19" x14ac:dyDescent="0.25">
      <c r="A3030" t="s">
        <v>15</v>
      </c>
      <c r="B3030">
        <v>10000</v>
      </c>
      <c r="C3030">
        <v>100</v>
      </c>
      <c r="D3030">
        <v>100000</v>
      </c>
      <c r="E3030">
        <v>16</v>
      </c>
      <c r="F3030">
        <v>1</v>
      </c>
      <c r="G3030">
        <v>21.875637999999999</v>
      </c>
      <c r="H3030">
        <v>0.17649699999999999</v>
      </c>
      <c r="I3030">
        <v>0.67265699999999995</v>
      </c>
      <c r="J3030">
        <v>4.4844000000000002E-2</v>
      </c>
      <c r="K3030" t="str">
        <f t="shared" si="83"/>
        <v>7</v>
      </c>
      <c r="L3030" t="s">
        <v>95</v>
      </c>
      <c r="M3030" t="s">
        <v>96</v>
      </c>
      <c r="N303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16</v>
      </c>
      <c r="O3030">
        <f>VLOOKUP(TableMPI[[#This Row],[Label]],TableAvg[],2,FALSE)</f>
        <v>132.24896166666667</v>
      </c>
      <c r="P3030">
        <f>VLOOKUP(TableMPI[[#This Row],[Label]],TableAvg[],3,FALSE)</f>
        <v>3.8100204833406912E-2</v>
      </c>
      <c r="Q3030">
        <f>TableMPI[[#This Row],[Avg]]-$U$2*TableMPI[[#This Row],[StdDev]]</f>
        <v>132.17276125699985</v>
      </c>
      <c r="R3030">
        <f>TableMPI[[#This Row],[Avg]]+$U$2*TableMPI[[#This Row],[StdDev]]</f>
        <v>132.3251620763335</v>
      </c>
      <c r="S3030">
        <f>IF(AND(TableMPI[[#This Row],[total_time]]&gt;=TableMPI[[#This Row],[Low]], TableMPI[[#This Row],[total_time]]&lt;=TableMPI[[#This Row],[High]]),1,0)</f>
        <v>0</v>
      </c>
    </row>
    <row r="3031" spans="1:19" x14ac:dyDescent="0.25">
      <c r="A3031" t="s">
        <v>15</v>
      </c>
      <c r="B3031">
        <v>10000</v>
      </c>
      <c r="C3031">
        <v>100</v>
      </c>
      <c r="D3031">
        <v>100000</v>
      </c>
      <c r="E3031">
        <v>17</v>
      </c>
      <c r="F3031">
        <v>1</v>
      </c>
      <c r="G3031">
        <v>20.701829</v>
      </c>
      <c r="H3031">
        <v>0.167381</v>
      </c>
      <c r="I3031">
        <v>0.70403300000000002</v>
      </c>
      <c r="J3031">
        <v>4.4001999999999999E-2</v>
      </c>
      <c r="K3031" t="str">
        <f t="shared" si="83"/>
        <v>7</v>
      </c>
      <c r="L3031" t="s">
        <v>95</v>
      </c>
      <c r="M3031" t="s">
        <v>96</v>
      </c>
      <c r="N303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17</v>
      </c>
      <c r="O3031">
        <f>VLOOKUP(TableMPI[[#This Row],[Label]],TableAvg[],2,FALSE)</f>
        <v>124.63650699999999</v>
      </c>
      <c r="P3031">
        <f>VLOOKUP(TableMPI[[#This Row],[Label]],TableAvg[],3,FALSE)</f>
        <v>0.10936113638484908</v>
      </c>
      <c r="Q3031">
        <f>TableMPI[[#This Row],[Avg]]-$U$2*TableMPI[[#This Row],[StdDev]]</f>
        <v>124.4177847272303</v>
      </c>
      <c r="R3031">
        <f>TableMPI[[#This Row],[Avg]]+$U$2*TableMPI[[#This Row],[StdDev]]</f>
        <v>124.85522927276969</v>
      </c>
      <c r="S3031">
        <f>IF(AND(TableMPI[[#This Row],[total_time]]&gt;=TableMPI[[#This Row],[Low]], TableMPI[[#This Row],[total_time]]&lt;=TableMPI[[#This Row],[High]]),1,0)</f>
        <v>0</v>
      </c>
    </row>
    <row r="3032" spans="1:19" x14ac:dyDescent="0.25">
      <c r="A3032" t="s">
        <v>15</v>
      </c>
      <c r="B3032">
        <v>10000</v>
      </c>
      <c r="C3032">
        <v>100</v>
      </c>
      <c r="D3032">
        <v>100000</v>
      </c>
      <c r="E3032">
        <v>18</v>
      </c>
      <c r="F3032">
        <v>1</v>
      </c>
      <c r="G3032">
        <v>19.490666000000001</v>
      </c>
      <c r="H3032">
        <v>0.161797</v>
      </c>
      <c r="I3032">
        <v>0.64219400000000004</v>
      </c>
      <c r="J3032">
        <v>3.7775999999999997E-2</v>
      </c>
      <c r="K3032" t="str">
        <f t="shared" si="83"/>
        <v>7</v>
      </c>
      <c r="L3032" t="s">
        <v>95</v>
      </c>
      <c r="M3032" t="s">
        <v>96</v>
      </c>
      <c r="N303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18</v>
      </c>
      <c r="O3032">
        <f>VLOOKUP(TableMPI[[#This Row],[Label]],TableAvg[],2,FALSE)</f>
        <v>117.96217457142858</v>
      </c>
      <c r="P3032">
        <f>VLOOKUP(TableMPI[[#This Row],[Label]],TableAvg[],3,FALSE)</f>
        <v>0.13303812177011046</v>
      </c>
      <c r="Q3032">
        <f>TableMPI[[#This Row],[Avg]]-$U$2*TableMPI[[#This Row],[StdDev]]</f>
        <v>117.69609832788835</v>
      </c>
      <c r="R3032">
        <f>TableMPI[[#This Row],[Avg]]+$U$2*TableMPI[[#This Row],[StdDev]]</f>
        <v>118.2282508149688</v>
      </c>
      <c r="S3032">
        <f>IF(AND(TableMPI[[#This Row],[total_time]]&gt;=TableMPI[[#This Row],[Low]], TableMPI[[#This Row],[total_time]]&lt;=TableMPI[[#This Row],[High]]),1,0)</f>
        <v>0</v>
      </c>
    </row>
    <row r="3033" spans="1:19" x14ac:dyDescent="0.25">
      <c r="A3033" t="s">
        <v>15</v>
      </c>
      <c r="B3033">
        <v>10000</v>
      </c>
      <c r="C3033">
        <v>100</v>
      </c>
      <c r="D3033">
        <v>100000</v>
      </c>
      <c r="E3033">
        <v>19</v>
      </c>
      <c r="F3033">
        <v>1</v>
      </c>
      <c r="G3033">
        <v>18.701442</v>
      </c>
      <c r="H3033">
        <v>0.17385800000000001</v>
      </c>
      <c r="I3033">
        <v>0.87495999999999996</v>
      </c>
      <c r="J3033">
        <v>4.8608999999999999E-2</v>
      </c>
      <c r="K3033" t="str">
        <f t="shared" si="83"/>
        <v>7</v>
      </c>
      <c r="L3033" t="s">
        <v>95</v>
      </c>
      <c r="M3033" t="s">
        <v>96</v>
      </c>
      <c r="N303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19</v>
      </c>
      <c r="O3033">
        <f>VLOOKUP(TableMPI[[#This Row],[Label]],TableAvg[],2,FALSE)</f>
        <v>111.81019399999998</v>
      </c>
      <c r="P3033">
        <f>VLOOKUP(TableMPI[[#This Row],[Label]],TableAvg[],3,FALSE)</f>
        <v>1.7064358900188037E-2</v>
      </c>
      <c r="Q3033">
        <f>TableMPI[[#This Row],[Avg]]-$U$2*TableMPI[[#This Row],[StdDev]]</f>
        <v>111.77606528219961</v>
      </c>
      <c r="R3033">
        <f>TableMPI[[#This Row],[Avg]]+$U$2*TableMPI[[#This Row],[StdDev]]</f>
        <v>111.84432271780035</v>
      </c>
      <c r="S3033">
        <f>IF(AND(TableMPI[[#This Row],[total_time]]&gt;=TableMPI[[#This Row],[Low]], TableMPI[[#This Row],[total_time]]&lt;=TableMPI[[#This Row],[High]]),1,0)</f>
        <v>0</v>
      </c>
    </row>
    <row r="3034" spans="1:19" x14ac:dyDescent="0.25">
      <c r="A3034" t="s">
        <v>15</v>
      </c>
      <c r="B3034">
        <v>10000</v>
      </c>
      <c r="C3034">
        <v>100</v>
      </c>
      <c r="D3034">
        <v>100000</v>
      </c>
      <c r="E3034">
        <v>20</v>
      </c>
      <c r="F3034">
        <v>1</v>
      </c>
      <c r="G3034">
        <v>17.792580000000001</v>
      </c>
      <c r="H3034">
        <v>0.16094800000000001</v>
      </c>
      <c r="I3034">
        <v>0.71911099999999994</v>
      </c>
      <c r="J3034">
        <v>3.7848E-2</v>
      </c>
      <c r="K3034" t="str">
        <f t="shared" si="83"/>
        <v>7</v>
      </c>
      <c r="L3034" t="s">
        <v>95</v>
      </c>
      <c r="M3034" t="s">
        <v>96</v>
      </c>
      <c r="N303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20</v>
      </c>
      <c r="O3034">
        <f>VLOOKUP(TableMPI[[#This Row],[Label]],TableAvg[],2,FALSE)</f>
        <v>106.41285233333333</v>
      </c>
      <c r="P3034">
        <f>VLOOKUP(TableMPI[[#This Row],[Label]],TableAvg[],3,FALSE)</f>
        <v>0.22987877085035913</v>
      </c>
      <c r="Q3034">
        <f>TableMPI[[#This Row],[Avg]]-$U$2*TableMPI[[#This Row],[StdDev]]</f>
        <v>105.95309479163261</v>
      </c>
      <c r="R3034">
        <f>TableMPI[[#This Row],[Avg]]+$U$2*TableMPI[[#This Row],[StdDev]]</f>
        <v>106.87260987503406</v>
      </c>
      <c r="S3034">
        <f>IF(AND(TableMPI[[#This Row],[total_time]]&gt;=TableMPI[[#This Row],[Low]], TableMPI[[#This Row],[total_time]]&lt;=TableMPI[[#This Row],[High]]),1,0)</f>
        <v>0</v>
      </c>
    </row>
    <row r="3035" spans="1:19" x14ac:dyDescent="0.25">
      <c r="A3035" t="s">
        <v>15</v>
      </c>
      <c r="B3035">
        <v>10000</v>
      </c>
      <c r="C3035">
        <v>100</v>
      </c>
      <c r="D3035">
        <v>100000</v>
      </c>
      <c r="E3035">
        <v>21</v>
      </c>
      <c r="F3035">
        <v>1</v>
      </c>
      <c r="G3035">
        <v>16.960813000000002</v>
      </c>
      <c r="H3035">
        <v>0.17335999999999999</v>
      </c>
      <c r="I3035">
        <v>0.96249899999999999</v>
      </c>
      <c r="J3035">
        <v>4.8125000000000001E-2</v>
      </c>
      <c r="K3035" t="str">
        <f t="shared" si="83"/>
        <v>7</v>
      </c>
      <c r="L3035" t="s">
        <v>95</v>
      </c>
      <c r="M3035" t="s">
        <v>96</v>
      </c>
      <c r="N303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21</v>
      </c>
      <c r="O3035">
        <f>VLOOKUP(TableMPI[[#This Row],[Label]],TableAvg[],2,FALSE)</f>
        <v>101.56893128571427</v>
      </c>
      <c r="P3035">
        <f>VLOOKUP(TableMPI[[#This Row],[Label]],TableAvg[],3,FALSE)</f>
        <v>6.3490670240610642E-2</v>
      </c>
      <c r="Q3035">
        <f>TableMPI[[#This Row],[Avg]]-$U$2*TableMPI[[#This Row],[StdDev]]</f>
        <v>101.44194994523305</v>
      </c>
      <c r="R3035">
        <f>TableMPI[[#This Row],[Avg]]+$U$2*TableMPI[[#This Row],[StdDev]]</f>
        <v>101.69591262619549</v>
      </c>
      <c r="S3035">
        <f>IF(AND(TableMPI[[#This Row],[total_time]]&gt;=TableMPI[[#This Row],[Low]], TableMPI[[#This Row],[total_time]]&lt;=TableMPI[[#This Row],[High]]),1,0)</f>
        <v>0</v>
      </c>
    </row>
    <row r="3036" spans="1:19" x14ac:dyDescent="0.25">
      <c r="A3036" t="s">
        <v>15</v>
      </c>
      <c r="B3036">
        <v>10000</v>
      </c>
      <c r="C3036">
        <v>100</v>
      </c>
      <c r="D3036">
        <v>100000</v>
      </c>
      <c r="E3036">
        <v>22</v>
      </c>
      <c r="F3036">
        <v>1</v>
      </c>
      <c r="G3036">
        <v>16.275544</v>
      </c>
      <c r="H3036">
        <v>0.18701400000000001</v>
      </c>
      <c r="I3036">
        <v>1.1956910000000001</v>
      </c>
      <c r="J3036">
        <v>5.6938000000000002E-2</v>
      </c>
      <c r="K3036" t="str">
        <f t="shared" si="83"/>
        <v>7</v>
      </c>
      <c r="L3036" t="s">
        <v>95</v>
      </c>
      <c r="M3036" t="s">
        <v>96</v>
      </c>
      <c r="N303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22</v>
      </c>
      <c r="O3036">
        <f>VLOOKUP(TableMPI[[#This Row],[Label]],TableAvg[],2,FALSE)</f>
        <v>97.027764666666656</v>
      </c>
      <c r="P3036">
        <f>VLOOKUP(TableMPI[[#This Row],[Label]],TableAvg[],3,FALSE)</f>
        <v>0.22581226043032632</v>
      </c>
      <c r="Q3036">
        <f>TableMPI[[#This Row],[Avg]]-$U$2*TableMPI[[#This Row],[StdDev]]</f>
        <v>96.576140145806008</v>
      </c>
      <c r="R3036">
        <f>TableMPI[[#This Row],[Avg]]+$U$2*TableMPI[[#This Row],[StdDev]]</f>
        <v>97.479389187527303</v>
      </c>
      <c r="S3036">
        <f>IF(AND(TableMPI[[#This Row],[total_time]]&gt;=TableMPI[[#This Row],[Low]], TableMPI[[#This Row],[total_time]]&lt;=TableMPI[[#This Row],[High]]),1,0)</f>
        <v>0</v>
      </c>
    </row>
    <row r="3037" spans="1:19" x14ac:dyDescent="0.25">
      <c r="A3037" t="s">
        <v>15</v>
      </c>
      <c r="B3037">
        <v>10000</v>
      </c>
      <c r="C3037">
        <v>100</v>
      </c>
      <c r="D3037">
        <v>100000</v>
      </c>
      <c r="E3037">
        <v>23</v>
      </c>
      <c r="F3037">
        <v>1</v>
      </c>
      <c r="G3037">
        <v>15.771511</v>
      </c>
      <c r="H3037">
        <v>0.18221300000000001</v>
      </c>
      <c r="I3037">
        <v>1.18526</v>
      </c>
      <c r="J3037">
        <v>5.3874999999999999E-2</v>
      </c>
      <c r="K3037" t="str">
        <f t="shared" si="83"/>
        <v>7</v>
      </c>
      <c r="L3037" t="s">
        <v>95</v>
      </c>
      <c r="M3037" t="s">
        <v>96</v>
      </c>
      <c r="N303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23</v>
      </c>
      <c r="O3037">
        <f>VLOOKUP(TableMPI[[#This Row],[Label]],TableAvg[],2,FALSE)</f>
        <v>92.918685999999994</v>
      </c>
      <c r="P3037">
        <f>VLOOKUP(TableMPI[[#This Row],[Label]],TableAvg[],3,FALSE)</f>
        <v>0.20650710158987692</v>
      </c>
      <c r="Q3037">
        <f>TableMPI[[#This Row],[Avg]]-$U$2*TableMPI[[#This Row],[StdDev]]</f>
        <v>92.505671796820238</v>
      </c>
      <c r="R3037">
        <f>TableMPI[[#This Row],[Avg]]+$U$2*TableMPI[[#This Row],[StdDev]]</f>
        <v>93.33170020317975</v>
      </c>
      <c r="S3037">
        <f>IF(AND(TableMPI[[#This Row],[total_time]]&gt;=TableMPI[[#This Row],[Low]], TableMPI[[#This Row],[total_time]]&lt;=TableMPI[[#This Row],[High]]),1,0)</f>
        <v>0</v>
      </c>
    </row>
    <row r="3038" spans="1:19" x14ac:dyDescent="0.25">
      <c r="A3038" t="s">
        <v>15</v>
      </c>
      <c r="B3038">
        <v>10000</v>
      </c>
      <c r="C3038">
        <v>100</v>
      </c>
      <c r="D3038">
        <v>100000</v>
      </c>
      <c r="E3038">
        <v>24</v>
      </c>
      <c r="F3038">
        <v>1</v>
      </c>
      <c r="G3038">
        <v>15.070797000000001</v>
      </c>
      <c r="H3038">
        <v>0.16845599999999999</v>
      </c>
      <c r="I3038">
        <v>0.84494199999999997</v>
      </c>
      <c r="J3038">
        <v>3.6736999999999999E-2</v>
      </c>
      <c r="K3038" t="str">
        <f t="shared" si="83"/>
        <v>7</v>
      </c>
      <c r="L3038" t="s">
        <v>95</v>
      </c>
      <c r="M3038" t="s">
        <v>96</v>
      </c>
      <c r="N303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24</v>
      </c>
      <c r="O3038">
        <f>VLOOKUP(TableMPI[[#This Row],[Label]],TableAvg[],2,FALSE)</f>
        <v>89.644154714285705</v>
      </c>
      <c r="P3038">
        <f>VLOOKUP(TableMPI[[#This Row],[Label]],TableAvg[],3,FALSE)</f>
        <v>9.5325372799477823E-2</v>
      </c>
      <c r="Q3038">
        <f>TableMPI[[#This Row],[Avg]]-$U$2*TableMPI[[#This Row],[StdDev]]</f>
        <v>89.453503968686746</v>
      </c>
      <c r="R3038">
        <f>TableMPI[[#This Row],[Avg]]+$U$2*TableMPI[[#This Row],[StdDev]]</f>
        <v>89.834805459884663</v>
      </c>
      <c r="S3038">
        <f>IF(AND(TableMPI[[#This Row],[total_time]]&gt;=TableMPI[[#This Row],[Low]], TableMPI[[#This Row],[total_time]]&lt;=TableMPI[[#This Row],[High]]),1,0)</f>
        <v>0</v>
      </c>
    </row>
    <row r="3039" spans="1:19" x14ac:dyDescent="0.25">
      <c r="A3039" t="s">
        <v>15</v>
      </c>
      <c r="B3039">
        <v>10000</v>
      </c>
      <c r="C3039">
        <v>100</v>
      </c>
      <c r="D3039">
        <v>100000</v>
      </c>
      <c r="E3039">
        <v>25</v>
      </c>
      <c r="F3039">
        <v>1</v>
      </c>
      <c r="G3039">
        <v>15.131392999999999</v>
      </c>
      <c r="H3039">
        <v>0.54261300000000001</v>
      </c>
      <c r="I3039">
        <v>4.4044949999999998</v>
      </c>
      <c r="J3039">
        <v>0.18352099999999999</v>
      </c>
      <c r="K3039" t="str">
        <f t="shared" si="83"/>
        <v>7</v>
      </c>
      <c r="L3039" t="s">
        <v>95</v>
      </c>
      <c r="M3039" t="s">
        <v>96</v>
      </c>
      <c r="N303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25</v>
      </c>
      <c r="O3039">
        <f>VLOOKUP(TableMPI[[#This Row],[Label]],TableAvg[],2,FALSE)</f>
        <v>89.256282333333345</v>
      </c>
      <c r="P3039">
        <f>VLOOKUP(TableMPI[[#This Row],[Label]],TableAvg[],3,FALSE)</f>
        <v>0.4857304962901634</v>
      </c>
      <c r="Q3039">
        <f>TableMPI[[#This Row],[Avg]]-$U$2*TableMPI[[#This Row],[StdDev]]</f>
        <v>88.284821340753012</v>
      </c>
      <c r="R3039">
        <f>TableMPI[[#This Row],[Avg]]+$U$2*TableMPI[[#This Row],[StdDev]]</f>
        <v>90.227743325913679</v>
      </c>
      <c r="S3039">
        <f>IF(AND(TableMPI[[#This Row],[total_time]]&gt;=TableMPI[[#This Row],[Low]], TableMPI[[#This Row],[total_time]]&lt;=TableMPI[[#This Row],[High]]),1,0)</f>
        <v>0</v>
      </c>
    </row>
    <row r="3040" spans="1:19" x14ac:dyDescent="0.25">
      <c r="A3040" t="s">
        <v>15</v>
      </c>
      <c r="B3040">
        <v>10000</v>
      </c>
      <c r="C3040">
        <v>100</v>
      </c>
      <c r="D3040">
        <v>100000</v>
      </c>
      <c r="E3040">
        <v>26</v>
      </c>
      <c r="F3040">
        <v>1</v>
      </c>
      <c r="G3040">
        <v>14.685637</v>
      </c>
      <c r="H3040">
        <v>0.67937199999999998</v>
      </c>
      <c r="I3040">
        <v>2.4279329999999999</v>
      </c>
      <c r="J3040">
        <v>9.7116999999999995E-2</v>
      </c>
      <c r="K3040" t="str">
        <f t="shared" si="83"/>
        <v>7</v>
      </c>
      <c r="L3040" t="s">
        <v>95</v>
      </c>
      <c r="M3040" t="s">
        <v>96</v>
      </c>
      <c r="N304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26</v>
      </c>
      <c r="O3040">
        <f>VLOOKUP(TableMPI[[#This Row],[Label]],TableAvg[],2,FALSE)</f>
        <v>86.638882333333342</v>
      </c>
      <c r="P3040">
        <f>VLOOKUP(TableMPI[[#This Row],[Label]],TableAvg[],3,FALSE)</f>
        <v>0.10335669005909827</v>
      </c>
      <c r="Q3040">
        <f>TableMPI[[#This Row],[Avg]]-$U$2*TableMPI[[#This Row],[StdDev]]</f>
        <v>86.43216895321514</v>
      </c>
      <c r="R3040">
        <f>TableMPI[[#This Row],[Avg]]+$U$2*TableMPI[[#This Row],[StdDev]]</f>
        <v>86.845595713451544</v>
      </c>
      <c r="S3040">
        <f>IF(AND(TableMPI[[#This Row],[total_time]]&gt;=TableMPI[[#This Row],[Low]], TableMPI[[#This Row],[total_time]]&lt;=TableMPI[[#This Row],[High]]),1,0)</f>
        <v>0</v>
      </c>
    </row>
    <row r="3041" spans="1:19" x14ac:dyDescent="0.25">
      <c r="A3041" t="s">
        <v>15</v>
      </c>
      <c r="B3041">
        <v>10000</v>
      </c>
      <c r="C3041">
        <v>100</v>
      </c>
      <c r="D3041">
        <v>100000</v>
      </c>
      <c r="E3041">
        <v>27</v>
      </c>
      <c r="F3041">
        <v>1</v>
      </c>
      <c r="G3041">
        <v>14.594917000000001</v>
      </c>
      <c r="H3041">
        <v>1.0990470000000001</v>
      </c>
      <c r="I3041">
        <v>4.2292399999999999</v>
      </c>
      <c r="J3041">
        <v>0.162663</v>
      </c>
      <c r="K3041" t="str">
        <f t="shared" si="83"/>
        <v>7</v>
      </c>
      <c r="L3041" t="s">
        <v>95</v>
      </c>
      <c r="M3041" t="s">
        <v>96</v>
      </c>
      <c r="N304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27</v>
      </c>
      <c r="O3041">
        <f>VLOOKUP(TableMPI[[#This Row],[Label]],TableAvg[],2,FALSE)</f>
        <v>84.33911771428572</v>
      </c>
      <c r="P3041">
        <f>VLOOKUP(TableMPI[[#This Row],[Label]],TableAvg[],3,FALSE)</f>
        <v>0.84644929129773927</v>
      </c>
      <c r="Q3041">
        <f>TableMPI[[#This Row],[Avg]]-$U$2*TableMPI[[#This Row],[StdDev]]</f>
        <v>82.646219131690245</v>
      </c>
      <c r="R3041">
        <f>TableMPI[[#This Row],[Avg]]+$U$2*TableMPI[[#This Row],[StdDev]]</f>
        <v>86.032016296881196</v>
      </c>
      <c r="S3041">
        <f>IF(AND(TableMPI[[#This Row],[total_time]]&gt;=TableMPI[[#This Row],[Low]], TableMPI[[#This Row],[total_time]]&lt;=TableMPI[[#This Row],[High]]),1,0)</f>
        <v>0</v>
      </c>
    </row>
    <row r="3042" spans="1:19" x14ac:dyDescent="0.25">
      <c r="A3042" t="s">
        <v>15</v>
      </c>
      <c r="B3042">
        <v>10000</v>
      </c>
      <c r="C3042">
        <v>100</v>
      </c>
      <c r="D3042">
        <v>100000</v>
      </c>
      <c r="E3042">
        <v>28</v>
      </c>
      <c r="F3042">
        <v>1</v>
      </c>
      <c r="G3042">
        <v>14.852677999999999</v>
      </c>
      <c r="H3042">
        <v>1.8518810000000001</v>
      </c>
      <c r="I3042">
        <v>4.20587</v>
      </c>
      <c r="J3042">
        <v>0.15577299999999999</v>
      </c>
      <c r="K3042" t="str">
        <f t="shared" si="83"/>
        <v>7</v>
      </c>
      <c r="L3042" t="s">
        <v>95</v>
      </c>
      <c r="M3042" t="s">
        <v>96</v>
      </c>
      <c r="N304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28</v>
      </c>
      <c r="O3042">
        <f>VLOOKUP(TableMPI[[#This Row],[Label]],TableAvg[],2,FALSE)</f>
        <v>83.338386666666665</v>
      </c>
      <c r="P3042">
        <f>VLOOKUP(TableMPI[[#This Row],[Label]],TableAvg[],3,FALSE)</f>
        <v>0.24866602991321096</v>
      </c>
      <c r="Q3042">
        <f>TableMPI[[#This Row],[Avg]]-$U$2*TableMPI[[#This Row],[StdDev]]</f>
        <v>82.841054606840245</v>
      </c>
      <c r="R3042">
        <f>TableMPI[[#This Row],[Avg]]+$U$2*TableMPI[[#This Row],[StdDev]]</f>
        <v>83.835718726493084</v>
      </c>
      <c r="S3042">
        <f>IF(AND(TableMPI[[#This Row],[total_time]]&gt;=TableMPI[[#This Row],[Low]], TableMPI[[#This Row],[total_time]]&lt;=TableMPI[[#This Row],[High]]),1,0)</f>
        <v>0</v>
      </c>
    </row>
    <row r="3043" spans="1:19" x14ac:dyDescent="0.25">
      <c r="A3043" t="s">
        <v>15</v>
      </c>
      <c r="B3043">
        <v>10000</v>
      </c>
      <c r="C3043">
        <v>100</v>
      </c>
      <c r="D3043">
        <v>100000</v>
      </c>
      <c r="E3043">
        <v>29</v>
      </c>
      <c r="F3043">
        <v>1</v>
      </c>
      <c r="G3043">
        <v>14.024124</v>
      </c>
      <c r="H3043">
        <v>1.3734679999999999</v>
      </c>
      <c r="I3043">
        <v>4.5762479999999996</v>
      </c>
      <c r="J3043">
        <v>0.163437</v>
      </c>
      <c r="K3043" t="str">
        <f t="shared" si="83"/>
        <v>7</v>
      </c>
      <c r="L3043" t="s">
        <v>95</v>
      </c>
      <c r="M3043" t="s">
        <v>96</v>
      </c>
      <c r="N304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29</v>
      </c>
      <c r="O3043">
        <f>VLOOKUP(TableMPI[[#This Row],[Label]],TableAvg[],2,FALSE)</f>
        <v>82.325534333333337</v>
      </c>
      <c r="P3043">
        <f>VLOOKUP(TableMPI[[#This Row],[Label]],TableAvg[],3,FALSE)</f>
        <v>1.4566514747363624</v>
      </c>
      <c r="Q3043">
        <f>TableMPI[[#This Row],[Avg]]-$U$2*TableMPI[[#This Row],[StdDev]]</f>
        <v>79.412231383860615</v>
      </c>
      <c r="R3043">
        <f>TableMPI[[#This Row],[Avg]]+$U$2*TableMPI[[#This Row],[StdDev]]</f>
        <v>85.23883728280606</v>
      </c>
      <c r="S3043">
        <f>IF(AND(TableMPI[[#This Row],[total_time]]&gt;=TableMPI[[#This Row],[Low]], TableMPI[[#This Row],[total_time]]&lt;=TableMPI[[#This Row],[High]]),1,0)</f>
        <v>0</v>
      </c>
    </row>
    <row r="3044" spans="1:19" x14ac:dyDescent="0.25">
      <c r="A3044" t="s">
        <v>15</v>
      </c>
      <c r="B3044">
        <v>10000</v>
      </c>
      <c r="C3044">
        <v>100</v>
      </c>
      <c r="D3044">
        <v>100000</v>
      </c>
      <c r="E3044">
        <v>30</v>
      </c>
      <c r="F3044">
        <v>1</v>
      </c>
      <c r="G3044">
        <v>13.822521</v>
      </c>
      <c r="H3044">
        <v>1.456647</v>
      </c>
      <c r="I3044">
        <v>2.559707</v>
      </c>
      <c r="J3044">
        <v>8.8265999999999997E-2</v>
      </c>
      <c r="K3044" t="str">
        <f t="shared" si="83"/>
        <v>7</v>
      </c>
      <c r="L3044" t="s">
        <v>95</v>
      </c>
      <c r="M3044" t="s">
        <v>96</v>
      </c>
      <c r="N304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30</v>
      </c>
      <c r="O3044">
        <f>VLOOKUP(TableMPI[[#This Row],[Label]],TableAvg[],2,FALSE)</f>
        <v>82.589635000000015</v>
      </c>
      <c r="P3044">
        <f>VLOOKUP(TableMPI[[#This Row],[Label]],TableAvg[],3,FALSE)</f>
        <v>2.0713395338341378</v>
      </c>
      <c r="Q3044">
        <f>TableMPI[[#This Row],[Avg]]-$U$2*TableMPI[[#This Row],[StdDev]]</f>
        <v>78.446955932331747</v>
      </c>
      <c r="R3044">
        <f>TableMPI[[#This Row],[Avg]]+$U$2*TableMPI[[#This Row],[StdDev]]</f>
        <v>86.732314067668284</v>
      </c>
      <c r="S3044">
        <f>IF(AND(TableMPI[[#This Row],[total_time]]&gt;=TableMPI[[#This Row],[Low]], TableMPI[[#This Row],[total_time]]&lt;=TableMPI[[#This Row],[High]]),1,0)</f>
        <v>0</v>
      </c>
    </row>
    <row r="3045" spans="1:19" x14ac:dyDescent="0.25">
      <c r="A3045" t="s">
        <v>15</v>
      </c>
      <c r="B3045">
        <v>10000</v>
      </c>
      <c r="C3045">
        <v>100</v>
      </c>
      <c r="D3045">
        <v>100000</v>
      </c>
      <c r="E3045">
        <v>31</v>
      </c>
      <c r="F3045">
        <v>1</v>
      </c>
      <c r="G3045">
        <v>14.801717</v>
      </c>
      <c r="H3045">
        <v>2.8820109999999999</v>
      </c>
      <c r="I3045">
        <v>3.9715530000000001</v>
      </c>
      <c r="J3045">
        <v>0.132385</v>
      </c>
      <c r="K3045" t="str">
        <f t="shared" si="83"/>
        <v>7</v>
      </c>
      <c r="L3045" t="s">
        <v>95</v>
      </c>
      <c r="M3045" t="s">
        <v>96</v>
      </c>
      <c r="N304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31</v>
      </c>
      <c r="O3045">
        <f>VLOOKUP(TableMPI[[#This Row],[Label]],TableAvg[],2,FALSE)</f>
        <v>80.903500000000008</v>
      </c>
      <c r="P3045">
        <f>VLOOKUP(TableMPI[[#This Row],[Label]],TableAvg[],3,FALSE)</f>
        <v>2.0728889999997979</v>
      </c>
      <c r="Q3045">
        <f>TableMPI[[#This Row],[Avg]]-$U$2*TableMPI[[#This Row],[StdDev]]</f>
        <v>76.757722000000413</v>
      </c>
      <c r="R3045">
        <f>TableMPI[[#This Row],[Avg]]+$U$2*TableMPI[[#This Row],[StdDev]]</f>
        <v>85.049277999999603</v>
      </c>
      <c r="S3045">
        <f>IF(AND(TableMPI[[#This Row],[total_time]]&gt;=TableMPI[[#This Row],[Low]], TableMPI[[#This Row],[total_time]]&lt;=TableMPI[[#This Row],[High]]),1,0)</f>
        <v>0</v>
      </c>
    </row>
    <row r="3046" spans="1:19" x14ac:dyDescent="0.25">
      <c r="A3046" t="s">
        <v>15</v>
      </c>
      <c r="B3046">
        <v>10000</v>
      </c>
      <c r="C3046">
        <v>100</v>
      </c>
      <c r="D3046">
        <v>100000</v>
      </c>
      <c r="E3046">
        <v>32</v>
      </c>
      <c r="F3046">
        <v>1</v>
      </c>
      <c r="G3046">
        <v>13.530699</v>
      </c>
      <c r="H3046">
        <v>1.93058</v>
      </c>
      <c r="I3046">
        <v>3.5189680000000001</v>
      </c>
      <c r="J3046">
        <v>0.113515</v>
      </c>
      <c r="K3046" t="str">
        <f t="shared" si="83"/>
        <v>7</v>
      </c>
      <c r="L3046" t="s">
        <v>95</v>
      </c>
      <c r="M3046" t="s">
        <v>96</v>
      </c>
      <c r="N304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32</v>
      </c>
      <c r="O3046">
        <f>VLOOKUP(TableMPI[[#This Row],[Label]],TableAvg[],2,FALSE)</f>
        <v>88.5657535</v>
      </c>
      <c r="P3046">
        <f>VLOOKUP(TableMPI[[#This Row],[Label]],TableAvg[],3,FALSE)</f>
        <v>4.3703804999999951</v>
      </c>
      <c r="Q3046">
        <f>TableMPI[[#This Row],[Avg]]-$U$2*TableMPI[[#This Row],[StdDev]]</f>
        <v>79.824992500000008</v>
      </c>
      <c r="R3046">
        <f>TableMPI[[#This Row],[Avg]]+$U$2*TableMPI[[#This Row],[StdDev]]</f>
        <v>97.306514499999992</v>
      </c>
      <c r="S3046">
        <f>IF(AND(TableMPI[[#This Row],[total_time]]&gt;=TableMPI[[#This Row],[Low]], TableMPI[[#This Row],[total_time]]&lt;=TableMPI[[#This Row],[High]]),1,0)</f>
        <v>0</v>
      </c>
    </row>
    <row r="3047" spans="1:19" x14ac:dyDescent="0.25">
      <c r="A3047" t="s">
        <v>15</v>
      </c>
      <c r="B3047">
        <v>10000</v>
      </c>
      <c r="C3047">
        <v>100</v>
      </c>
      <c r="D3047">
        <v>100000</v>
      </c>
      <c r="E3047">
        <v>33</v>
      </c>
      <c r="F3047">
        <v>1</v>
      </c>
      <c r="G3047">
        <v>16.562805999999998</v>
      </c>
      <c r="H3047">
        <v>5.4190500000000004</v>
      </c>
      <c r="I3047">
        <v>3.38219</v>
      </c>
      <c r="J3047">
        <v>0.105693</v>
      </c>
      <c r="K3047" t="str">
        <f t="shared" si="83"/>
        <v>7</v>
      </c>
      <c r="L3047" t="s">
        <v>95</v>
      </c>
      <c r="M3047" t="s">
        <v>96</v>
      </c>
      <c r="N304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33</v>
      </c>
      <c r="O3047">
        <f>VLOOKUP(TableMPI[[#This Row],[Label]],TableAvg[],2,FALSE)</f>
        <v>79.299919166666669</v>
      </c>
      <c r="P3047">
        <f>VLOOKUP(TableMPI[[#This Row],[Label]],TableAvg[],3,FALSE)</f>
        <v>7.4336550828582082</v>
      </c>
      <c r="Q3047">
        <f>TableMPI[[#This Row],[Avg]]-$U$2*TableMPI[[#This Row],[StdDev]]</f>
        <v>64.432609000950251</v>
      </c>
      <c r="R3047">
        <f>TableMPI[[#This Row],[Avg]]+$U$2*TableMPI[[#This Row],[StdDev]]</f>
        <v>94.167229332383087</v>
      </c>
      <c r="S3047">
        <f>IF(AND(TableMPI[[#This Row],[total_time]]&gt;=TableMPI[[#This Row],[Low]], TableMPI[[#This Row],[total_time]]&lt;=TableMPI[[#This Row],[High]]),1,0)</f>
        <v>0</v>
      </c>
    </row>
    <row r="3048" spans="1:19" x14ac:dyDescent="0.25">
      <c r="A3048" t="s">
        <v>15</v>
      </c>
      <c r="B3048">
        <v>10000</v>
      </c>
      <c r="C3048">
        <v>100</v>
      </c>
      <c r="D3048">
        <v>100000</v>
      </c>
      <c r="E3048">
        <v>34</v>
      </c>
      <c r="F3048">
        <v>1</v>
      </c>
      <c r="G3048">
        <v>14.037744</v>
      </c>
      <c r="H3048">
        <v>3.0706560000000001</v>
      </c>
      <c r="I3048">
        <v>5.025995</v>
      </c>
      <c r="J3048">
        <v>0.15230299999999999</v>
      </c>
      <c r="K3048" t="str">
        <f t="shared" si="83"/>
        <v>7</v>
      </c>
      <c r="L3048" t="s">
        <v>95</v>
      </c>
      <c r="M3048" t="s">
        <v>96</v>
      </c>
      <c r="N304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34</v>
      </c>
      <c r="O3048">
        <f>VLOOKUP(TableMPI[[#This Row],[Label]],TableAvg[],2,FALSE)</f>
        <v>87.366123000000002</v>
      </c>
      <c r="P3048">
        <f>VLOOKUP(TableMPI[[#This Row],[Label]],TableAvg[],3,FALSE)</f>
        <v>3.0477749999998505</v>
      </c>
      <c r="Q3048">
        <f>TableMPI[[#This Row],[Avg]]-$U$2*TableMPI[[#This Row],[StdDev]]</f>
        <v>81.270573000000297</v>
      </c>
      <c r="R3048">
        <f>TableMPI[[#This Row],[Avg]]+$U$2*TableMPI[[#This Row],[StdDev]]</f>
        <v>93.461672999999706</v>
      </c>
      <c r="S3048">
        <f>IF(AND(TableMPI[[#This Row],[total_time]]&gt;=TableMPI[[#This Row],[Low]], TableMPI[[#This Row],[total_time]]&lt;=TableMPI[[#This Row],[High]]),1,0)</f>
        <v>0</v>
      </c>
    </row>
    <row r="3049" spans="1:19" x14ac:dyDescent="0.25">
      <c r="A3049" t="s">
        <v>15</v>
      </c>
      <c r="B3049">
        <v>10000</v>
      </c>
      <c r="C3049">
        <v>100</v>
      </c>
      <c r="D3049">
        <v>100000</v>
      </c>
      <c r="E3049">
        <v>35</v>
      </c>
      <c r="F3049">
        <v>1</v>
      </c>
      <c r="G3049">
        <v>15.635467999999999</v>
      </c>
      <c r="H3049">
        <v>4.8794950000000004</v>
      </c>
      <c r="I3049">
        <v>3.1547580000000002</v>
      </c>
      <c r="J3049">
        <v>9.2786999999999994E-2</v>
      </c>
      <c r="K3049" t="str">
        <f t="shared" si="83"/>
        <v>7</v>
      </c>
      <c r="L3049" t="s">
        <v>95</v>
      </c>
      <c r="M3049" t="s">
        <v>96</v>
      </c>
      <c r="N304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35</v>
      </c>
      <c r="O3049">
        <f>VLOOKUP(TableMPI[[#This Row],[Label]],TableAvg[],2,FALSE)</f>
        <v>85.5057975</v>
      </c>
      <c r="P3049">
        <f>VLOOKUP(TableMPI[[#This Row],[Label]],TableAvg[],3,FALSE)</f>
        <v>7.4992584999999989</v>
      </c>
      <c r="Q3049">
        <f>TableMPI[[#This Row],[Avg]]-$U$2*TableMPI[[#This Row],[StdDev]]</f>
        <v>70.507280500000007</v>
      </c>
      <c r="R3049">
        <f>TableMPI[[#This Row],[Avg]]+$U$2*TableMPI[[#This Row],[StdDev]]</f>
        <v>100.50431449999999</v>
      </c>
      <c r="S3049">
        <f>IF(AND(TableMPI[[#This Row],[total_time]]&gt;=TableMPI[[#This Row],[Low]], TableMPI[[#This Row],[total_time]]&lt;=TableMPI[[#This Row],[High]]),1,0)</f>
        <v>0</v>
      </c>
    </row>
    <row r="3050" spans="1:19" x14ac:dyDescent="0.25">
      <c r="A3050" t="s">
        <v>15</v>
      </c>
      <c r="B3050">
        <v>10000</v>
      </c>
      <c r="C3050">
        <v>100</v>
      </c>
      <c r="D3050">
        <v>100000</v>
      </c>
      <c r="E3050">
        <v>36</v>
      </c>
      <c r="F3050">
        <v>1</v>
      </c>
      <c r="G3050">
        <v>14.919893999999999</v>
      </c>
      <c r="H3050">
        <v>4.514767</v>
      </c>
      <c r="I3050">
        <v>4.6373480000000002</v>
      </c>
      <c r="J3050">
        <v>0.132496</v>
      </c>
      <c r="K3050" t="str">
        <f t="shared" si="83"/>
        <v>7</v>
      </c>
      <c r="L3050" t="s">
        <v>95</v>
      </c>
      <c r="M3050" t="s">
        <v>96</v>
      </c>
      <c r="N305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36</v>
      </c>
      <c r="O3050">
        <f>VLOOKUP(TableMPI[[#This Row],[Label]],TableAvg[],2,FALSE)</f>
        <v>83.086585000000014</v>
      </c>
      <c r="P3050">
        <f>VLOOKUP(TableMPI[[#This Row],[Label]],TableAvg[],3,FALSE)</f>
        <v>4.5385419223571617</v>
      </c>
      <c r="Q3050">
        <f>TableMPI[[#This Row],[Avg]]-$U$2*TableMPI[[#This Row],[StdDev]]</f>
        <v>74.00950115528569</v>
      </c>
      <c r="R3050">
        <f>TableMPI[[#This Row],[Avg]]+$U$2*TableMPI[[#This Row],[StdDev]]</f>
        <v>92.163668844714337</v>
      </c>
      <c r="S3050">
        <f>IF(AND(TableMPI[[#This Row],[total_time]]&gt;=TableMPI[[#This Row],[Low]], TableMPI[[#This Row],[total_time]]&lt;=TableMPI[[#This Row],[High]]),1,0)</f>
        <v>0</v>
      </c>
    </row>
    <row r="3051" spans="1:19" x14ac:dyDescent="0.25">
      <c r="A3051" t="s">
        <v>15</v>
      </c>
      <c r="B3051">
        <v>10000</v>
      </c>
      <c r="C3051">
        <v>100</v>
      </c>
      <c r="D3051">
        <v>100000</v>
      </c>
      <c r="E3051">
        <v>37</v>
      </c>
      <c r="F3051">
        <v>1</v>
      </c>
      <c r="G3051">
        <v>12.777723</v>
      </c>
      <c r="H3051">
        <v>2.5990850000000001</v>
      </c>
      <c r="I3051">
        <v>4.3860210000000004</v>
      </c>
      <c r="J3051">
        <v>0.121834</v>
      </c>
      <c r="K3051" t="str">
        <f t="shared" si="83"/>
        <v>7</v>
      </c>
      <c r="L3051" t="s">
        <v>95</v>
      </c>
      <c r="M3051" t="s">
        <v>96</v>
      </c>
      <c r="N305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37</v>
      </c>
      <c r="O3051">
        <f>VLOOKUP(TableMPI[[#This Row],[Label]],TableAvg[],2,FALSE)</f>
        <v>81.949399</v>
      </c>
      <c r="P3051">
        <f>VLOOKUP(TableMPI[[#This Row],[Label]],TableAvg[],3,FALSE)</f>
        <v>5.3984252511614423</v>
      </c>
      <c r="Q3051">
        <f>TableMPI[[#This Row],[Avg]]-$U$2*TableMPI[[#This Row],[StdDev]]</f>
        <v>71.152548497677117</v>
      </c>
      <c r="R3051">
        <f>TableMPI[[#This Row],[Avg]]+$U$2*TableMPI[[#This Row],[StdDev]]</f>
        <v>92.746249502322883</v>
      </c>
      <c r="S3051">
        <f>IF(AND(TableMPI[[#This Row],[total_time]]&gt;=TableMPI[[#This Row],[Low]], TableMPI[[#This Row],[total_time]]&lt;=TableMPI[[#This Row],[High]]),1,0)</f>
        <v>0</v>
      </c>
    </row>
    <row r="3052" spans="1:19" x14ac:dyDescent="0.25">
      <c r="A3052" t="s">
        <v>15</v>
      </c>
      <c r="B3052">
        <v>10000</v>
      </c>
      <c r="C3052">
        <v>100</v>
      </c>
      <c r="D3052">
        <v>100000</v>
      </c>
      <c r="E3052">
        <v>38</v>
      </c>
      <c r="F3052">
        <v>1</v>
      </c>
      <c r="G3052">
        <v>13.051057999999999</v>
      </c>
      <c r="H3052">
        <v>3.08528</v>
      </c>
      <c r="I3052">
        <v>4.8793860000000002</v>
      </c>
      <c r="J3052">
        <v>0.13187499999999999</v>
      </c>
      <c r="K3052" t="str">
        <f t="shared" si="83"/>
        <v>7</v>
      </c>
      <c r="L3052" t="s">
        <v>95</v>
      </c>
      <c r="M3052" t="s">
        <v>96</v>
      </c>
      <c r="N305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38</v>
      </c>
      <c r="O3052">
        <f>VLOOKUP(TableMPI[[#This Row],[Label]],TableAvg[],2,FALSE)</f>
        <v>82.646632333333329</v>
      </c>
      <c r="P3052">
        <f>VLOOKUP(TableMPI[[#This Row],[Label]],TableAvg[],3,FALSE)</f>
        <v>5.2921641445419443</v>
      </c>
      <c r="Q3052">
        <f>TableMPI[[#This Row],[Avg]]-$U$2*TableMPI[[#This Row],[StdDev]]</f>
        <v>72.062304044249444</v>
      </c>
      <c r="R3052">
        <f>TableMPI[[#This Row],[Avg]]+$U$2*TableMPI[[#This Row],[StdDev]]</f>
        <v>93.230960622417214</v>
      </c>
      <c r="S3052">
        <f>IF(AND(TableMPI[[#This Row],[total_time]]&gt;=TableMPI[[#This Row],[Low]], TableMPI[[#This Row],[total_time]]&lt;=TableMPI[[#This Row],[High]]),1,0)</f>
        <v>0</v>
      </c>
    </row>
    <row r="3053" spans="1:19" x14ac:dyDescent="0.25">
      <c r="A3053" t="s">
        <v>15</v>
      </c>
      <c r="B3053">
        <v>10000</v>
      </c>
      <c r="C3053">
        <v>100</v>
      </c>
      <c r="D3053">
        <v>100000</v>
      </c>
      <c r="E3053">
        <v>39</v>
      </c>
      <c r="F3053">
        <v>1</v>
      </c>
      <c r="G3053">
        <v>12.477236</v>
      </c>
      <c r="H3053">
        <v>2.7512449999999999</v>
      </c>
      <c r="I3053">
        <v>5.9972799999999999</v>
      </c>
      <c r="J3053">
        <v>0.15782299999999999</v>
      </c>
      <c r="K3053" t="str">
        <f t="shared" si="83"/>
        <v>7</v>
      </c>
      <c r="L3053" t="s">
        <v>95</v>
      </c>
      <c r="M3053" t="s">
        <v>96</v>
      </c>
      <c r="N305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39</v>
      </c>
      <c r="O3053">
        <f>VLOOKUP(TableMPI[[#This Row],[Label]],TableAvg[],2,FALSE)</f>
        <v>78.4539267142857</v>
      </c>
      <c r="P3053">
        <f>VLOOKUP(TableMPI[[#This Row],[Label]],TableAvg[],3,FALSE)</f>
        <v>6.2118415520912151</v>
      </c>
      <c r="Q3053">
        <f>TableMPI[[#This Row],[Avg]]-$U$2*TableMPI[[#This Row],[StdDev]]</f>
        <v>66.03024361010327</v>
      </c>
      <c r="R3053">
        <f>TableMPI[[#This Row],[Avg]]+$U$2*TableMPI[[#This Row],[StdDev]]</f>
        <v>90.87760981846813</v>
      </c>
      <c r="S3053">
        <f>IF(AND(TableMPI[[#This Row],[total_time]]&gt;=TableMPI[[#This Row],[Low]], TableMPI[[#This Row],[total_time]]&lt;=TableMPI[[#This Row],[High]]),1,0)</f>
        <v>0</v>
      </c>
    </row>
    <row r="3054" spans="1:19" x14ac:dyDescent="0.25">
      <c r="A3054" t="s">
        <v>15</v>
      </c>
      <c r="B3054">
        <v>10000</v>
      </c>
      <c r="C3054">
        <v>100</v>
      </c>
      <c r="D3054">
        <v>100000</v>
      </c>
      <c r="E3054">
        <v>40</v>
      </c>
      <c r="F3054">
        <v>1</v>
      </c>
      <c r="G3054">
        <v>15.414199</v>
      </c>
      <c r="H3054">
        <v>5.906282</v>
      </c>
      <c r="I3054">
        <v>3.8576899999999998</v>
      </c>
      <c r="J3054">
        <v>9.8915000000000003E-2</v>
      </c>
      <c r="K3054" t="str">
        <f t="shared" si="83"/>
        <v>7</v>
      </c>
      <c r="L3054" t="s">
        <v>95</v>
      </c>
      <c r="M3054" t="s">
        <v>96</v>
      </c>
      <c r="N305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40</v>
      </c>
      <c r="O3054">
        <f>VLOOKUP(TableMPI[[#This Row],[Label]],TableAvg[],2,FALSE)</f>
        <v>76.617743333333337</v>
      </c>
      <c r="P3054">
        <f>VLOOKUP(TableMPI[[#This Row],[Label]],TableAvg[],3,FALSE)</f>
        <v>10.581841719321696</v>
      </c>
      <c r="Q3054">
        <f>TableMPI[[#This Row],[Avg]]-$U$2*TableMPI[[#This Row],[StdDev]]</f>
        <v>55.454059894689948</v>
      </c>
      <c r="R3054">
        <f>TableMPI[[#This Row],[Avg]]+$U$2*TableMPI[[#This Row],[StdDev]]</f>
        <v>97.781426771976726</v>
      </c>
      <c r="S3054">
        <f>IF(AND(TableMPI[[#This Row],[total_time]]&gt;=TableMPI[[#This Row],[Low]], TableMPI[[#This Row],[total_time]]&lt;=TableMPI[[#This Row],[High]]),1,0)</f>
        <v>0</v>
      </c>
    </row>
    <row r="3055" spans="1:19" x14ac:dyDescent="0.25">
      <c r="A3055" t="s">
        <v>15</v>
      </c>
      <c r="B3055">
        <v>10000</v>
      </c>
      <c r="C3055">
        <v>100</v>
      </c>
      <c r="D3055">
        <v>100000</v>
      </c>
      <c r="E3055">
        <v>41</v>
      </c>
      <c r="F3055">
        <v>1</v>
      </c>
      <c r="G3055">
        <v>15.546105000000001</v>
      </c>
      <c r="H3055">
        <v>6.0316890000000001</v>
      </c>
      <c r="I3055">
        <v>11.006868000000001</v>
      </c>
      <c r="J3055">
        <v>0.27517200000000003</v>
      </c>
      <c r="K3055" t="str">
        <f t="shared" si="83"/>
        <v>7</v>
      </c>
      <c r="L3055" t="s">
        <v>95</v>
      </c>
      <c r="M3055" t="s">
        <v>96</v>
      </c>
      <c r="N305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41</v>
      </c>
      <c r="O3055">
        <f>VLOOKUP(TableMPI[[#This Row],[Label]],TableAvg[],2,FALSE)</f>
        <v>75.874598666666657</v>
      </c>
      <c r="P3055">
        <f>VLOOKUP(TableMPI[[#This Row],[Label]],TableAvg[],3,FALSE)</f>
        <v>10.572158003807891</v>
      </c>
      <c r="Q3055">
        <f>TableMPI[[#This Row],[Avg]]-$U$2*TableMPI[[#This Row],[StdDev]]</f>
        <v>54.730282659050872</v>
      </c>
      <c r="R3055">
        <f>TableMPI[[#This Row],[Avg]]+$U$2*TableMPI[[#This Row],[StdDev]]</f>
        <v>97.018914674282442</v>
      </c>
      <c r="S3055">
        <f>IF(AND(TableMPI[[#This Row],[total_time]]&gt;=TableMPI[[#This Row],[Low]], TableMPI[[#This Row],[total_time]]&lt;=TableMPI[[#This Row],[High]]),1,0)</f>
        <v>0</v>
      </c>
    </row>
    <row r="3056" spans="1:19" x14ac:dyDescent="0.25">
      <c r="A3056" t="s">
        <v>15</v>
      </c>
      <c r="B3056">
        <v>10000</v>
      </c>
      <c r="C3056">
        <v>100</v>
      </c>
      <c r="D3056">
        <v>100000</v>
      </c>
      <c r="E3056">
        <v>42</v>
      </c>
      <c r="F3056">
        <v>1</v>
      </c>
      <c r="G3056">
        <v>15.565543</v>
      </c>
      <c r="H3056">
        <v>6.3044390000000003</v>
      </c>
      <c r="I3056">
        <v>4.8599389999999998</v>
      </c>
      <c r="J3056">
        <v>0.118535</v>
      </c>
      <c r="K3056" t="str">
        <f t="shared" si="83"/>
        <v>7</v>
      </c>
      <c r="L3056" t="s">
        <v>95</v>
      </c>
      <c r="M3056" t="s">
        <v>96</v>
      </c>
      <c r="N305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42</v>
      </c>
      <c r="O3056">
        <f>VLOOKUP(TableMPI[[#This Row],[Label]],TableAvg[],2,FALSE)</f>
        <v>76.182989714285711</v>
      </c>
      <c r="P3056">
        <f>VLOOKUP(TableMPI[[#This Row],[Label]],TableAvg[],3,FALSE)</f>
        <v>7.7750732433957479</v>
      </c>
      <c r="Q3056">
        <f>TableMPI[[#This Row],[Avg]]-$U$2*TableMPI[[#This Row],[StdDev]]</f>
        <v>60.632843227494213</v>
      </c>
      <c r="R3056">
        <f>TableMPI[[#This Row],[Avg]]+$U$2*TableMPI[[#This Row],[StdDev]]</f>
        <v>91.733136201077201</v>
      </c>
      <c r="S3056">
        <f>IF(AND(TableMPI[[#This Row],[total_time]]&gt;=TableMPI[[#This Row],[Low]], TableMPI[[#This Row],[total_time]]&lt;=TableMPI[[#This Row],[High]]),1,0)</f>
        <v>0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FA03D-F827-4001-B844-AAE4F75E16B3}">
  <dimension ref="A3:BU15"/>
  <sheetViews>
    <sheetView workbookViewId="0">
      <selection activeCell="A5" sqref="A5"/>
    </sheetView>
  </sheetViews>
  <sheetFormatPr defaultRowHeight="15" x14ac:dyDescent="0.25"/>
  <cols>
    <col min="1" max="1" width="18.5703125" bestFit="1" customWidth="1"/>
    <col min="2" max="2" width="6.140625" bestFit="1" customWidth="1"/>
    <col min="3" max="73" width="3" bestFit="1" customWidth="1"/>
    <col min="74" max="74" width="18.5703125" bestFit="1" customWidth="1"/>
    <col min="75" max="75" width="44.28515625" bestFit="1" customWidth="1"/>
    <col min="76" max="76" width="18.5703125" bestFit="1" customWidth="1"/>
    <col min="77" max="77" width="44.28515625" bestFit="1" customWidth="1"/>
    <col min="78" max="78" width="18.5703125" bestFit="1" customWidth="1"/>
    <col min="79" max="79" width="44.28515625" bestFit="1" customWidth="1"/>
    <col min="80" max="80" width="18.5703125" bestFit="1" customWidth="1"/>
    <col min="81" max="81" width="44.28515625" bestFit="1" customWidth="1"/>
    <col min="82" max="82" width="18.5703125" bestFit="1" customWidth="1"/>
    <col min="83" max="83" width="44.28515625" bestFit="1" customWidth="1"/>
    <col min="84" max="84" width="18.5703125" bestFit="1" customWidth="1"/>
    <col min="85" max="85" width="44.28515625" bestFit="1" customWidth="1"/>
    <col min="86" max="86" width="18.5703125" bestFit="1" customWidth="1"/>
    <col min="87" max="87" width="44.28515625" bestFit="1" customWidth="1"/>
    <col min="88" max="88" width="18.5703125" bestFit="1" customWidth="1"/>
    <col min="89" max="89" width="44.28515625" bestFit="1" customWidth="1"/>
    <col min="90" max="90" width="18.5703125" bestFit="1" customWidth="1"/>
    <col min="91" max="91" width="44.28515625" bestFit="1" customWidth="1"/>
    <col min="92" max="92" width="18.5703125" bestFit="1" customWidth="1"/>
    <col min="93" max="93" width="44.28515625" bestFit="1" customWidth="1"/>
    <col min="94" max="94" width="18.5703125" bestFit="1" customWidth="1"/>
    <col min="95" max="95" width="44.28515625" bestFit="1" customWidth="1"/>
    <col min="96" max="96" width="18.5703125" bestFit="1" customWidth="1"/>
    <col min="97" max="97" width="44.28515625" bestFit="1" customWidth="1"/>
    <col min="98" max="98" width="18.5703125" bestFit="1" customWidth="1"/>
    <col min="99" max="99" width="44.28515625" bestFit="1" customWidth="1"/>
    <col min="100" max="100" width="18.5703125" bestFit="1" customWidth="1"/>
    <col min="101" max="101" width="44.28515625" bestFit="1" customWidth="1"/>
    <col min="102" max="102" width="18.5703125" bestFit="1" customWidth="1"/>
    <col min="103" max="103" width="44.28515625" bestFit="1" customWidth="1"/>
    <col min="104" max="104" width="18.5703125" bestFit="1" customWidth="1"/>
    <col min="105" max="105" width="44.28515625" bestFit="1" customWidth="1"/>
    <col min="106" max="106" width="18.5703125" bestFit="1" customWidth="1"/>
    <col min="107" max="107" width="44.28515625" bestFit="1" customWidth="1"/>
    <col min="108" max="108" width="18.5703125" bestFit="1" customWidth="1"/>
    <col min="109" max="109" width="44.28515625" bestFit="1" customWidth="1"/>
    <col min="110" max="110" width="18.5703125" bestFit="1" customWidth="1"/>
    <col min="111" max="111" width="44.28515625" bestFit="1" customWidth="1"/>
    <col min="112" max="112" width="18.5703125" bestFit="1" customWidth="1"/>
    <col min="113" max="113" width="44.28515625" bestFit="1" customWidth="1"/>
    <col min="114" max="114" width="18.5703125" bestFit="1" customWidth="1"/>
    <col min="115" max="115" width="44.28515625" bestFit="1" customWidth="1"/>
    <col min="116" max="116" width="18.5703125" bestFit="1" customWidth="1"/>
    <col min="117" max="117" width="44.28515625" bestFit="1" customWidth="1"/>
    <col min="118" max="118" width="18.5703125" bestFit="1" customWidth="1"/>
    <col min="119" max="119" width="44.28515625" bestFit="1" customWidth="1"/>
    <col min="120" max="120" width="18.5703125" bestFit="1" customWidth="1"/>
    <col min="121" max="121" width="44.28515625" bestFit="1" customWidth="1"/>
    <col min="122" max="122" width="18.5703125" bestFit="1" customWidth="1"/>
    <col min="123" max="123" width="44.28515625" bestFit="1" customWidth="1"/>
    <col min="124" max="124" width="18.5703125" bestFit="1" customWidth="1"/>
    <col min="125" max="125" width="44.28515625" bestFit="1" customWidth="1"/>
    <col min="126" max="126" width="18.5703125" bestFit="1" customWidth="1"/>
    <col min="127" max="127" width="44.28515625" bestFit="1" customWidth="1"/>
    <col min="128" max="128" width="18.5703125" bestFit="1" customWidth="1"/>
    <col min="129" max="129" width="44.28515625" bestFit="1" customWidth="1"/>
    <col min="130" max="130" width="23.5703125" bestFit="1" customWidth="1"/>
    <col min="131" max="131" width="49.28515625" bestFit="1" customWidth="1"/>
    <col min="132" max="132" width="7.85546875" bestFit="1" customWidth="1"/>
    <col min="133" max="140" width="2" bestFit="1" customWidth="1"/>
    <col min="141" max="195" width="3" bestFit="1" customWidth="1"/>
    <col min="196" max="196" width="10.85546875" bestFit="1" customWidth="1"/>
    <col min="197" max="197" width="11.28515625" bestFit="1" customWidth="1"/>
  </cols>
  <sheetData>
    <row r="3" spans="1:73" x14ac:dyDescent="0.25">
      <c r="A3" s="1" t="s">
        <v>19</v>
      </c>
      <c r="B3" s="1" t="s">
        <v>20</v>
      </c>
    </row>
    <row r="4" spans="1:73" x14ac:dyDescent="0.25">
      <c r="A4" s="1" t="s">
        <v>18</v>
      </c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>
        <v>8</v>
      </c>
      <c r="J4">
        <v>9</v>
      </c>
      <c r="K4">
        <v>10</v>
      </c>
      <c r="L4">
        <v>11</v>
      </c>
      <c r="M4">
        <v>12</v>
      </c>
      <c r="N4">
        <v>13</v>
      </c>
      <c r="O4">
        <v>14</v>
      </c>
      <c r="P4">
        <v>15</v>
      </c>
      <c r="Q4">
        <v>16</v>
      </c>
      <c r="R4">
        <v>17</v>
      </c>
      <c r="S4">
        <v>18</v>
      </c>
      <c r="T4">
        <v>19</v>
      </c>
      <c r="U4">
        <v>20</v>
      </c>
      <c r="V4">
        <v>21</v>
      </c>
      <c r="W4">
        <v>22</v>
      </c>
      <c r="X4">
        <v>23</v>
      </c>
      <c r="Y4">
        <v>24</v>
      </c>
      <c r="Z4">
        <v>25</v>
      </c>
      <c r="AA4">
        <v>26</v>
      </c>
      <c r="AB4">
        <v>27</v>
      </c>
      <c r="AC4">
        <v>28</v>
      </c>
      <c r="AD4">
        <v>29</v>
      </c>
      <c r="AE4">
        <v>30</v>
      </c>
      <c r="AF4">
        <v>31</v>
      </c>
      <c r="AG4">
        <v>32</v>
      </c>
      <c r="AH4">
        <v>33</v>
      </c>
      <c r="AI4">
        <v>34</v>
      </c>
      <c r="AJ4">
        <v>35</v>
      </c>
      <c r="AK4">
        <v>36</v>
      </c>
      <c r="AL4">
        <v>37</v>
      </c>
      <c r="AM4">
        <v>38</v>
      </c>
      <c r="AN4">
        <v>39</v>
      </c>
      <c r="AO4">
        <v>40</v>
      </c>
      <c r="AP4">
        <v>41</v>
      </c>
      <c r="AQ4">
        <v>42</v>
      </c>
      <c r="AR4">
        <v>43</v>
      </c>
      <c r="AS4">
        <v>44</v>
      </c>
      <c r="AT4">
        <v>45</v>
      </c>
      <c r="AU4">
        <v>46</v>
      </c>
      <c r="AV4">
        <v>47</v>
      </c>
      <c r="AW4">
        <v>48</v>
      </c>
      <c r="AX4">
        <v>49</v>
      </c>
      <c r="AY4">
        <v>50</v>
      </c>
      <c r="AZ4">
        <v>51</v>
      </c>
      <c r="BA4">
        <v>52</v>
      </c>
      <c r="BB4">
        <v>53</v>
      </c>
      <c r="BC4">
        <v>54</v>
      </c>
      <c r="BD4">
        <v>55</v>
      </c>
      <c r="BE4">
        <v>56</v>
      </c>
      <c r="BF4">
        <v>57</v>
      </c>
      <c r="BG4">
        <v>58</v>
      </c>
      <c r="BH4">
        <v>59</v>
      </c>
      <c r="BI4">
        <v>60</v>
      </c>
      <c r="BJ4">
        <v>61</v>
      </c>
      <c r="BK4">
        <v>62</v>
      </c>
      <c r="BL4">
        <v>63</v>
      </c>
      <c r="BM4">
        <v>64</v>
      </c>
      <c r="BN4">
        <v>72</v>
      </c>
      <c r="BO4">
        <v>71</v>
      </c>
      <c r="BP4">
        <v>70</v>
      </c>
      <c r="BQ4">
        <v>69</v>
      </c>
      <c r="BR4">
        <v>68</v>
      </c>
      <c r="BS4">
        <v>67</v>
      </c>
      <c r="BT4">
        <v>66</v>
      </c>
      <c r="BU4">
        <v>65</v>
      </c>
    </row>
    <row r="5" spans="1:73" x14ac:dyDescent="0.25">
      <c r="A5" s="2" t="s">
        <v>15</v>
      </c>
      <c r="B5">
        <v>18</v>
      </c>
      <c r="C5">
        <v>22</v>
      </c>
      <c r="D5">
        <v>22</v>
      </c>
      <c r="E5">
        <v>22</v>
      </c>
      <c r="F5">
        <v>22</v>
      </c>
      <c r="G5">
        <v>21</v>
      </c>
      <c r="H5">
        <v>21</v>
      </c>
      <c r="I5">
        <v>21</v>
      </c>
      <c r="J5">
        <v>21</v>
      </c>
      <c r="K5">
        <v>22</v>
      </c>
      <c r="L5">
        <v>23</v>
      </c>
      <c r="M5">
        <v>23</v>
      </c>
      <c r="N5">
        <v>52</v>
      </c>
      <c r="O5">
        <v>30</v>
      </c>
      <c r="P5">
        <v>62</v>
      </c>
      <c r="Q5">
        <v>50</v>
      </c>
      <c r="R5">
        <v>30</v>
      </c>
      <c r="S5">
        <v>62</v>
      </c>
      <c r="T5">
        <v>50</v>
      </c>
      <c r="U5">
        <v>30</v>
      </c>
      <c r="V5">
        <v>62</v>
      </c>
      <c r="W5">
        <v>50</v>
      </c>
      <c r="X5">
        <v>30</v>
      </c>
      <c r="Y5">
        <v>61</v>
      </c>
      <c r="Z5">
        <v>49</v>
      </c>
      <c r="AA5">
        <v>29</v>
      </c>
      <c r="AB5">
        <v>61</v>
      </c>
      <c r="AC5">
        <v>49</v>
      </c>
      <c r="AD5">
        <v>29</v>
      </c>
      <c r="AE5">
        <v>61</v>
      </c>
      <c r="AF5">
        <v>48</v>
      </c>
      <c r="AG5">
        <v>28</v>
      </c>
      <c r="AH5">
        <v>60</v>
      </c>
      <c r="AI5">
        <v>48</v>
      </c>
      <c r="AJ5">
        <v>27</v>
      </c>
      <c r="AK5">
        <v>60</v>
      </c>
      <c r="AL5">
        <v>49</v>
      </c>
      <c r="AM5">
        <v>28</v>
      </c>
      <c r="AN5">
        <v>61</v>
      </c>
      <c r="AO5">
        <v>50</v>
      </c>
      <c r="AP5">
        <v>29</v>
      </c>
      <c r="AQ5">
        <v>61</v>
      </c>
      <c r="AR5">
        <v>48</v>
      </c>
      <c r="AS5">
        <v>28</v>
      </c>
      <c r="AT5">
        <v>60</v>
      </c>
      <c r="AU5">
        <v>48</v>
      </c>
      <c r="AV5">
        <v>28</v>
      </c>
      <c r="AW5">
        <v>60</v>
      </c>
      <c r="AX5">
        <v>48</v>
      </c>
      <c r="AY5">
        <v>28</v>
      </c>
      <c r="AZ5">
        <v>60</v>
      </c>
      <c r="BA5">
        <v>47</v>
      </c>
      <c r="BB5">
        <v>28</v>
      </c>
      <c r="BC5">
        <v>63</v>
      </c>
      <c r="BD5">
        <v>48</v>
      </c>
      <c r="BE5">
        <v>28</v>
      </c>
      <c r="BF5">
        <v>64</v>
      </c>
      <c r="BG5">
        <v>48</v>
      </c>
      <c r="BH5">
        <v>28</v>
      </c>
      <c r="BI5">
        <v>64</v>
      </c>
      <c r="BJ5">
        <v>48</v>
      </c>
      <c r="BK5">
        <v>28</v>
      </c>
      <c r="BL5">
        <v>64</v>
      </c>
      <c r="BM5">
        <v>48</v>
      </c>
      <c r="BN5">
        <v>67</v>
      </c>
      <c r="BO5">
        <v>30</v>
      </c>
      <c r="BP5">
        <v>50</v>
      </c>
      <c r="BQ5">
        <v>66</v>
      </c>
      <c r="BR5">
        <v>30</v>
      </c>
      <c r="BS5">
        <v>50</v>
      </c>
      <c r="BT5">
        <v>65</v>
      </c>
      <c r="BU5">
        <v>29</v>
      </c>
    </row>
    <row r="6" spans="1:73" x14ac:dyDescent="0.25">
      <c r="A6" s="3">
        <v>10000</v>
      </c>
      <c r="B6">
        <v>12</v>
      </c>
      <c r="C6">
        <v>14</v>
      </c>
      <c r="D6">
        <v>14</v>
      </c>
      <c r="E6">
        <v>14</v>
      </c>
      <c r="F6">
        <v>14</v>
      </c>
      <c r="G6">
        <v>14</v>
      </c>
      <c r="H6">
        <v>14</v>
      </c>
      <c r="I6">
        <v>14</v>
      </c>
      <c r="J6">
        <v>14</v>
      </c>
      <c r="K6">
        <v>14</v>
      </c>
      <c r="L6">
        <v>14</v>
      </c>
      <c r="M6">
        <v>14</v>
      </c>
      <c r="N6">
        <v>23</v>
      </c>
      <c r="O6">
        <v>13</v>
      </c>
      <c r="P6">
        <v>23</v>
      </c>
      <c r="Q6">
        <v>23</v>
      </c>
      <c r="R6">
        <v>13</v>
      </c>
      <c r="S6">
        <v>23</v>
      </c>
      <c r="T6">
        <v>23</v>
      </c>
      <c r="U6">
        <v>13</v>
      </c>
      <c r="V6">
        <v>23</v>
      </c>
      <c r="W6">
        <v>23</v>
      </c>
      <c r="X6">
        <v>13</v>
      </c>
      <c r="Y6">
        <v>23</v>
      </c>
      <c r="Z6">
        <v>23</v>
      </c>
      <c r="AA6">
        <v>13</v>
      </c>
      <c r="AB6">
        <v>23</v>
      </c>
      <c r="AC6">
        <v>23</v>
      </c>
      <c r="AD6">
        <v>13</v>
      </c>
      <c r="AE6">
        <v>23</v>
      </c>
      <c r="AF6">
        <v>23</v>
      </c>
      <c r="AG6">
        <v>13</v>
      </c>
      <c r="AH6">
        <v>23</v>
      </c>
      <c r="AI6">
        <v>23</v>
      </c>
      <c r="AJ6">
        <v>13</v>
      </c>
      <c r="AK6">
        <v>23</v>
      </c>
      <c r="AL6">
        <v>23</v>
      </c>
      <c r="AM6">
        <v>13</v>
      </c>
      <c r="AN6">
        <v>23</v>
      </c>
      <c r="AO6">
        <v>23</v>
      </c>
      <c r="AP6">
        <v>13</v>
      </c>
      <c r="AQ6">
        <v>23</v>
      </c>
      <c r="AR6">
        <v>22</v>
      </c>
      <c r="AS6">
        <v>12</v>
      </c>
      <c r="AT6">
        <v>22</v>
      </c>
      <c r="AU6">
        <v>22</v>
      </c>
      <c r="AV6">
        <v>12</v>
      </c>
      <c r="AW6">
        <v>22</v>
      </c>
      <c r="AX6">
        <v>22</v>
      </c>
      <c r="AY6">
        <v>12</v>
      </c>
      <c r="AZ6">
        <v>22</v>
      </c>
      <c r="BA6">
        <v>22</v>
      </c>
      <c r="BB6">
        <v>12</v>
      </c>
      <c r="BC6">
        <v>22</v>
      </c>
      <c r="BD6">
        <v>22</v>
      </c>
      <c r="BE6">
        <v>12</v>
      </c>
      <c r="BF6">
        <v>22</v>
      </c>
      <c r="BG6">
        <v>22</v>
      </c>
      <c r="BH6">
        <v>12</v>
      </c>
      <c r="BI6">
        <v>22</v>
      </c>
      <c r="BJ6">
        <v>22</v>
      </c>
      <c r="BK6">
        <v>12</v>
      </c>
      <c r="BL6">
        <v>22</v>
      </c>
      <c r="BM6">
        <v>22</v>
      </c>
      <c r="BN6">
        <v>23</v>
      </c>
      <c r="BO6">
        <v>12</v>
      </c>
      <c r="BP6">
        <v>22</v>
      </c>
      <c r="BQ6">
        <v>22</v>
      </c>
      <c r="BR6">
        <v>12</v>
      </c>
      <c r="BS6">
        <v>22</v>
      </c>
      <c r="BT6">
        <v>22</v>
      </c>
      <c r="BU6">
        <v>12</v>
      </c>
    </row>
    <row r="7" spans="1:73" x14ac:dyDescent="0.25">
      <c r="A7" s="4">
        <v>100000</v>
      </c>
      <c r="B7">
        <v>12</v>
      </c>
      <c r="C7">
        <v>14</v>
      </c>
      <c r="D7">
        <v>14</v>
      </c>
      <c r="E7">
        <v>14</v>
      </c>
      <c r="F7">
        <v>14</v>
      </c>
      <c r="G7">
        <v>14</v>
      </c>
      <c r="H7">
        <v>14</v>
      </c>
      <c r="I7">
        <v>14</v>
      </c>
      <c r="J7">
        <v>14</v>
      </c>
      <c r="K7">
        <v>14</v>
      </c>
      <c r="L7">
        <v>14</v>
      </c>
      <c r="M7">
        <v>14</v>
      </c>
      <c r="N7">
        <v>23</v>
      </c>
      <c r="O7">
        <v>13</v>
      </c>
      <c r="P7">
        <v>23</v>
      </c>
      <c r="Q7">
        <v>23</v>
      </c>
      <c r="R7">
        <v>13</v>
      </c>
      <c r="S7">
        <v>23</v>
      </c>
      <c r="T7">
        <v>23</v>
      </c>
      <c r="U7">
        <v>13</v>
      </c>
      <c r="V7">
        <v>23</v>
      </c>
      <c r="W7">
        <v>23</v>
      </c>
      <c r="X7">
        <v>13</v>
      </c>
      <c r="Y7">
        <v>23</v>
      </c>
      <c r="Z7">
        <v>23</v>
      </c>
      <c r="AA7">
        <v>13</v>
      </c>
      <c r="AB7">
        <v>23</v>
      </c>
      <c r="AC7">
        <v>23</v>
      </c>
      <c r="AD7">
        <v>13</v>
      </c>
      <c r="AE7">
        <v>23</v>
      </c>
      <c r="AF7">
        <v>23</v>
      </c>
      <c r="AG7">
        <v>13</v>
      </c>
      <c r="AH7">
        <v>23</v>
      </c>
      <c r="AI7">
        <v>23</v>
      </c>
      <c r="AJ7">
        <v>13</v>
      </c>
      <c r="AK7">
        <v>23</v>
      </c>
      <c r="AL7">
        <v>23</v>
      </c>
      <c r="AM7">
        <v>13</v>
      </c>
      <c r="AN7">
        <v>23</v>
      </c>
      <c r="AO7">
        <v>23</v>
      </c>
      <c r="AP7">
        <v>13</v>
      </c>
      <c r="AQ7">
        <v>23</v>
      </c>
      <c r="AR7">
        <v>22</v>
      </c>
      <c r="AS7">
        <v>12</v>
      </c>
      <c r="AT7">
        <v>22</v>
      </c>
      <c r="AU7">
        <v>22</v>
      </c>
      <c r="AV7">
        <v>12</v>
      </c>
      <c r="AW7">
        <v>22</v>
      </c>
      <c r="AX7">
        <v>22</v>
      </c>
      <c r="AY7">
        <v>12</v>
      </c>
      <c r="AZ7">
        <v>22</v>
      </c>
      <c r="BA7">
        <v>22</v>
      </c>
      <c r="BB7">
        <v>12</v>
      </c>
      <c r="BC7">
        <v>22</v>
      </c>
      <c r="BD7">
        <v>22</v>
      </c>
      <c r="BE7">
        <v>12</v>
      </c>
      <c r="BF7">
        <v>22</v>
      </c>
      <c r="BG7">
        <v>22</v>
      </c>
      <c r="BH7">
        <v>12</v>
      </c>
      <c r="BI7">
        <v>22</v>
      </c>
      <c r="BJ7">
        <v>22</v>
      </c>
      <c r="BK7">
        <v>12</v>
      </c>
      <c r="BL7">
        <v>22</v>
      </c>
      <c r="BM7">
        <v>22</v>
      </c>
      <c r="BN7">
        <v>23</v>
      </c>
      <c r="BO7">
        <v>12</v>
      </c>
      <c r="BP7">
        <v>22</v>
      </c>
      <c r="BQ7">
        <v>22</v>
      </c>
      <c r="BR7">
        <v>12</v>
      </c>
      <c r="BS7">
        <v>22</v>
      </c>
      <c r="BT7">
        <v>22</v>
      </c>
      <c r="BU7">
        <v>12</v>
      </c>
    </row>
    <row r="8" spans="1:73" x14ac:dyDescent="0.25">
      <c r="A8" s="3">
        <v>15000</v>
      </c>
      <c r="B8">
        <v>3</v>
      </c>
      <c r="C8">
        <v>3</v>
      </c>
      <c r="D8">
        <v>3</v>
      </c>
      <c r="E8">
        <v>3</v>
      </c>
      <c r="F8">
        <v>3</v>
      </c>
      <c r="G8">
        <v>3</v>
      </c>
      <c r="H8">
        <v>3</v>
      </c>
      <c r="I8">
        <v>3</v>
      </c>
      <c r="J8">
        <v>3</v>
      </c>
      <c r="K8">
        <v>3</v>
      </c>
      <c r="L8">
        <v>4</v>
      </c>
      <c r="M8">
        <v>4</v>
      </c>
      <c r="N8">
        <v>17</v>
      </c>
      <c r="O8">
        <v>7</v>
      </c>
      <c r="P8">
        <v>16</v>
      </c>
      <c r="Q8">
        <v>17</v>
      </c>
      <c r="R8">
        <v>7</v>
      </c>
      <c r="S8">
        <v>16</v>
      </c>
      <c r="T8">
        <v>17</v>
      </c>
      <c r="U8">
        <v>7</v>
      </c>
      <c r="V8">
        <v>16</v>
      </c>
      <c r="W8">
        <v>17</v>
      </c>
      <c r="X8">
        <v>7</v>
      </c>
      <c r="Y8">
        <v>16</v>
      </c>
      <c r="Z8">
        <v>17</v>
      </c>
      <c r="AA8">
        <v>7</v>
      </c>
      <c r="AB8">
        <v>16</v>
      </c>
      <c r="AC8">
        <v>17</v>
      </c>
      <c r="AD8">
        <v>7</v>
      </c>
      <c r="AE8">
        <v>16</v>
      </c>
      <c r="AF8">
        <v>17</v>
      </c>
      <c r="AG8">
        <v>7</v>
      </c>
      <c r="AH8">
        <v>16</v>
      </c>
      <c r="AI8">
        <v>17</v>
      </c>
      <c r="AJ8">
        <v>7</v>
      </c>
      <c r="AK8">
        <v>16</v>
      </c>
      <c r="AL8">
        <v>17</v>
      </c>
      <c r="AM8">
        <v>7</v>
      </c>
      <c r="AN8">
        <v>16</v>
      </c>
      <c r="AO8">
        <v>18</v>
      </c>
      <c r="AP8">
        <v>8</v>
      </c>
      <c r="AQ8">
        <v>17</v>
      </c>
      <c r="AR8">
        <v>18</v>
      </c>
      <c r="AS8">
        <v>8</v>
      </c>
      <c r="AT8">
        <v>17</v>
      </c>
      <c r="AU8">
        <v>18</v>
      </c>
      <c r="AV8">
        <v>8</v>
      </c>
      <c r="AW8">
        <v>16</v>
      </c>
      <c r="AX8">
        <v>17</v>
      </c>
      <c r="AY8">
        <v>7</v>
      </c>
      <c r="AZ8">
        <v>16</v>
      </c>
      <c r="BA8">
        <v>17</v>
      </c>
      <c r="BB8">
        <v>7</v>
      </c>
      <c r="BC8">
        <v>17</v>
      </c>
      <c r="BD8">
        <v>17</v>
      </c>
      <c r="BE8">
        <v>7</v>
      </c>
      <c r="BF8">
        <v>17</v>
      </c>
      <c r="BG8">
        <v>17</v>
      </c>
      <c r="BH8">
        <v>7</v>
      </c>
      <c r="BI8">
        <v>17</v>
      </c>
      <c r="BJ8">
        <v>17</v>
      </c>
      <c r="BK8">
        <v>7</v>
      </c>
      <c r="BL8">
        <v>17</v>
      </c>
      <c r="BM8">
        <v>17</v>
      </c>
      <c r="BN8">
        <v>17</v>
      </c>
      <c r="BO8">
        <v>7</v>
      </c>
      <c r="BP8">
        <v>17</v>
      </c>
      <c r="BQ8">
        <v>17</v>
      </c>
      <c r="BR8">
        <v>7</v>
      </c>
      <c r="BS8">
        <v>17</v>
      </c>
      <c r="BT8">
        <v>17</v>
      </c>
      <c r="BU8">
        <v>7</v>
      </c>
    </row>
    <row r="9" spans="1:73" x14ac:dyDescent="0.25">
      <c r="A9" s="4">
        <v>100000</v>
      </c>
      <c r="B9">
        <v>3</v>
      </c>
      <c r="C9">
        <v>3</v>
      </c>
      <c r="D9">
        <v>3</v>
      </c>
      <c r="E9">
        <v>3</v>
      </c>
      <c r="F9">
        <v>3</v>
      </c>
      <c r="G9">
        <v>3</v>
      </c>
      <c r="H9">
        <v>3</v>
      </c>
      <c r="I9">
        <v>3</v>
      </c>
      <c r="J9">
        <v>3</v>
      </c>
      <c r="K9">
        <v>3</v>
      </c>
      <c r="L9">
        <v>4</v>
      </c>
      <c r="M9">
        <v>4</v>
      </c>
      <c r="N9">
        <v>17</v>
      </c>
      <c r="O9">
        <v>7</v>
      </c>
      <c r="P9">
        <v>16</v>
      </c>
      <c r="Q9">
        <v>17</v>
      </c>
      <c r="R9">
        <v>7</v>
      </c>
      <c r="S9">
        <v>16</v>
      </c>
      <c r="T9">
        <v>17</v>
      </c>
      <c r="U9">
        <v>7</v>
      </c>
      <c r="V9">
        <v>16</v>
      </c>
      <c r="W9">
        <v>17</v>
      </c>
      <c r="X9">
        <v>7</v>
      </c>
      <c r="Y9">
        <v>16</v>
      </c>
      <c r="Z9">
        <v>17</v>
      </c>
      <c r="AA9">
        <v>7</v>
      </c>
      <c r="AB9">
        <v>16</v>
      </c>
      <c r="AC9">
        <v>17</v>
      </c>
      <c r="AD9">
        <v>7</v>
      </c>
      <c r="AE9">
        <v>16</v>
      </c>
      <c r="AF9">
        <v>17</v>
      </c>
      <c r="AG9">
        <v>7</v>
      </c>
      <c r="AH9">
        <v>16</v>
      </c>
      <c r="AI9">
        <v>17</v>
      </c>
      <c r="AJ9">
        <v>7</v>
      </c>
      <c r="AK9">
        <v>16</v>
      </c>
      <c r="AL9">
        <v>17</v>
      </c>
      <c r="AM9">
        <v>7</v>
      </c>
      <c r="AN9">
        <v>16</v>
      </c>
      <c r="AO9">
        <v>18</v>
      </c>
      <c r="AP9">
        <v>8</v>
      </c>
      <c r="AQ9">
        <v>17</v>
      </c>
      <c r="AR9">
        <v>18</v>
      </c>
      <c r="AS9">
        <v>8</v>
      </c>
      <c r="AT9">
        <v>17</v>
      </c>
      <c r="AU9">
        <v>18</v>
      </c>
      <c r="AV9">
        <v>8</v>
      </c>
      <c r="AW9">
        <v>16</v>
      </c>
      <c r="AX9">
        <v>17</v>
      </c>
      <c r="AY9">
        <v>7</v>
      </c>
      <c r="AZ9">
        <v>16</v>
      </c>
      <c r="BA9">
        <v>17</v>
      </c>
      <c r="BB9">
        <v>7</v>
      </c>
      <c r="BC9">
        <v>17</v>
      </c>
      <c r="BD9">
        <v>17</v>
      </c>
      <c r="BE9">
        <v>7</v>
      </c>
      <c r="BF9">
        <v>17</v>
      </c>
      <c r="BG9">
        <v>17</v>
      </c>
      <c r="BH9">
        <v>7</v>
      </c>
      <c r="BI9">
        <v>17</v>
      </c>
      <c r="BJ9">
        <v>17</v>
      </c>
      <c r="BK9">
        <v>7</v>
      </c>
      <c r="BL9">
        <v>17</v>
      </c>
      <c r="BM9">
        <v>17</v>
      </c>
      <c r="BN9">
        <v>17</v>
      </c>
      <c r="BO9">
        <v>7</v>
      </c>
      <c r="BP9">
        <v>17</v>
      </c>
      <c r="BQ9">
        <v>17</v>
      </c>
      <c r="BR9">
        <v>7</v>
      </c>
      <c r="BS9">
        <v>17</v>
      </c>
      <c r="BT9">
        <v>17</v>
      </c>
      <c r="BU9">
        <v>7</v>
      </c>
    </row>
    <row r="10" spans="1:73" x14ac:dyDescent="0.25">
      <c r="A10" s="3">
        <v>20000</v>
      </c>
      <c r="B10">
        <v>1</v>
      </c>
      <c r="C10">
        <v>2</v>
      </c>
      <c r="D10">
        <v>2</v>
      </c>
      <c r="E10">
        <v>2</v>
      </c>
      <c r="F10">
        <v>2</v>
      </c>
      <c r="G10">
        <v>2</v>
      </c>
      <c r="H10">
        <v>2</v>
      </c>
      <c r="I10">
        <v>2</v>
      </c>
      <c r="J10">
        <v>2</v>
      </c>
      <c r="K10">
        <v>2</v>
      </c>
      <c r="L10">
        <v>2</v>
      </c>
      <c r="M10">
        <v>2</v>
      </c>
      <c r="N10">
        <v>6</v>
      </c>
      <c r="O10">
        <v>5</v>
      </c>
      <c r="P10">
        <v>11</v>
      </c>
      <c r="Q10">
        <v>5</v>
      </c>
      <c r="R10">
        <v>5</v>
      </c>
      <c r="S10">
        <v>11</v>
      </c>
      <c r="T10">
        <v>5</v>
      </c>
      <c r="U10">
        <v>5</v>
      </c>
      <c r="V10">
        <v>11</v>
      </c>
      <c r="W10">
        <v>5</v>
      </c>
      <c r="X10">
        <v>5</v>
      </c>
      <c r="Y10">
        <v>11</v>
      </c>
      <c r="Z10">
        <v>4</v>
      </c>
      <c r="AA10">
        <v>4</v>
      </c>
      <c r="AB10">
        <v>10</v>
      </c>
      <c r="AC10">
        <v>4</v>
      </c>
      <c r="AD10">
        <v>4</v>
      </c>
      <c r="AE10">
        <v>10</v>
      </c>
      <c r="AF10">
        <v>4</v>
      </c>
      <c r="AG10">
        <v>4</v>
      </c>
      <c r="AH10">
        <v>10</v>
      </c>
      <c r="AI10">
        <v>4</v>
      </c>
      <c r="AJ10">
        <v>4</v>
      </c>
      <c r="AK10">
        <v>10</v>
      </c>
      <c r="AL10">
        <v>4</v>
      </c>
      <c r="AM10">
        <v>4</v>
      </c>
      <c r="AN10">
        <v>10</v>
      </c>
      <c r="AO10">
        <v>4</v>
      </c>
      <c r="AP10">
        <v>4</v>
      </c>
      <c r="AQ10">
        <v>10</v>
      </c>
      <c r="AR10">
        <v>4</v>
      </c>
      <c r="AS10">
        <v>4</v>
      </c>
      <c r="AT10">
        <v>10</v>
      </c>
      <c r="AU10">
        <v>4</v>
      </c>
      <c r="AV10">
        <v>4</v>
      </c>
      <c r="AW10">
        <v>10</v>
      </c>
      <c r="AX10">
        <v>4</v>
      </c>
      <c r="AY10">
        <v>4</v>
      </c>
      <c r="AZ10">
        <v>10</v>
      </c>
      <c r="BA10">
        <v>4</v>
      </c>
      <c r="BB10">
        <v>4</v>
      </c>
      <c r="BC10">
        <v>11</v>
      </c>
      <c r="BD10">
        <v>4</v>
      </c>
      <c r="BE10">
        <v>4</v>
      </c>
      <c r="BF10">
        <v>11</v>
      </c>
      <c r="BG10">
        <v>4</v>
      </c>
      <c r="BH10">
        <v>4</v>
      </c>
      <c r="BI10">
        <v>11</v>
      </c>
      <c r="BJ10">
        <v>4</v>
      </c>
      <c r="BK10">
        <v>4</v>
      </c>
      <c r="BL10">
        <v>11</v>
      </c>
      <c r="BM10">
        <v>4</v>
      </c>
      <c r="BN10">
        <v>12</v>
      </c>
      <c r="BO10">
        <v>5</v>
      </c>
      <c r="BP10">
        <v>5</v>
      </c>
      <c r="BQ10">
        <v>12</v>
      </c>
      <c r="BR10">
        <v>5</v>
      </c>
      <c r="BS10">
        <v>5</v>
      </c>
      <c r="BT10">
        <v>11</v>
      </c>
      <c r="BU10">
        <v>4</v>
      </c>
    </row>
    <row r="11" spans="1:73" x14ac:dyDescent="0.25">
      <c r="A11" s="4">
        <v>100000</v>
      </c>
      <c r="B11">
        <v>1</v>
      </c>
      <c r="C11">
        <v>2</v>
      </c>
      <c r="D11">
        <v>2</v>
      </c>
      <c r="E11">
        <v>2</v>
      </c>
      <c r="F11">
        <v>2</v>
      </c>
      <c r="G11">
        <v>2</v>
      </c>
      <c r="H11">
        <v>2</v>
      </c>
      <c r="I11">
        <v>2</v>
      </c>
      <c r="J11">
        <v>2</v>
      </c>
      <c r="K11">
        <v>2</v>
      </c>
      <c r="L11">
        <v>2</v>
      </c>
      <c r="M11">
        <v>2</v>
      </c>
      <c r="N11">
        <v>6</v>
      </c>
      <c r="O11">
        <v>5</v>
      </c>
      <c r="P11">
        <v>11</v>
      </c>
      <c r="Q11">
        <v>5</v>
      </c>
      <c r="R11">
        <v>5</v>
      </c>
      <c r="S11">
        <v>11</v>
      </c>
      <c r="T11">
        <v>5</v>
      </c>
      <c r="U11">
        <v>5</v>
      </c>
      <c r="V11">
        <v>11</v>
      </c>
      <c r="W11">
        <v>5</v>
      </c>
      <c r="X11">
        <v>5</v>
      </c>
      <c r="Y11">
        <v>11</v>
      </c>
      <c r="Z11">
        <v>4</v>
      </c>
      <c r="AA11">
        <v>4</v>
      </c>
      <c r="AB11">
        <v>10</v>
      </c>
      <c r="AC11">
        <v>4</v>
      </c>
      <c r="AD11">
        <v>4</v>
      </c>
      <c r="AE11">
        <v>10</v>
      </c>
      <c r="AF11">
        <v>4</v>
      </c>
      <c r="AG11">
        <v>4</v>
      </c>
      <c r="AH11">
        <v>10</v>
      </c>
      <c r="AI11">
        <v>4</v>
      </c>
      <c r="AJ11">
        <v>4</v>
      </c>
      <c r="AK11">
        <v>10</v>
      </c>
      <c r="AL11">
        <v>4</v>
      </c>
      <c r="AM11">
        <v>4</v>
      </c>
      <c r="AN11">
        <v>10</v>
      </c>
      <c r="AO11">
        <v>4</v>
      </c>
      <c r="AP11">
        <v>4</v>
      </c>
      <c r="AQ11">
        <v>10</v>
      </c>
      <c r="AR11">
        <v>4</v>
      </c>
      <c r="AS11">
        <v>4</v>
      </c>
      <c r="AT11">
        <v>10</v>
      </c>
      <c r="AU11">
        <v>4</v>
      </c>
      <c r="AV11">
        <v>4</v>
      </c>
      <c r="AW11">
        <v>10</v>
      </c>
      <c r="AX11">
        <v>4</v>
      </c>
      <c r="AY11">
        <v>4</v>
      </c>
      <c r="AZ11">
        <v>10</v>
      </c>
      <c r="BA11">
        <v>4</v>
      </c>
      <c r="BB11">
        <v>4</v>
      </c>
      <c r="BC11">
        <v>11</v>
      </c>
      <c r="BD11">
        <v>4</v>
      </c>
      <c r="BE11">
        <v>4</v>
      </c>
      <c r="BF11">
        <v>11</v>
      </c>
      <c r="BG11">
        <v>4</v>
      </c>
      <c r="BH11">
        <v>4</v>
      </c>
      <c r="BI11">
        <v>11</v>
      </c>
      <c r="BJ11">
        <v>4</v>
      </c>
      <c r="BK11">
        <v>4</v>
      </c>
      <c r="BL11">
        <v>11</v>
      </c>
      <c r="BM11">
        <v>4</v>
      </c>
      <c r="BN11">
        <v>12</v>
      </c>
      <c r="BO11">
        <v>5</v>
      </c>
      <c r="BP11">
        <v>5</v>
      </c>
      <c r="BQ11">
        <v>12</v>
      </c>
      <c r="BR11">
        <v>5</v>
      </c>
      <c r="BS11">
        <v>5</v>
      </c>
      <c r="BT11">
        <v>11</v>
      </c>
      <c r="BU11">
        <v>4</v>
      </c>
    </row>
    <row r="12" spans="1:73" x14ac:dyDescent="0.25">
      <c r="A12" s="3">
        <v>25000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2</v>
      </c>
      <c r="L12">
        <v>2</v>
      </c>
      <c r="M12">
        <v>2</v>
      </c>
      <c r="N12">
        <v>3</v>
      </c>
      <c r="O12">
        <v>3</v>
      </c>
      <c r="P12">
        <v>7</v>
      </c>
      <c r="Q12">
        <v>3</v>
      </c>
      <c r="R12">
        <v>3</v>
      </c>
      <c r="S12">
        <v>7</v>
      </c>
      <c r="T12">
        <v>3</v>
      </c>
      <c r="U12">
        <v>3</v>
      </c>
      <c r="V12">
        <v>7</v>
      </c>
      <c r="W12">
        <v>3</v>
      </c>
      <c r="X12">
        <v>3</v>
      </c>
      <c r="Y12">
        <v>7</v>
      </c>
      <c r="Z12">
        <v>3</v>
      </c>
      <c r="AA12">
        <v>3</v>
      </c>
      <c r="AB12">
        <v>7</v>
      </c>
      <c r="AC12">
        <v>3</v>
      </c>
      <c r="AD12">
        <v>3</v>
      </c>
      <c r="AE12">
        <v>7</v>
      </c>
      <c r="AF12">
        <v>2</v>
      </c>
      <c r="AG12">
        <v>2</v>
      </c>
      <c r="AH12">
        <v>6</v>
      </c>
      <c r="AI12">
        <v>2</v>
      </c>
      <c r="AJ12">
        <v>2</v>
      </c>
      <c r="AK12">
        <v>6</v>
      </c>
      <c r="AL12">
        <v>3</v>
      </c>
      <c r="AM12">
        <v>3</v>
      </c>
      <c r="AN12">
        <v>7</v>
      </c>
      <c r="AO12">
        <v>3</v>
      </c>
      <c r="AP12">
        <v>3</v>
      </c>
      <c r="AQ12">
        <v>7</v>
      </c>
      <c r="AR12">
        <v>3</v>
      </c>
      <c r="AS12">
        <v>3</v>
      </c>
      <c r="AT12">
        <v>7</v>
      </c>
      <c r="AU12">
        <v>3</v>
      </c>
      <c r="AV12">
        <v>3</v>
      </c>
      <c r="AW12">
        <v>7</v>
      </c>
      <c r="AX12">
        <v>3</v>
      </c>
      <c r="AY12">
        <v>3</v>
      </c>
      <c r="AZ12">
        <v>8</v>
      </c>
      <c r="BA12">
        <v>3</v>
      </c>
      <c r="BB12">
        <v>3</v>
      </c>
      <c r="BC12">
        <v>8</v>
      </c>
      <c r="BD12">
        <v>3</v>
      </c>
      <c r="BE12">
        <v>3</v>
      </c>
      <c r="BF12">
        <v>8</v>
      </c>
      <c r="BG12">
        <v>3</v>
      </c>
      <c r="BH12">
        <v>3</v>
      </c>
      <c r="BI12">
        <v>8</v>
      </c>
      <c r="BJ12">
        <v>3</v>
      </c>
      <c r="BK12">
        <v>3</v>
      </c>
      <c r="BL12">
        <v>8</v>
      </c>
      <c r="BM12">
        <v>3</v>
      </c>
      <c r="BN12">
        <v>8</v>
      </c>
      <c r="BO12">
        <v>3</v>
      </c>
      <c r="BP12">
        <v>3</v>
      </c>
      <c r="BQ12">
        <v>8</v>
      </c>
      <c r="BR12">
        <v>3</v>
      </c>
      <c r="BS12">
        <v>3</v>
      </c>
      <c r="BT12">
        <v>8</v>
      </c>
      <c r="BU12">
        <v>3</v>
      </c>
    </row>
    <row r="13" spans="1:73" x14ac:dyDescent="0.25">
      <c r="A13" s="4">
        <v>100000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2</v>
      </c>
      <c r="L13">
        <v>2</v>
      </c>
      <c r="M13">
        <v>2</v>
      </c>
      <c r="N13">
        <v>3</v>
      </c>
      <c r="O13">
        <v>3</v>
      </c>
      <c r="P13">
        <v>7</v>
      </c>
      <c r="Q13">
        <v>3</v>
      </c>
      <c r="R13">
        <v>3</v>
      </c>
      <c r="S13">
        <v>7</v>
      </c>
      <c r="T13">
        <v>3</v>
      </c>
      <c r="U13">
        <v>3</v>
      </c>
      <c r="V13">
        <v>7</v>
      </c>
      <c r="W13">
        <v>3</v>
      </c>
      <c r="X13">
        <v>3</v>
      </c>
      <c r="Y13">
        <v>7</v>
      </c>
      <c r="Z13">
        <v>3</v>
      </c>
      <c r="AA13">
        <v>3</v>
      </c>
      <c r="AB13">
        <v>7</v>
      </c>
      <c r="AC13">
        <v>3</v>
      </c>
      <c r="AD13">
        <v>3</v>
      </c>
      <c r="AE13">
        <v>7</v>
      </c>
      <c r="AF13">
        <v>2</v>
      </c>
      <c r="AG13">
        <v>2</v>
      </c>
      <c r="AH13">
        <v>6</v>
      </c>
      <c r="AI13">
        <v>2</v>
      </c>
      <c r="AJ13">
        <v>2</v>
      </c>
      <c r="AK13">
        <v>6</v>
      </c>
      <c r="AL13">
        <v>3</v>
      </c>
      <c r="AM13">
        <v>3</v>
      </c>
      <c r="AN13">
        <v>7</v>
      </c>
      <c r="AO13">
        <v>3</v>
      </c>
      <c r="AP13">
        <v>3</v>
      </c>
      <c r="AQ13">
        <v>7</v>
      </c>
      <c r="AR13">
        <v>3</v>
      </c>
      <c r="AS13">
        <v>3</v>
      </c>
      <c r="AT13">
        <v>7</v>
      </c>
      <c r="AU13">
        <v>3</v>
      </c>
      <c r="AV13">
        <v>3</v>
      </c>
      <c r="AW13">
        <v>7</v>
      </c>
      <c r="AX13">
        <v>3</v>
      </c>
      <c r="AY13">
        <v>3</v>
      </c>
      <c r="AZ13">
        <v>8</v>
      </c>
      <c r="BA13">
        <v>3</v>
      </c>
      <c r="BB13">
        <v>3</v>
      </c>
      <c r="BC13">
        <v>8</v>
      </c>
      <c r="BD13">
        <v>3</v>
      </c>
      <c r="BE13">
        <v>3</v>
      </c>
      <c r="BF13">
        <v>8</v>
      </c>
      <c r="BG13">
        <v>3</v>
      </c>
      <c r="BH13">
        <v>3</v>
      </c>
      <c r="BI13">
        <v>8</v>
      </c>
      <c r="BJ13">
        <v>3</v>
      </c>
      <c r="BK13">
        <v>3</v>
      </c>
      <c r="BL13">
        <v>8</v>
      </c>
      <c r="BM13">
        <v>3</v>
      </c>
      <c r="BN13">
        <v>8</v>
      </c>
      <c r="BO13">
        <v>3</v>
      </c>
      <c r="BP13">
        <v>3</v>
      </c>
      <c r="BQ13">
        <v>8</v>
      </c>
      <c r="BR13">
        <v>3</v>
      </c>
      <c r="BS13">
        <v>3</v>
      </c>
      <c r="BT13">
        <v>8</v>
      </c>
      <c r="BU13">
        <v>3</v>
      </c>
    </row>
    <row r="14" spans="1:73" x14ac:dyDescent="0.25">
      <c r="A14" s="3">
        <v>30000</v>
      </c>
      <c r="B14">
        <v>1</v>
      </c>
      <c r="C14">
        <v>2</v>
      </c>
      <c r="D14">
        <v>2</v>
      </c>
      <c r="E14">
        <v>2</v>
      </c>
      <c r="F14">
        <v>2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3</v>
      </c>
      <c r="O14">
        <v>2</v>
      </c>
      <c r="P14">
        <v>5</v>
      </c>
      <c r="Q14">
        <v>2</v>
      </c>
      <c r="R14">
        <v>2</v>
      </c>
      <c r="S14">
        <v>5</v>
      </c>
      <c r="T14">
        <v>2</v>
      </c>
      <c r="U14">
        <v>2</v>
      </c>
      <c r="V14">
        <v>5</v>
      </c>
      <c r="W14">
        <v>2</v>
      </c>
      <c r="X14">
        <v>2</v>
      </c>
      <c r="Y14">
        <v>4</v>
      </c>
      <c r="Z14">
        <v>2</v>
      </c>
      <c r="AA14">
        <v>2</v>
      </c>
      <c r="AB14">
        <v>5</v>
      </c>
      <c r="AC14">
        <v>2</v>
      </c>
      <c r="AD14">
        <v>2</v>
      </c>
      <c r="AE14">
        <v>5</v>
      </c>
      <c r="AF14">
        <v>2</v>
      </c>
      <c r="AG14">
        <v>2</v>
      </c>
      <c r="AH14">
        <v>5</v>
      </c>
      <c r="AI14">
        <v>2</v>
      </c>
      <c r="AJ14">
        <v>1</v>
      </c>
      <c r="AK14">
        <v>5</v>
      </c>
      <c r="AL14">
        <v>2</v>
      </c>
      <c r="AM14">
        <v>1</v>
      </c>
      <c r="AN14">
        <v>5</v>
      </c>
      <c r="AO14">
        <v>2</v>
      </c>
      <c r="AP14">
        <v>1</v>
      </c>
      <c r="AQ14">
        <v>4</v>
      </c>
      <c r="AR14">
        <v>1</v>
      </c>
      <c r="AS14">
        <v>1</v>
      </c>
      <c r="AT14">
        <v>4</v>
      </c>
      <c r="AU14">
        <v>1</v>
      </c>
      <c r="AV14">
        <v>1</v>
      </c>
      <c r="AW14">
        <v>5</v>
      </c>
      <c r="AX14">
        <v>2</v>
      </c>
      <c r="AY14">
        <v>2</v>
      </c>
      <c r="AZ14">
        <v>4</v>
      </c>
      <c r="BA14">
        <v>1</v>
      </c>
      <c r="BB14">
        <v>2</v>
      </c>
      <c r="BC14">
        <v>5</v>
      </c>
      <c r="BD14">
        <v>2</v>
      </c>
      <c r="BE14">
        <v>2</v>
      </c>
      <c r="BF14">
        <v>6</v>
      </c>
      <c r="BG14">
        <v>2</v>
      </c>
      <c r="BH14">
        <v>2</v>
      </c>
      <c r="BI14">
        <v>6</v>
      </c>
      <c r="BJ14">
        <v>2</v>
      </c>
      <c r="BK14">
        <v>2</v>
      </c>
      <c r="BL14">
        <v>6</v>
      </c>
      <c r="BM14">
        <v>2</v>
      </c>
      <c r="BN14">
        <v>7</v>
      </c>
      <c r="BO14">
        <v>3</v>
      </c>
      <c r="BP14">
        <v>3</v>
      </c>
      <c r="BQ14">
        <v>7</v>
      </c>
      <c r="BR14">
        <v>3</v>
      </c>
      <c r="BS14">
        <v>3</v>
      </c>
      <c r="BT14">
        <v>7</v>
      </c>
      <c r="BU14">
        <v>3</v>
      </c>
    </row>
    <row r="15" spans="1:73" x14ac:dyDescent="0.25">
      <c r="A15" s="4">
        <v>100000</v>
      </c>
      <c r="B15">
        <v>1</v>
      </c>
      <c r="C15">
        <v>2</v>
      </c>
      <c r="D15">
        <v>2</v>
      </c>
      <c r="E15">
        <v>2</v>
      </c>
      <c r="F15">
        <v>2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3</v>
      </c>
      <c r="O15">
        <v>2</v>
      </c>
      <c r="P15">
        <v>5</v>
      </c>
      <c r="Q15">
        <v>2</v>
      </c>
      <c r="R15">
        <v>2</v>
      </c>
      <c r="S15">
        <v>5</v>
      </c>
      <c r="T15">
        <v>2</v>
      </c>
      <c r="U15">
        <v>2</v>
      </c>
      <c r="V15">
        <v>5</v>
      </c>
      <c r="W15">
        <v>2</v>
      </c>
      <c r="X15">
        <v>2</v>
      </c>
      <c r="Y15">
        <v>4</v>
      </c>
      <c r="Z15">
        <v>2</v>
      </c>
      <c r="AA15">
        <v>2</v>
      </c>
      <c r="AB15">
        <v>5</v>
      </c>
      <c r="AC15">
        <v>2</v>
      </c>
      <c r="AD15">
        <v>2</v>
      </c>
      <c r="AE15">
        <v>5</v>
      </c>
      <c r="AF15">
        <v>2</v>
      </c>
      <c r="AG15">
        <v>2</v>
      </c>
      <c r="AH15">
        <v>5</v>
      </c>
      <c r="AI15">
        <v>2</v>
      </c>
      <c r="AJ15">
        <v>1</v>
      </c>
      <c r="AK15">
        <v>5</v>
      </c>
      <c r="AL15">
        <v>2</v>
      </c>
      <c r="AM15">
        <v>1</v>
      </c>
      <c r="AN15">
        <v>5</v>
      </c>
      <c r="AO15">
        <v>2</v>
      </c>
      <c r="AP15">
        <v>1</v>
      </c>
      <c r="AQ15">
        <v>4</v>
      </c>
      <c r="AR15">
        <v>1</v>
      </c>
      <c r="AS15">
        <v>1</v>
      </c>
      <c r="AT15">
        <v>4</v>
      </c>
      <c r="AU15">
        <v>1</v>
      </c>
      <c r="AV15">
        <v>1</v>
      </c>
      <c r="AW15">
        <v>5</v>
      </c>
      <c r="AX15">
        <v>2</v>
      </c>
      <c r="AY15">
        <v>2</v>
      </c>
      <c r="AZ15">
        <v>4</v>
      </c>
      <c r="BA15">
        <v>1</v>
      </c>
      <c r="BB15">
        <v>2</v>
      </c>
      <c r="BC15">
        <v>5</v>
      </c>
      <c r="BD15">
        <v>2</v>
      </c>
      <c r="BE15">
        <v>2</v>
      </c>
      <c r="BF15">
        <v>6</v>
      </c>
      <c r="BG15">
        <v>2</v>
      </c>
      <c r="BH15">
        <v>2</v>
      </c>
      <c r="BI15">
        <v>6</v>
      </c>
      <c r="BJ15">
        <v>2</v>
      </c>
      <c r="BK15">
        <v>2</v>
      </c>
      <c r="BL15">
        <v>6</v>
      </c>
      <c r="BM15">
        <v>2</v>
      </c>
      <c r="BN15">
        <v>7</v>
      </c>
      <c r="BO15">
        <v>3</v>
      </c>
      <c r="BP15">
        <v>3</v>
      </c>
      <c r="BQ15">
        <v>7</v>
      </c>
      <c r="BR15">
        <v>3</v>
      </c>
      <c r="BS15">
        <v>3</v>
      </c>
      <c r="BT15">
        <v>7</v>
      </c>
      <c r="BU15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C2DF0-5B58-47C6-9C85-8BB848ADC3BA}">
  <dimension ref="A3:K79"/>
  <sheetViews>
    <sheetView workbookViewId="0">
      <selection activeCell="A4" sqref="A4"/>
    </sheetView>
  </sheetViews>
  <sheetFormatPr defaultRowHeight="15" x14ac:dyDescent="0.25"/>
  <cols>
    <col min="1" max="1" width="13.140625" bestFit="1" customWidth="1"/>
    <col min="2" max="2" width="7.85546875" bestFit="1" customWidth="1"/>
    <col min="3" max="3" width="12" bestFit="1" customWidth="1"/>
    <col min="4" max="4" width="7.85546875" bestFit="1" customWidth="1"/>
    <col min="5" max="5" width="12" bestFit="1" customWidth="1"/>
    <col min="6" max="6" width="8.140625" bestFit="1" customWidth="1"/>
    <col min="7" max="7" width="12" bestFit="1" customWidth="1"/>
    <col min="8" max="8" width="8.140625" bestFit="1" customWidth="1"/>
    <col min="9" max="9" width="12" bestFit="1" customWidth="1"/>
    <col min="10" max="10" width="8.140625" bestFit="1" customWidth="1"/>
    <col min="11" max="11" width="12" bestFit="1" customWidth="1"/>
    <col min="12" max="12" width="7" bestFit="1" customWidth="1"/>
    <col min="13" max="13" width="12" bestFit="1" customWidth="1"/>
    <col min="14" max="14" width="7.85546875" bestFit="1" customWidth="1"/>
    <col min="15" max="15" width="12" bestFit="1" customWidth="1"/>
    <col min="16" max="16" width="7" bestFit="1" customWidth="1"/>
    <col min="17" max="17" width="12" bestFit="1" customWidth="1"/>
    <col min="18" max="18" width="7.85546875" bestFit="1" customWidth="1"/>
    <col min="19" max="19" width="12" bestFit="1" customWidth="1"/>
    <col min="20" max="20" width="7.85546875" bestFit="1" customWidth="1"/>
    <col min="21" max="21" width="12" bestFit="1" customWidth="1"/>
    <col min="22" max="22" width="7.85546875" bestFit="1" customWidth="1"/>
    <col min="23" max="23" width="12" bestFit="1" customWidth="1"/>
    <col min="24" max="24" width="6.85546875" bestFit="1" customWidth="1"/>
    <col min="25" max="25" width="12" bestFit="1" customWidth="1"/>
    <col min="26" max="26" width="7.85546875" bestFit="1" customWidth="1"/>
    <col min="27" max="27" width="12" bestFit="1" customWidth="1"/>
    <col min="28" max="28" width="7" bestFit="1" customWidth="1"/>
    <col min="29" max="29" width="12" bestFit="1" customWidth="1"/>
    <col min="30" max="30" width="9.7109375" bestFit="1" customWidth="1"/>
    <col min="31" max="31" width="14" bestFit="1" customWidth="1"/>
    <col min="32" max="32" width="6.85546875" bestFit="1" customWidth="1"/>
    <col min="33" max="33" width="12" bestFit="1" customWidth="1"/>
    <col min="34" max="34" width="7.85546875" bestFit="1" customWidth="1"/>
    <col min="35" max="35" width="12" bestFit="1" customWidth="1"/>
    <col min="36" max="36" width="9.7109375" bestFit="1" customWidth="1"/>
    <col min="37" max="37" width="14" bestFit="1" customWidth="1"/>
    <col min="38" max="38" width="5.5703125" bestFit="1" customWidth="1"/>
    <col min="39" max="39" width="12" bestFit="1" customWidth="1"/>
    <col min="40" max="40" width="18.5703125" bestFit="1" customWidth="1"/>
    <col min="41" max="41" width="7" bestFit="1" customWidth="1"/>
    <col min="42" max="42" width="12" bestFit="1" customWidth="1"/>
    <col min="43" max="43" width="18.5703125" bestFit="1" customWidth="1"/>
    <col min="44" max="44" width="9.7109375" bestFit="1" customWidth="1"/>
    <col min="45" max="45" width="14" bestFit="1" customWidth="1"/>
    <col min="46" max="46" width="24.140625" bestFit="1" customWidth="1"/>
    <col min="47" max="47" width="6.85546875" bestFit="1" customWidth="1"/>
    <col min="48" max="48" width="12" bestFit="1" customWidth="1"/>
    <col min="49" max="49" width="21.140625" bestFit="1" customWidth="1"/>
    <col min="50" max="50" width="7.85546875" bestFit="1" customWidth="1"/>
    <col min="51" max="51" width="12" bestFit="1" customWidth="1"/>
    <col min="52" max="52" width="18.5703125" bestFit="1" customWidth="1"/>
    <col min="53" max="53" width="9.7109375" bestFit="1" customWidth="1"/>
    <col min="54" max="54" width="14" bestFit="1" customWidth="1"/>
    <col min="55" max="55" width="24.140625" bestFit="1" customWidth="1"/>
    <col min="56" max="56" width="5.5703125" bestFit="1" customWidth="1"/>
    <col min="57" max="57" width="12" bestFit="1" customWidth="1"/>
    <col min="58" max="58" width="19.5703125" bestFit="1" customWidth="1"/>
    <col min="59" max="59" width="14" bestFit="1" customWidth="1"/>
    <col min="60" max="60" width="18.7109375" bestFit="1" customWidth="1"/>
    <col min="61" max="61" width="24.140625" bestFit="1" customWidth="1"/>
    <col min="62" max="62" width="6.85546875" bestFit="1" customWidth="1"/>
    <col min="63" max="63" width="12" bestFit="1" customWidth="1"/>
    <col min="64" max="64" width="15.7109375" bestFit="1" customWidth="1"/>
    <col min="65" max="65" width="21.140625" bestFit="1" customWidth="1"/>
    <col min="66" max="66" width="7.85546875" bestFit="1" customWidth="1"/>
    <col min="67" max="67" width="12" bestFit="1" customWidth="1"/>
    <col min="68" max="68" width="13.140625" bestFit="1" customWidth="1"/>
    <col min="69" max="69" width="18.5703125" bestFit="1" customWidth="1"/>
    <col min="70" max="70" width="9.7109375" bestFit="1" customWidth="1"/>
    <col min="71" max="71" width="14" bestFit="1" customWidth="1"/>
    <col min="72" max="72" width="18.7109375" bestFit="1" customWidth="1"/>
    <col min="73" max="73" width="24.140625" bestFit="1" customWidth="1"/>
    <col min="74" max="74" width="5.5703125" bestFit="1" customWidth="1"/>
    <col min="75" max="75" width="12" bestFit="1" customWidth="1"/>
    <col min="76" max="76" width="14.140625" bestFit="1" customWidth="1"/>
    <col min="77" max="77" width="19.5703125" bestFit="1" customWidth="1"/>
    <col min="78" max="78" width="12" bestFit="1" customWidth="1"/>
    <col min="79" max="79" width="8.42578125" bestFit="1" customWidth="1"/>
    <col min="80" max="80" width="14.140625" bestFit="1" customWidth="1"/>
    <col min="81" max="81" width="21.140625" bestFit="1" customWidth="1"/>
    <col min="82" max="82" width="7.85546875" bestFit="1" customWidth="1"/>
    <col min="83" max="83" width="12" bestFit="1" customWidth="1"/>
    <col min="84" max="84" width="6.5703125" bestFit="1" customWidth="1"/>
    <col min="85" max="85" width="11.42578125" bestFit="1" customWidth="1"/>
    <col min="86" max="86" width="18.5703125" bestFit="1" customWidth="1"/>
    <col min="87" max="87" width="9.7109375" bestFit="1" customWidth="1"/>
    <col min="88" max="88" width="14" bestFit="1" customWidth="1"/>
    <col min="89" max="89" width="11.28515625" bestFit="1" customWidth="1"/>
    <col min="90" max="90" width="17" bestFit="1" customWidth="1"/>
    <col min="91" max="91" width="24.140625" bestFit="1" customWidth="1"/>
    <col min="92" max="92" width="5.5703125" bestFit="1" customWidth="1"/>
    <col min="93" max="93" width="12" bestFit="1" customWidth="1"/>
    <col min="94" max="94" width="6.85546875" bestFit="1" customWidth="1"/>
    <col min="95" max="95" width="12.42578125" bestFit="1" customWidth="1"/>
    <col min="96" max="96" width="19.5703125" bestFit="1" customWidth="1"/>
    <col min="97" max="97" width="17" bestFit="1" customWidth="1"/>
    <col min="98" max="98" width="18.5703125" bestFit="1" customWidth="1"/>
    <col min="99" max="99" width="17" bestFit="1" customWidth="1"/>
    <col min="100" max="100" width="18.5703125" bestFit="1" customWidth="1"/>
    <col min="101" max="101" width="17" bestFit="1" customWidth="1"/>
    <col min="102" max="102" width="18.5703125" bestFit="1" customWidth="1"/>
    <col min="103" max="103" width="17" bestFit="1" customWidth="1"/>
    <col min="104" max="104" width="18.5703125" bestFit="1" customWidth="1"/>
    <col min="105" max="105" width="17" bestFit="1" customWidth="1"/>
    <col min="106" max="106" width="18.5703125" bestFit="1" customWidth="1"/>
    <col min="107" max="107" width="17" bestFit="1" customWidth="1"/>
    <col min="108" max="108" width="18.5703125" bestFit="1" customWidth="1"/>
    <col min="109" max="109" width="17" bestFit="1" customWidth="1"/>
    <col min="110" max="110" width="18.5703125" bestFit="1" customWidth="1"/>
    <col min="111" max="111" width="17" bestFit="1" customWidth="1"/>
    <col min="112" max="112" width="18.5703125" bestFit="1" customWidth="1"/>
    <col min="113" max="113" width="17" bestFit="1" customWidth="1"/>
    <col min="114" max="114" width="18.5703125" bestFit="1" customWidth="1"/>
    <col min="115" max="115" width="17" bestFit="1" customWidth="1"/>
    <col min="116" max="116" width="18.5703125" bestFit="1" customWidth="1"/>
    <col min="117" max="117" width="17" bestFit="1" customWidth="1"/>
    <col min="118" max="118" width="18.5703125" bestFit="1" customWidth="1"/>
    <col min="119" max="119" width="17" bestFit="1" customWidth="1"/>
    <col min="120" max="120" width="18.5703125" bestFit="1" customWidth="1"/>
    <col min="121" max="121" width="17" bestFit="1" customWidth="1"/>
    <col min="122" max="122" width="18.5703125" bestFit="1" customWidth="1"/>
    <col min="123" max="123" width="17" bestFit="1" customWidth="1"/>
    <col min="124" max="124" width="18.5703125" bestFit="1" customWidth="1"/>
    <col min="125" max="125" width="17" bestFit="1" customWidth="1"/>
    <col min="126" max="126" width="18.5703125" bestFit="1" customWidth="1"/>
    <col min="127" max="127" width="17" bestFit="1" customWidth="1"/>
    <col min="128" max="128" width="18.5703125" bestFit="1" customWidth="1"/>
    <col min="129" max="129" width="17" bestFit="1" customWidth="1"/>
    <col min="130" max="130" width="23.5703125" bestFit="1" customWidth="1"/>
    <col min="131" max="131" width="49.28515625" bestFit="1" customWidth="1"/>
    <col min="132" max="132" width="7.85546875" bestFit="1" customWidth="1"/>
    <col min="133" max="140" width="2" bestFit="1" customWidth="1"/>
    <col min="141" max="195" width="3" bestFit="1" customWidth="1"/>
    <col min="196" max="196" width="10.85546875" bestFit="1" customWidth="1"/>
    <col min="197" max="197" width="11.28515625" bestFit="1" customWidth="1"/>
  </cols>
  <sheetData>
    <row r="3" spans="1:11" x14ac:dyDescent="0.25">
      <c r="B3" s="1" t="s">
        <v>20</v>
      </c>
    </row>
    <row r="4" spans="1:11" x14ac:dyDescent="0.25">
      <c r="B4" t="s">
        <v>15</v>
      </c>
    </row>
    <row r="5" spans="1:11" x14ac:dyDescent="0.25">
      <c r="B5">
        <v>10000</v>
      </c>
      <c r="D5">
        <v>15000</v>
      </c>
      <c r="F5">
        <v>20000</v>
      </c>
      <c r="H5">
        <v>25000</v>
      </c>
      <c r="J5">
        <v>30000</v>
      </c>
    </row>
    <row r="6" spans="1:11" x14ac:dyDescent="0.25">
      <c r="B6">
        <v>100000</v>
      </c>
      <c r="D6">
        <v>100000</v>
      </c>
      <c r="F6">
        <v>100000</v>
      </c>
      <c r="H6">
        <v>100000</v>
      </c>
      <c r="J6">
        <v>100000</v>
      </c>
    </row>
    <row r="7" spans="1:11" x14ac:dyDescent="0.25">
      <c r="A7" s="1" t="s">
        <v>18</v>
      </c>
      <c r="B7" t="s">
        <v>22</v>
      </c>
      <c r="C7" t="s">
        <v>21</v>
      </c>
      <c r="D7" t="s">
        <v>22</v>
      </c>
      <c r="E7" t="s">
        <v>21</v>
      </c>
      <c r="F7" t="s">
        <v>22</v>
      </c>
      <c r="G7" t="s">
        <v>21</v>
      </c>
      <c r="H7" t="s">
        <v>22</v>
      </c>
      <c r="I7" t="s">
        <v>21</v>
      </c>
      <c r="J7" t="s">
        <v>22</v>
      </c>
      <c r="K7" t="s">
        <v>21</v>
      </c>
    </row>
    <row r="8" spans="1:11" x14ac:dyDescent="0.25">
      <c r="A8" s="2">
        <v>1</v>
      </c>
      <c r="B8" s="6">
        <v>333.04949225000001</v>
      </c>
      <c r="C8">
        <v>0.14113770072525098</v>
      </c>
      <c r="D8" s="6">
        <v>748.22622766666666</v>
      </c>
      <c r="E8">
        <v>0.10092946220091502</v>
      </c>
      <c r="F8" s="6">
        <v>1327.9632320000001</v>
      </c>
      <c r="G8">
        <v>0</v>
      </c>
      <c r="H8" s="6">
        <v>2083.919367</v>
      </c>
      <c r="I8">
        <v>0</v>
      </c>
      <c r="J8" s="6">
        <v>3008.7228239999999</v>
      </c>
      <c r="K8">
        <v>0</v>
      </c>
    </row>
    <row r="9" spans="1:11" x14ac:dyDescent="0.25">
      <c r="A9" s="2">
        <v>2</v>
      </c>
      <c r="B9" s="6">
        <v>166.15454114285714</v>
      </c>
      <c r="C9">
        <v>0.18850267061446355</v>
      </c>
      <c r="D9" s="6">
        <v>372.50587033333335</v>
      </c>
      <c r="E9">
        <v>0.35509356222225424</v>
      </c>
      <c r="F9" s="6">
        <v>661.10367699999995</v>
      </c>
      <c r="G9">
        <v>0.18578799996579098</v>
      </c>
      <c r="H9" s="6">
        <v>1033.768284</v>
      </c>
      <c r="I9">
        <v>0</v>
      </c>
      <c r="J9" s="6">
        <v>1489.6998960000001</v>
      </c>
      <c r="K9">
        <v>0.30369299884697243</v>
      </c>
    </row>
    <row r="10" spans="1:11" x14ac:dyDescent="0.25">
      <c r="A10" s="2">
        <v>3</v>
      </c>
      <c r="B10" s="6">
        <v>111.28643521428572</v>
      </c>
      <c r="C10">
        <v>0.14718799798045595</v>
      </c>
      <c r="D10" s="6">
        <v>248.89264200000002</v>
      </c>
      <c r="E10">
        <v>3.2435635462630168E-2</v>
      </c>
      <c r="F10" s="6">
        <v>440.81368850000001</v>
      </c>
      <c r="G10">
        <v>7.3112499934078728E-2</v>
      </c>
      <c r="H10" s="6">
        <v>689.58723399999997</v>
      </c>
      <c r="I10">
        <v>0</v>
      </c>
      <c r="J10" s="6">
        <v>991.5649155000001</v>
      </c>
      <c r="K10">
        <v>8.3264976333042879E-3</v>
      </c>
    </row>
    <row r="11" spans="1:11" x14ac:dyDescent="0.25">
      <c r="A11" s="2">
        <v>4</v>
      </c>
      <c r="B11" s="6">
        <v>83.86176435714286</v>
      </c>
      <c r="C11">
        <v>0.1356966565342734</v>
      </c>
      <c r="D11" s="6">
        <v>187.03656233333334</v>
      </c>
      <c r="E11">
        <v>0.18296922772062205</v>
      </c>
      <c r="F11" s="6">
        <v>331.66965600000003</v>
      </c>
      <c r="G11">
        <v>5.713997584879258E-3</v>
      </c>
      <c r="H11" s="6">
        <v>517.03048899999999</v>
      </c>
      <c r="I11">
        <v>0</v>
      </c>
      <c r="J11" s="6">
        <v>745.01235150000002</v>
      </c>
      <c r="K11">
        <v>2.6899501075403086E-2</v>
      </c>
    </row>
    <row r="12" spans="1:11" x14ac:dyDescent="0.25">
      <c r="A12" s="2">
        <v>5</v>
      </c>
      <c r="B12" s="6">
        <v>67.357719642857134</v>
      </c>
      <c r="C12">
        <v>6.7203002031435213E-2</v>
      </c>
      <c r="D12" s="6">
        <v>149.99934966666669</v>
      </c>
      <c r="E12">
        <v>1.7734308365207911E-3</v>
      </c>
      <c r="F12" s="6">
        <v>265.48188449999998</v>
      </c>
      <c r="G12">
        <v>2.5715049411441501E-3</v>
      </c>
      <c r="H12" s="6">
        <v>414.10621800000001</v>
      </c>
      <c r="I12">
        <v>0</v>
      </c>
      <c r="J12" s="6">
        <v>596.16499900000008</v>
      </c>
      <c r="K12">
        <v>6.9225999821686993E-2</v>
      </c>
    </row>
    <row r="13" spans="1:11" x14ac:dyDescent="0.25">
      <c r="A13" s="2">
        <v>6</v>
      </c>
      <c r="B13" s="6">
        <v>55.933098357142846</v>
      </c>
      <c r="C13">
        <v>5.2422929734104839E-2</v>
      </c>
      <c r="D13" s="6">
        <v>125.29804133333333</v>
      </c>
      <c r="E13">
        <v>7.7389507913043443E-2</v>
      </c>
      <c r="F13" s="6">
        <v>221.577619</v>
      </c>
      <c r="G13">
        <v>4.908899996350792E-2</v>
      </c>
      <c r="H13" s="6">
        <v>346.274833</v>
      </c>
      <c r="I13">
        <v>0</v>
      </c>
      <c r="J13" s="6">
        <v>496.76903199999998</v>
      </c>
      <c r="K13">
        <v>0</v>
      </c>
    </row>
    <row r="14" spans="1:11" x14ac:dyDescent="0.25">
      <c r="A14" s="2">
        <v>7</v>
      </c>
      <c r="B14" s="6">
        <v>48.12476371428572</v>
      </c>
      <c r="C14">
        <v>6.1622923624751455E-2</v>
      </c>
      <c r="D14" s="6">
        <v>107.92060099999999</v>
      </c>
      <c r="E14">
        <v>0.15455417933135029</v>
      </c>
      <c r="F14" s="6">
        <v>190.23516699999999</v>
      </c>
      <c r="G14">
        <v>1.6363000185462259E-2</v>
      </c>
      <c r="H14" s="6">
        <v>297.04386299999999</v>
      </c>
      <c r="I14">
        <v>0</v>
      </c>
      <c r="J14" s="6">
        <v>426.45756299999999</v>
      </c>
      <c r="K14">
        <v>0</v>
      </c>
    </row>
    <row r="15" spans="1:11" x14ac:dyDescent="0.25">
      <c r="A15" s="2">
        <v>8</v>
      </c>
      <c r="B15" s="6">
        <v>42.323093571428572</v>
      </c>
      <c r="C15">
        <v>5.9798787769861431E-2</v>
      </c>
      <c r="D15" s="6">
        <v>94.597121999999999</v>
      </c>
      <c r="E15">
        <v>9.4085402551328676E-2</v>
      </c>
      <c r="F15" s="6">
        <v>166.71203600000001</v>
      </c>
      <c r="G15">
        <v>4.2440002929385011E-3</v>
      </c>
      <c r="H15" s="6">
        <v>260.09294599999998</v>
      </c>
      <c r="I15">
        <v>0</v>
      </c>
      <c r="J15" s="6">
        <v>374.34934800000002</v>
      </c>
      <c r="K15">
        <v>0</v>
      </c>
    </row>
    <row r="16" spans="1:11" x14ac:dyDescent="0.25">
      <c r="A16" s="2">
        <v>9</v>
      </c>
      <c r="B16" s="6">
        <v>37.802975000000004</v>
      </c>
      <c r="C16">
        <v>7.538077538989689E-2</v>
      </c>
      <c r="D16" s="6">
        <v>84.23181799999999</v>
      </c>
      <c r="E16">
        <v>1.5140833394770277E-2</v>
      </c>
      <c r="F16" s="6">
        <v>148.51271850000001</v>
      </c>
      <c r="G16">
        <v>0.13433749998536093</v>
      </c>
      <c r="H16" s="6">
        <v>232.02580399999999</v>
      </c>
      <c r="I16">
        <v>0</v>
      </c>
      <c r="J16" s="6">
        <v>333.39829800000001</v>
      </c>
      <c r="K16">
        <v>0</v>
      </c>
    </row>
    <row r="17" spans="1:11" x14ac:dyDescent="0.25">
      <c r="A17" s="2">
        <v>10</v>
      </c>
      <c r="B17" s="6">
        <v>34.044442857142862</v>
      </c>
      <c r="C17">
        <v>9.2106753371016564E-2</v>
      </c>
      <c r="D17" s="6">
        <v>76.019603000000004</v>
      </c>
      <c r="E17">
        <v>1.6294160210387192E-2</v>
      </c>
      <c r="F17" s="6">
        <v>134.1067755</v>
      </c>
      <c r="G17">
        <v>0.26240550000048407</v>
      </c>
      <c r="H17" s="6">
        <v>209.11237700000001</v>
      </c>
      <c r="I17">
        <v>0.13501800000346789</v>
      </c>
      <c r="J17" s="6">
        <v>299.678247</v>
      </c>
      <c r="K17">
        <v>0</v>
      </c>
    </row>
    <row r="18" spans="1:11" x14ac:dyDescent="0.25">
      <c r="A18" s="2">
        <v>11</v>
      </c>
      <c r="B18" s="6">
        <v>31.03745557142857</v>
      </c>
      <c r="C18">
        <v>3.7242424636002365E-2</v>
      </c>
      <c r="D18" s="6">
        <v>69.312320999999997</v>
      </c>
      <c r="E18">
        <v>3.3906099011695244E-2</v>
      </c>
      <c r="F18" s="6">
        <v>122.2412295</v>
      </c>
      <c r="G18">
        <v>0.22842650000126818</v>
      </c>
      <c r="H18" s="6">
        <v>190.876362</v>
      </c>
      <c r="I18">
        <v>0.50633999999848645</v>
      </c>
      <c r="J18" s="6">
        <v>273.46989000000002</v>
      </c>
      <c r="K18">
        <v>0</v>
      </c>
    </row>
    <row r="19" spans="1:11" x14ac:dyDescent="0.25">
      <c r="A19" s="2">
        <v>12</v>
      </c>
      <c r="B19" s="6">
        <v>28.72331785714286</v>
      </c>
      <c r="C19">
        <v>6.0828783279292496E-2</v>
      </c>
      <c r="D19" s="6">
        <v>63.672268250000002</v>
      </c>
      <c r="E19">
        <v>2.471251764301868E-2</v>
      </c>
      <c r="F19" s="6">
        <v>112.1080465</v>
      </c>
      <c r="G19">
        <v>1.7448499987567038E-2</v>
      </c>
      <c r="H19" s="6">
        <v>174.82682649999998</v>
      </c>
      <c r="I19">
        <v>5.3027500048680586E-2</v>
      </c>
      <c r="J19" s="6">
        <v>250.28523799999999</v>
      </c>
      <c r="K19">
        <v>0</v>
      </c>
    </row>
    <row r="20" spans="1:11" x14ac:dyDescent="0.25">
      <c r="A20" s="2">
        <v>13</v>
      </c>
      <c r="B20" s="6">
        <v>26.710868391304341</v>
      </c>
      <c r="C20">
        <v>0.25838058692001126</v>
      </c>
      <c r="D20" s="6">
        <v>58.939025882352944</v>
      </c>
      <c r="E20">
        <v>0.19963889827236342</v>
      </c>
      <c r="F20" s="6">
        <v>103.791026</v>
      </c>
      <c r="G20">
        <v>0.24950843501662243</v>
      </c>
      <c r="H20" s="6">
        <v>161.63524966666668</v>
      </c>
      <c r="I20">
        <v>0.26492721131126612</v>
      </c>
      <c r="J20" s="6">
        <v>232.29828033333334</v>
      </c>
      <c r="K20">
        <v>0.33440421338885451</v>
      </c>
    </row>
    <row r="21" spans="1:11" x14ac:dyDescent="0.25">
      <c r="A21" s="2">
        <v>14</v>
      </c>
      <c r="B21" s="6">
        <v>24.763343384615382</v>
      </c>
      <c r="C21">
        <v>4.2799419632896574E-2</v>
      </c>
      <c r="D21" s="6">
        <v>54.618366285714288</v>
      </c>
      <c r="E21">
        <v>6.4899566252698063E-2</v>
      </c>
      <c r="F21" s="6">
        <v>96.652621600000003</v>
      </c>
      <c r="G21">
        <v>8.0098254164182842E-2</v>
      </c>
      <c r="H21" s="6">
        <v>150.65593566666666</v>
      </c>
      <c r="I21">
        <v>6.7386093339083936E-2</v>
      </c>
      <c r="J21" s="6">
        <v>216.83519100000001</v>
      </c>
      <c r="K21">
        <v>0.13168499999155864</v>
      </c>
    </row>
    <row r="22" spans="1:11" x14ac:dyDescent="0.25">
      <c r="A22" s="2">
        <v>15</v>
      </c>
      <c r="B22" s="6">
        <v>23.19998065217391</v>
      </c>
      <c r="C22">
        <v>9.1920591242881877E-2</v>
      </c>
      <c r="D22" s="6">
        <v>51.191763937500006</v>
      </c>
      <c r="E22">
        <v>9.390822216203E-2</v>
      </c>
      <c r="F22" s="6">
        <v>90.377266818181795</v>
      </c>
      <c r="G22">
        <v>0.10843306037875369</v>
      </c>
      <c r="H22" s="6">
        <v>140.74933714285714</v>
      </c>
      <c r="I22">
        <v>9.7697978324972082E-2</v>
      </c>
      <c r="J22" s="6">
        <v>202.26419319999999</v>
      </c>
      <c r="K22">
        <v>7.9649986642100351E-2</v>
      </c>
    </row>
    <row r="23" spans="1:11" x14ac:dyDescent="0.25">
      <c r="A23" s="2">
        <v>16</v>
      </c>
      <c r="B23" s="6">
        <v>21.841143695652171</v>
      </c>
      <c r="C23">
        <v>6.1370218102215345E-2</v>
      </c>
      <c r="D23" s="6">
        <v>48.115687411764696</v>
      </c>
      <c r="E23">
        <v>0.16534289069754318</v>
      </c>
      <c r="F23" s="6">
        <v>84.911148400000002</v>
      </c>
      <c r="G23">
        <v>5.8058877656009963E-2</v>
      </c>
      <c r="H23" s="6">
        <v>132.24896166666667</v>
      </c>
      <c r="I23">
        <v>3.8100204833406912E-2</v>
      </c>
      <c r="J23" s="6">
        <v>189.9075765</v>
      </c>
      <c r="K23">
        <v>0.13201949999201515</v>
      </c>
    </row>
    <row r="24" spans="1:11" x14ac:dyDescent="0.25">
      <c r="A24" s="2">
        <v>17</v>
      </c>
      <c r="B24" s="6">
        <v>20.646961615384612</v>
      </c>
      <c r="C24">
        <v>5.0849590324948728E-2</v>
      </c>
      <c r="D24" s="6">
        <v>45.397585285714285</v>
      </c>
      <c r="E24">
        <v>5.1866883641979791E-2</v>
      </c>
      <c r="F24" s="6">
        <v>80.059004400000006</v>
      </c>
      <c r="G24">
        <v>2.0304974293187849E-2</v>
      </c>
      <c r="H24" s="6">
        <v>124.63650699999999</v>
      </c>
      <c r="I24">
        <v>0.10936113638484908</v>
      </c>
      <c r="J24" s="6">
        <v>178.62201249999998</v>
      </c>
      <c r="K24">
        <v>0.20290750000552127</v>
      </c>
    </row>
    <row r="25" spans="1:11" x14ac:dyDescent="0.25">
      <c r="A25" s="2">
        <v>18</v>
      </c>
      <c r="B25" s="6">
        <v>19.562008391304342</v>
      </c>
      <c r="C25">
        <v>5.3813972718735163E-2</v>
      </c>
      <c r="D25" s="6">
        <v>43.108640812500006</v>
      </c>
      <c r="E25">
        <v>0.11830067936792692</v>
      </c>
      <c r="F25" s="6">
        <v>75.834679363636369</v>
      </c>
      <c r="G25">
        <v>0.1152991820876141</v>
      </c>
      <c r="H25" s="6">
        <v>117.96217457142858</v>
      </c>
      <c r="I25">
        <v>0.13303812177011046</v>
      </c>
      <c r="J25" s="6">
        <v>169.51120459999999</v>
      </c>
      <c r="K25">
        <v>0.44990227952654055</v>
      </c>
    </row>
    <row r="26" spans="1:11" x14ac:dyDescent="0.25">
      <c r="A26" s="2">
        <v>19</v>
      </c>
      <c r="B26" s="6">
        <v>18.634085260869568</v>
      </c>
      <c r="C26">
        <v>8.2871324551473655E-2</v>
      </c>
      <c r="D26" s="6">
        <v>40.909959588235296</v>
      </c>
      <c r="E26">
        <v>0.10036421276005378</v>
      </c>
      <c r="F26" s="6">
        <v>71.972295199999991</v>
      </c>
      <c r="G26">
        <v>5.5779382184556886E-2</v>
      </c>
      <c r="H26" s="6">
        <v>111.81019399999998</v>
      </c>
      <c r="I26">
        <v>1.7064358900188037E-2</v>
      </c>
      <c r="J26" s="6">
        <v>160.33411999999998</v>
      </c>
      <c r="K26">
        <v>4.9062000060588119E-2</v>
      </c>
    </row>
    <row r="27" spans="1:11" x14ac:dyDescent="0.25">
      <c r="A27" s="2">
        <v>20</v>
      </c>
      <c r="B27" s="6">
        <v>17.745102923076921</v>
      </c>
      <c r="C27">
        <v>5.1981278766247793E-2</v>
      </c>
      <c r="D27" s="6">
        <v>38.927216999999999</v>
      </c>
      <c r="E27">
        <v>6.4529919836272265E-2</v>
      </c>
      <c r="F27" s="6">
        <v>68.438993199999999</v>
      </c>
      <c r="G27">
        <v>0.12912596713214103</v>
      </c>
      <c r="H27" s="6">
        <v>106.41285233333333</v>
      </c>
      <c r="I27">
        <v>0.22987877085035913</v>
      </c>
      <c r="J27" s="6">
        <v>153.25437699999998</v>
      </c>
      <c r="K27">
        <v>0.77351100000355444</v>
      </c>
    </row>
    <row r="28" spans="1:11" x14ac:dyDescent="0.25">
      <c r="A28" s="2">
        <v>21</v>
      </c>
      <c r="B28" s="6">
        <v>17.003776826086956</v>
      </c>
      <c r="C28">
        <v>6.0338681374044523E-2</v>
      </c>
      <c r="D28" s="6">
        <v>37.252672125000004</v>
      </c>
      <c r="E28">
        <v>0.28047744872992186</v>
      </c>
      <c r="F28" s="6">
        <v>65.39153354545455</v>
      </c>
      <c r="G28">
        <v>7.973974509886543E-2</v>
      </c>
      <c r="H28" s="6">
        <v>101.56893128571427</v>
      </c>
      <c r="I28">
        <v>6.3490670240610642E-2</v>
      </c>
      <c r="J28" s="6">
        <v>147.56903899999998</v>
      </c>
      <c r="K28">
        <v>3.461061389235641</v>
      </c>
    </row>
    <row r="29" spans="1:11" x14ac:dyDescent="0.25">
      <c r="A29" s="2">
        <v>22</v>
      </c>
      <c r="B29" s="6">
        <v>16.384497173913047</v>
      </c>
      <c r="C29">
        <v>0.16868179368384248</v>
      </c>
      <c r="D29" s="6">
        <v>35.965823882352936</v>
      </c>
      <c r="E29">
        <v>1.0908821018819452</v>
      </c>
      <c r="F29" s="6">
        <v>62.587580200000005</v>
      </c>
      <c r="G29">
        <v>0.12265421607429088</v>
      </c>
      <c r="H29" s="6">
        <v>97.027764666666656</v>
      </c>
      <c r="I29">
        <v>0.22581226043032632</v>
      </c>
      <c r="J29" s="6">
        <v>140.01395450000001</v>
      </c>
      <c r="K29">
        <v>1.2715384999984536</v>
      </c>
    </row>
    <row r="30" spans="1:11" x14ac:dyDescent="0.25">
      <c r="A30" s="2">
        <v>23</v>
      </c>
      <c r="B30" s="6">
        <v>15.681218923076925</v>
      </c>
      <c r="C30">
        <v>6.4721418854048016E-2</v>
      </c>
      <c r="D30" s="6">
        <v>34.308449428571421</v>
      </c>
      <c r="E30">
        <v>6.3027504905210988E-2</v>
      </c>
      <c r="F30" s="6">
        <v>59.986690799999998</v>
      </c>
      <c r="G30">
        <v>0.10517185109976561</v>
      </c>
      <c r="H30" s="6">
        <v>92.918685999999994</v>
      </c>
      <c r="I30">
        <v>0.20650710158987692</v>
      </c>
      <c r="J30" s="6">
        <v>133.51737450000002</v>
      </c>
      <c r="K30">
        <v>6.1815499986748158E-2</v>
      </c>
    </row>
    <row r="31" spans="1:11" x14ac:dyDescent="0.25">
      <c r="A31" s="2">
        <v>24</v>
      </c>
      <c r="B31" s="6">
        <v>15.420466173913049</v>
      </c>
      <c r="C31">
        <v>1.085045483220477</v>
      </c>
      <c r="D31" s="6">
        <v>32.774308500000004</v>
      </c>
      <c r="E31">
        <v>0.25630210479071158</v>
      </c>
      <c r="F31" s="6">
        <v>57.252520181818177</v>
      </c>
      <c r="G31">
        <v>0.10554679567096122</v>
      </c>
      <c r="H31" s="6">
        <v>89.644154714285705</v>
      </c>
      <c r="I31">
        <v>9.5325372799477823E-2</v>
      </c>
      <c r="J31" s="6">
        <v>128.58352525000001</v>
      </c>
      <c r="K31">
        <v>0.38740986932130339</v>
      </c>
    </row>
    <row r="32" spans="1:11" x14ac:dyDescent="0.25">
      <c r="A32" s="2">
        <v>25</v>
      </c>
      <c r="B32" s="6">
        <v>15.310567217391307</v>
      </c>
      <c r="C32">
        <v>0.30228658587270441</v>
      </c>
      <c r="D32" s="6">
        <v>33.117792411764704</v>
      </c>
      <c r="E32">
        <v>0.7304737437394353</v>
      </c>
      <c r="F32" s="6">
        <v>57.259221250000003</v>
      </c>
      <c r="G32">
        <v>0.42113274655504229</v>
      </c>
      <c r="H32" s="6">
        <v>89.256282333333345</v>
      </c>
      <c r="I32">
        <v>0.4857304962901634</v>
      </c>
      <c r="J32" s="6">
        <v>127.87476699999999</v>
      </c>
      <c r="K32">
        <v>1.2478140000007032</v>
      </c>
    </row>
    <row r="33" spans="1:11" x14ac:dyDescent="0.25">
      <c r="A33" s="2">
        <v>26</v>
      </c>
      <c r="B33" s="6">
        <v>15.284341230769231</v>
      </c>
      <c r="C33">
        <v>0.60779212102430935</v>
      </c>
      <c r="D33" s="6">
        <v>32.198721999999997</v>
      </c>
      <c r="E33">
        <v>0.41915030609841059</v>
      </c>
      <c r="F33" s="6">
        <v>55.864904749999994</v>
      </c>
      <c r="G33">
        <v>0.57304037370246297</v>
      </c>
      <c r="H33" s="6">
        <v>86.638882333333342</v>
      </c>
      <c r="I33">
        <v>0.10335669005909827</v>
      </c>
      <c r="J33" s="6">
        <v>137.693183</v>
      </c>
      <c r="K33">
        <v>13.56722999999997</v>
      </c>
    </row>
    <row r="34" spans="1:11" x14ac:dyDescent="0.25">
      <c r="A34" s="2">
        <v>27</v>
      </c>
      <c r="B34" s="6">
        <v>14.884377782608695</v>
      </c>
      <c r="C34">
        <v>0.44521649338734975</v>
      </c>
      <c r="D34" s="6">
        <v>31.957807562500001</v>
      </c>
      <c r="E34">
        <v>2.1516768967916082</v>
      </c>
      <c r="F34" s="6">
        <v>54.633632000000013</v>
      </c>
      <c r="G34">
        <v>1.3096210731038951</v>
      </c>
      <c r="H34" s="6">
        <v>84.33911771428572</v>
      </c>
      <c r="I34">
        <v>0.84644929129773927</v>
      </c>
      <c r="J34" s="6">
        <v>120.76759480000001</v>
      </c>
      <c r="K34">
        <v>0.99239665439563529</v>
      </c>
    </row>
    <row r="35" spans="1:11" x14ac:dyDescent="0.25">
      <c r="A35" s="2">
        <v>28</v>
      </c>
      <c r="B35" s="6">
        <v>15.046341695652174</v>
      </c>
      <c r="C35">
        <v>0.71166222522726685</v>
      </c>
      <c r="D35" s="6">
        <v>31.594849176470589</v>
      </c>
      <c r="E35">
        <v>0.95070379380027636</v>
      </c>
      <c r="F35" s="6">
        <v>55.459756749999997</v>
      </c>
      <c r="G35">
        <v>1.7135013210456618</v>
      </c>
      <c r="H35" s="6">
        <v>83.338386666666665</v>
      </c>
      <c r="I35">
        <v>0.24866602991321096</v>
      </c>
      <c r="J35" s="6">
        <v>118.9850035</v>
      </c>
      <c r="K35">
        <v>1.2453074999989819</v>
      </c>
    </row>
    <row r="36" spans="1:11" x14ac:dyDescent="0.25">
      <c r="A36" s="2">
        <v>29</v>
      </c>
      <c r="B36" s="6">
        <v>14.874680461538462</v>
      </c>
      <c r="C36">
        <v>0.72147931717214842</v>
      </c>
      <c r="D36" s="6">
        <v>30.524589000000002</v>
      </c>
      <c r="E36">
        <v>0.57281005284019493</v>
      </c>
      <c r="F36" s="6">
        <v>52.725648999999997</v>
      </c>
      <c r="G36">
        <v>0.77285363619569059</v>
      </c>
      <c r="H36" s="6">
        <v>82.325534333333337</v>
      </c>
      <c r="I36">
        <v>1.4566514747363624</v>
      </c>
      <c r="J36" s="6">
        <v>120.4661375</v>
      </c>
      <c r="K36">
        <v>1.3407134999990369</v>
      </c>
    </row>
    <row r="37" spans="1:11" x14ac:dyDescent="0.25">
      <c r="A37" s="2">
        <v>30</v>
      </c>
      <c r="B37" s="6">
        <v>14.90030156521739</v>
      </c>
      <c r="C37">
        <v>1.0963508732119092</v>
      </c>
      <c r="D37" s="6">
        <v>31.266320499999999</v>
      </c>
      <c r="E37">
        <v>2.9225843187193461</v>
      </c>
      <c r="F37" s="6">
        <v>53.005312899999993</v>
      </c>
      <c r="G37">
        <v>2.5396276635237758</v>
      </c>
      <c r="H37" s="6">
        <v>82.589635000000015</v>
      </c>
      <c r="I37">
        <v>2.0713395338341378</v>
      </c>
      <c r="J37" s="6">
        <v>116.47854459999999</v>
      </c>
      <c r="K37">
        <v>4.0728369819621433</v>
      </c>
    </row>
    <row r="38" spans="1:11" x14ac:dyDescent="0.25">
      <c r="A38" s="2">
        <v>31</v>
      </c>
      <c r="B38" s="6">
        <v>14.946453695652172</v>
      </c>
      <c r="C38">
        <v>1.6879881163714947</v>
      </c>
      <c r="D38" s="6">
        <v>30.798585764705876</v>
      </c>
      <c r="E38">
        <v>2.3899525245289777</v>
      </c>
      <c r="F38" s="6">
        <v>51.4611515</v>
      </c>
      <c r="G38">
        <v>1.0415655197525511</v>
      </c>
      <c r="H38" s="6">
        <v>80.903500000000008</v>
      </c>
      <c r="I38">
        <v>2.0728889999997979</v>
      </c>
      <c r="J38" s="6">
        <v>117.763729</v>
      </c>
      <c r="K38">
        <v>3.85065499999995</v>
      </c>
    </row>
    <row r="39" spans="1:11" x14ac:dyDescent="0.25">
      <c r="A39" s="2">
        <v>32</v>
      </c>
      <c r="B39" s="6">
        <v>14.517903</v>
      </c>
      <c r="C39">
        <v>1.0096584171801692</v>
      </c>
      <c r="D39" s="6">
        <v>30.033756999999998</v>
      </c>
      <c r="E39">
        <v>1.7780836548675922</v>
      </c>
      <c r="F39" s="6">
        <v>50.709461500000003</v>
      </c>
      <c r="G39">
        <v>1.4166036190857207</v>
      </c>
      <c r="H39" s="6">
        <v>88.5657535</v>
      </c>
      <c r="I39">
        <v>4.3703804999999951</v>
      </c>
      <c r="J39" s="6">
        <v>116.2725825</v>
      </c>
      <c r="K39">
        <v>6.7173634999999106</v>
      </c>
    </row>
    <row r="40" spans="1:11" x14ac:dyDescent="0.25">
      <c r="A40" s="2">
        <v>33</v>
      </c>
      <c r="B40" s="6">
        <v>15.288789043478262</v>
      </c>
      <c r="C40">
        <v>2.0768871251679775</v>
      </c>
      <c r="D40" s="6">
        <v>30.2215445625</v>
      </c>
      <c r="E40">
        <v>3.1415540246717426</v>
      </c>
      <c r="F40" s="6">
        <v>53.263735000000011</v>
      </c>
      <c r="G40">
        <v>5.0250170610056202</v>
      </c>
      <c r="H40" s="6">
        <v>79.299919166666669</v>
      </c>
      <c r="I40">
        <v>7.4336550828582082</v>
      </c>
      <c r="J40" s="6">
        <v>117.48725239999999</v>
      </c>
      <c r="K40">
        <v>12.424493191110287</v>
      </c>
    </row>
    <row r="41" spans="1:11" x14ac:dyDescent="0.25">
      <c r="A41" s="2">
        <v>34</v>
      </c>
      <c r="B41" s="6">
        <v>14.680065956521741</v>
      </c>
      <c r="C41">
        <v>1.318061339620465</v>
      </c>
      <c r="D41" s="6">
        <v>30.227915411764712</v>
      </c>
      <c r="E41">
        <v>5.0675898325780908</v>
      </c>
      <c r="F41" s="6">
        <v>51.724622499999995</v>
      </c>
      <c r="G41">
        <v>6.0282350801571249</v>
      </c>
      <c r="H41" s="6">
        <v>87.366123000000002</v>
      </c>
      <c r="I41">
        <v>3.0477749999998505</v>
      </c>
      <c r="J41" s="6">
        <v>118.95527849999999</v>
      </c>
      <c r="K41">
        <v>12.200141500000127</v>
      </c>
    </row>
    <row r="42" spans="1:11" x14ac:dyDescent="0.25">
      <c r="A42" s="2">
        <v>35</v>
      </c>
      <c r="B42" s="6">
        <v>14.07570876923077</v>
      </c>
      <c r="C42">
        <v>0.80079086959408907</v>
      </c>
      <c r="D42" s="6">
        <v>28.840860142857142</v>
      </c>
      <c r="E42">
        <v>1.2935087903660312</v>
      </c>
      <c r="F42" s="6">
        <v>49.737540750000001</v>
      </c>
      <c r="G42">
        <v>3.3284605253135875</v>
      </c>
      <c r="H42" s="6">
        <v>85.5057975</v>
      </c>
      <c r="I42">
        <v>7.4992584999999989</v>
      </c>
      <c r="J42" s="6">
        <v>101.626099</v>
      </c>
      <c r="K42">
        <v>0</v>
      </c>
    </row>
    <row r="43" spans="1:11" x14ac:dyDescent="0.25">
      <c r="A43" s="2">
        <v>36</v>
      </c>
      <c r="B43" s="6">
        <v>16.773671826086957</v>
      </c>
      <c r="C43">
        <v>4.7560621565873769</v>
      </c>
      <c r="D43" s="6">
        <v>32.692337437500001</v>
      </c>
      <c r="E43">
        <v>6.7453262400029894</v>
      </c>
      <c r="F43" s="6">
        <v>52.638854899999998</v>
      </c>
      <c r="G43">
        <v>7.001290957429724</v>
      </c>
      <c r="H43" s="6">
        <v>83.086585000000014</v>
      </c>
      <c r="I43">
        <v>4.5385419223571617</v>
      </c>
      <c r="J43" s="6">
        <v>111.0559906</v>
      </c>
      <c r="K43">
        <v>8.0510080972857914</v>
      </c>
    </row>
    <row r="44" spans="1:11" x14ac:dyDescent="0.25">
      <c r="A44" s="2">
        <v>37</v>
      </c>
      <c r="B44" s="6">
        <v>14.472628739130434</v>
      </c>
      <c r="C44">
        <v>1.5878656991593247</v>
      </c>
      <c r="D44" s="6">
        <v>29.475836352941172</v>
      </c>
      <c r="E44">
        <v>3.5641996641423135</v>
      </c>
      <c r="F44" s="6">
        <v>48.69637625</v>
      </c>
      <c r="G44">
        <v>2.6377413470919624</v>
      </c>
      <c r="H44" s="6">
        <v>81.949399</v>
      </c>
      <c r="I44">
        <v>5.3984252511614423</v>
      </c>
      <c r="J44" s="6">
        <v>111.998605</v>
      </c>
      <c r="K44">
        <v>4.1309539999998988</v>
      </c>
    </row>
    <row r="45" spans="1:11" x14ac:dyDescent="0.25">
      <c r="A45" s="2">
        <v>38</v>
      </c>
      <c r="B45" s="6">
        <v>14.906329769230771</v>
      </c>
      <c r="C45">
        <v>2.834176920393551</v>
      </c>
      <c r="D45" s="6">
        <v>28.53581928571429</v>
      </c>
      <c r="E45">
        <v>1.6355674337205868</v>
      </c>
      <c r="F45" s="6">
        <v>50.692184500000003</v>
      </c>
      <c r="G45">
        <v>6.5232078037766614</v>
      </c>
      <c r="H45" s="6">
        <v>82.646632333333329</v>
      </c>
      <c r="I45">
        <v>5.2921641445419443</v>
      </c>
      <c r="J45" s="6">
        <v>97.435497999999995</v>
      </c>
      <c r="K45">
        <v>0</v>
      </c>
    </row>
    <row r="46" spans="1:11" x14ac:dyDescent="0.25">
      <c r="A46" s="2">
        <v>39</v>
      </c>
      <c r="B46" s="6">
        <v>15.304114869565216</v>
      </c>
      <c r="C46">
        <v>3.0754062260909412</v>
      </c>
      <c r="D46" s="6">
        <v>31.072456562499998</v>
      </c>
      <c r="E46">
        <v>4.280756567423353</v>
      </c>
      <c r="F46" s="6">
        <v>50.102091000000001</v>
      </c>
      <c r="G46">
        <v>5.3187029883533672</v>
      </c>
      <c r="H46" s="6">
        <v>78.4539267142857</v>
      </c>
      <c r="I46">
        <v>6.2118415520912151</v>
      </c>
      <c r="J46" s="6">
        <v>103.7401744</v>
      </c>
      <c r="K46">
        <v>6.141492568129495</v>
      </c>
    </row>
    <row r="47" spans="1:11" x14ac:dyDescent="0.25">
      <c r="A47" s="2">
        <v>40</v>
      </c>
      <c r="B47" s="6">
        <v>14.286144130434781</v>
      </c>
      <c r="C47">
        <v>1.2291241268671931</v>
      </c>
      <c r="D47" s="6">
        <v>28.487620222222219</v>
      </c>
      <c r="E47">
        <v>2.3001946326472167</v>
      </c>
      <c r="F47" s="6">
        <v>46.994265249999998</v>
      </c>
      <c r="G47">
        <v>3.0155751087748</v>
      </c>
      <c r="H47" s="6">
        <v>76.617743333333337</v>
      </c>
      <c r="I47">
        <v>10.581841719321696</v>
      </c>
      <c r="J47" s="6">
        <v>115.87047</v>
      </c>
      <c r="K47">
        <v>12.648487999999979</v>
      </c>
    </row>
    <row r="48" spans="1:11" x14ac:dyDescent="0.25">
      <c r="A48" s="2">
        <v>41</v>
      </c>
      <c r="B48" s="6">
        <v>15.681203076923076</v>
      </c>
      <c r="C48">
        <v>6.1588891487815625</v>
      </c>
      <c r="D48" s="6">
        <v>29.697117624999997</v>
      </c>
      <c r="E48">
        <v>3.5365263226948209</v>
      </c>
      <c r="F48" s="6">
        <v>45.698159750000002</v>
      </c>
      <c r="G48">
        <v>2.6246825578572537</v>
      </c>
      <c r="H48" s="6">
        <v>75.874598666666657</v>
      </c>
      <c r="I48">
        <v>10.572158003807891</v>
      </c>
      <c r="J48" s="6">
        <v>101.81588499999999</v>
      </c>
      <c r="K48">
        <v>0</v>
      </c>
    </row>
    <row r="49" spans="1:11" x14ac:dyDescent="0.25">
      <c r="A49" s="2">
        <v>42</v>
      </c>
      <c r="B49" s="6">
        <v>20.290802913043482</v>
      </c>
      <c r="C49">
        <v>8.5795456476309724</v>
      </c>
      <c r="D49" s="6">
        <v>33.689164882352941</v>
      </c>
      <c r="E49">
        <v>8.177045031516581</v>
      </c>
      <c r="F49" s="6">
        <v>51.539475100000004</v>
      </c>
      <c r="G49">
        <v>7.6363173928785093</v>
      </c>
      <c r="H49" s="6">
        <v>76.182989714285711</v>
      </c>
      <c r="I49">
        <v>7.7750732433957479</v>
      </c>
      <c r="J49" s="6">
        <v>101.44924075</v>
      </c>
      <c r="K49">
        <v>3.7631732897322872</v>
      </c>
    </row>
    <row r="50" spans="1:11" x14ac:dyDescent="0.25">
      <c r="A50" s="2">
        <v>43</v>
      </c>
      <c r="B50" s="6">
        <v>14.236031500000003</v>
      </c>
      <c r="C50">
        <v>1.5969210500521887</v>
      </c>
      <c r="D50" s="6">
        <v>29.85348461111111</v>
      </c>
      <c r="E50">
        <v>3.8636624670798931</v>
      </c>
      <c r="F50" s="6">
        <v>48.214176000000002</v>
      </c>
      <c r="G50">
        <v>5.0579303716549395</v>
      </c>
      <c r="H50" s="6">
        <v>71.895907666666673</v>
      </c>
      <c r="I50">
        <v>8.6175543261217591</v>
      </c>
      <c r="J50" s="6">
        <v>88.537946000000005</v>
      </c>
      <c r="K50">
        <v>0</v>
      </c>
    </row>
    <row r="51" spans="1:11" x14ac:dyDescent="0.25">
      <c r="A51" s="2">
        <v>44</v>
      </c>
      <c r="B51" s="6">
        <v>14.405246333333332</v>
      </c>
      <c r="C51">
        <v>2.5081730607958876</v>
      </c>
      <c r="D51" s="6">
        <v>28.531606000000004</v>
      </c>
      <c r="E51">
        <v>1.9411112086487283</v>
      </c>
      <c r="F51" s="6">
        <v>47.825151999999996</v>
      </c>
      <c r="G51">
        <v>5.6582992251119233</v>
      </c>
      <c r="H51" s="6">
        <v>78.587566999999993</v>
      </c>
      <c r="I51">
        <v>3.6965058348410644</v>
      </c>
      <c r="J51" s="6">
        <v>95.922841000000005</v>
      </c>
      <c r="K51">
        <v>0</v>
      </c>
    </row>
    <row r="52" spans="1:11" x14ac:dyDescent="0.25">
      <c r="A52" s="2">
        <v>45</v>
      </c>
      <c r="B52" s="6">
        <v>19.404121</v>
      </c>
      <c r="C52">
        <v>7.0920100437273836</v>
      </c>
      <c r="D52" s="6">
        <v>33.196890411764713</v>
      </c>
      <c r="E52">
        <v>7.6874602296845964</v>
      </c>
      <c r="F52" s="6">
        <v>56.708092000000008</v>
      </c>
      <c r="G52">
        <v>6.0783739625992039</v>
      </c>
      <c r="H52" s="6">
        <v>77.593593428571424</v>
      </c>
      <c r="I52">
        <v>3.7363343593543732</v>
      </c>
      <c r="J52" s="6">
        <v>99.860044249999987</v>
      </c>
      <c r="K52">
        <v>2.5538823982707264</v>
      </c>
    </row>
    <row r="53" spans="1:11" x14ac:dyDescent="0.25">
      <c r="A53" s="2">
        <v>46</v>
      </c>
      <c r="B53" s="6">
        <v>17.50213581818182</v>
      </c>
      <c r="C53">
        <v>4.9703178512537676</v>
      </c>
      <c r="D53" s="6">
        <v>30.709601166666669</v>
      </c>
      <c r="E53">
        <v>5.4247316040960039</v>
      </c>
      <c r="F53" s="6">
        <v>51.292028999999992</v>
      </c>
      <c r="G53">
        <v>7.8113397854701541</v>
      </c>
      <c r="H53" s="6">
        <v>72.402682666666678</v>
      </c>
      <c r="I53">
        <v>8.6749406518559908</v>
      </c>
      <c r="J53" s="6">
        <v>96.847545999999994</v>
      </c>
      <c r="K53">
        <v>0</v>
      </c>
    </row>
    <row r="54" spans="1:11" x14ac:dyDescent="0.25">
      <c r="A54" s="2">
        <v>47</v>
      </c>
      <c r="B54" s="6">
        <v>15.835189333333332</v>
      </c>
      <c r="C54">
        <v>3.0436006062577623</v>
      </c>
      <c r="D54" s="6">
        <v>30.205551</v>
      </c>
      <c r="E54">
        <v>4.8429472282452473</v>
      </c>
      <c r="F54" s="6">
        <v>55.723426500000002</v>
      </c>
      <c r="G54">
        <v>8.1406571905747356</v>
      </c>
      <c r="H54" s="6">
        <v>77.546280333333343</v>
      </c>
      <c r="I54">
        <v>1.6251516040406595</v>
      </c>
      <c r="J54" s="6">
        <v>84.768797000000006</v>
      </c>
      <c r="K54">
        <v>0</v>
      </c>
    </row>
    <row r="55" spans="1:11" x14ac:dyDescent="0.25">
      <c r="A55" s="2">
        <v>48</v>
      </c>
      <c r="B55" s="6">
        <v>20.178769772727271</v>
      </c>
      <c r="C55">
        <v>9.1288387748007427</v>
      </c>
      <c r="D55" s="6">
        <v>36.924697125000009</v>
      </c>
      <c r="E55">
        <v>9.0728334164545341</v>
      </c>
      <c r="F55" s="6">
        <v>54.023157299999994</v>
      </c>
      <c r="G55">
        <v>6.7241857941218646</v>
      </c>
      <c r="H55" s="6">
        <v>76.196652285714279</v>
      </c>
      <c r="I55">
        <v>1.7251254991956284</v>
      </c>
      <c r="J55" s="6">
        <v>97.636355800000004</v>
      </c>
      <c r="K55">
        <v>5.519901111661957</v>
      </c>
    </row>
    <row r="56" spans="1:11" x14ac:dyDescent="0.25">
      <c r="A56" s="2">
        <v>49</v>
      </c>
      <c r="B56" s="6">
        <v>15.228279136363637</v>
      </c>
      <c r="C56">
        <v>2.987564809177035</v>
      </c>
      <c r="D56" s="6">
        <v>30.169755470588242</v>
      </c>
      <c r="E56">
        <v>6.9200763972377866</v>
      </c>
      <c r="F56" s="6">
        <v>43.265362750000001</v>
      </c>
      <c r="G56">
        <v>3.8221785992280708</v>
      </c>
      <c r="H56" s="6">
        <v>76.552641666666659</v>
      </c>
      <c r="I56">
        <v>0.24086220050867616</v>
      </c>
      <c r="J56" s="6">
        <v>93.64267000000001</v>
      </c>
      <c r="K56">
        <v>6.2139299999998316</v>
      </c>
    </row>
    <row r="57" spans="1:11" x14ac:dyDescent="0.25">
      <c r="A57" s="2">
        <v>50</v>
      </c>
      <c r="B57" s="6">
        <v>17.699686333333332</v>
      </c>
      <c r="C57">
        <v>5.214713127692967</v>
      </c>
      <c r="D57" s="6">
        <v>27.68107757142857</v>
      </c>
      <c r="E57">
        <v>1.0790526918819026</v>
      </c>
      <c r="F57" s="6">
        <v>42.198327250000006</v>
      </c>
      <c r="G57">
        <v>1.6254374968843806</v>
      </c>
      <c r="H57" s="6">
        <v>66.211950000000002</v>
      </c>
      <c r="I57">
        <v>7.8498883116002274</v>
      </c>
      <c r="J57" s="6">
        <v>96.057986</v>
      </c>
      <c r="K57">
        <v>13.683819999999995</v>
      </c>
    </row>
    <row r="58" spans="1:11" x14ac:dyDescent="0.25">
      <c r="A58" s="2">
        <v>51</v>
      </c>
      <c r="B58" s="6">
        <v>16.607840545454543</v>
      </c>
      <c r="C58">
        <v>5.7345989111511848</v>
      </c>
      <c r="D58" s="6">
        <v>33.284698937500004</v>
      </c>
      <c r="E58">
        <v>8.2674265735749977</v>
      </c>
      <c r="F58" s="6">
        <v>49.110159000000003</v>
      </c>
      <c r="G58">
        <v>6.7249803287177361</v>
      </c>
      <c r="H58" s="6">
        <v>71.420936749999996</v>
      </c>
      <c r="I58">
        <v>6.7906007209647807</v>
      </c>
      <c r="J58" s="6">
        <v>93.982107500000012</v>
      </c>
      <c r="K58">
        <v>0.79070712556728462</v>
      </c>
    </row>
    <row r="59" spans="1:11" x14ac:dyDescent="0.25">
      <c r="A59" s="2">
        <v>52</v>
      </c>
      <c r="B59" s="6">
        <v>15.060091772727278</v>
      </c>
      <c r="C59">
        <v>2.4986237581087742</v>
      </c>
      <c r="D59" s="6">
        <v>29.982297117647061</v>
      </c>
      <c r="E59">
        <v>6.3654307273722033</v>
      </c>
      <c r="F59" s="6">
        <v>46.428152249999997</v>
      </c>
      <c r="G59">
        <v>9.808602956361316</v>
      </c>
      <c r="H59" s="6">
        <v>65.309149000000005</v>
      </c>
      <c r="I59">
        <v>7.8481203231082199</v>
      </c>
      <c r="J59" s="6">
        <v>92.73075</v>
      </c>
      <c r="K59">
        <v>0</v>
      </c>
    </row>
    <row r="60" spans="1:11" x14ac:dyDescent="0.25">
      <c r="A60" s="2">
        <v>53</v>
      </c>
      <c r="B60" s="6">
        <v>15.169336750000001</v>
      </c>
      <c r="C60">
        <v>4.0855221763993255</v>
      </c>
      <c r="D60" s="6">
        <v>28.173776428571433</v>
      </c>
      <c r="E60">
        <v>2.3457583504856898</v>
      </c>
      <c r="F60" s="6">
        <v>44.2115595</v>
      </c>
      <c r="G60">
        <v>6.5011425626617445</v>
      </c>
      <c r="H60" s="6">
        <v>69.680341666666664</v>
      </c>
      <c r="I60">
        <v>8.4211841839590971</v>
      </c>
      <c r="J60" s="6">
        <v>93.585569499999991</v>
      </c>
      <c r="K60">
        <v>4.511339500000223</v>
      </c>
    </row>
    <row r="61" spans="1:11" x14ac:dyDescent="0.25">
      <c r="A61" s="2">
        <v>54</v>
      </c>
      <c r="B61" s="6">
        <v>16.347730499999997</v>
      </c>
      <c r="C61">
        <v>3.6069638998267015</v>
      </c>
      <c r="D61" s="6">
        <v>34.308035882352947</v>
      </c>
      <c r="E61">
        <v>8.9020968878007984</v>
      </c>
      <c r="F61" s="6">
        <v>49.617638727272727</v>
      </c>
      <c r="G61">
        <v>7.6316236724274216</v>
      </c>
      <c r="H61" s="6">
        <v>68.487962874999994</v>
      </c>
      <c r="I61">
        <v>8.4105057132328955</v>
      </c>
      <c r="J61" s="6">
        <v>90.104270800000009</v>
      </c>
      <c r="K61">
        <v>4.4954660707641887</v>
      </c>
    </row>
    <row r="62" spans="1:11" x14ac:dyDescent="0.25">
      <c r="A62" s="2">
        <v>55</v>
      </c>
      <c r="B62" s="6">
        <v>18.868745590909093</v>
      </c>
      <c r="C62">
        <v>5.990047850974185</v>
      </c>
      <c r="D62" s="6">
        <v>29.574134764705889</v>
      </c>
      <c r="E62">
        <v>5.1669074425872683</v>
      </c>
      <c r="F62" s="6">
        <v>43.0798725</v>
      </c>
      <c r="G62">
        <v>5.785447848374452</v>
      </c>
      <c r="H62" s="6">
        <v>69.724812</v>
      </c>
      <c r="I62">
        <v>4.9939833811518328</v>
      </c>
      <c r="J62" s="6">
        <v>87.766110499999996</v>
      </c>
      <c r="K62">
        <v>3.3361475000001102</v>
      </c>
    </row>
    <row r="63" spans="1:11" x14ac:dyDescent="0.25">
      <c r="A63" s="2">
        <v>56</v>
      </c>
      <c r="B63" s="6">
        <v>16.441649166666668</v>
      </c>
      <c r="C63">
        <v>2.4564828635522975</v>
      </c>
      <c r="D63" s="6">
        <v>26.468723285714287</v>
      </c>
      <c r="E63">
        <v>0.91638048766083491</v>
      </c>
      <c r="F63" s="6">
        <v>43.30274825</v>
      </c>
      <c r="G63">
        <v>5.2334808113721838</v>
      </c>
      <c r="H63" s="6">
        <v>69.938356666666664</v>
      </c>
      <c r="I63">
        <v>4.1090537987137035</v>
      </c>
      <c r="J63" s="6">
        <v>84.289058999999995</v>
      </c>
      <c r="K63">
        <v>0.36383900000077313</v>
      </c>
    </row>
    <row r="64" spans="1:11" x14ac:dyDescent="0.25">
      <c r="A64" s="2">
        <v>57</v>
      </c>
      <c r="B64" s="6">
        <v>20.004408818181819</v>
      </c>
      <c r="C64">
        <v>4.9060513454027852</v>
      </c>
      <c r="D64" s="6">
        <v>32.798108529411763</v>
      </c>
      <c r="E64">
        <v>8.9625936267708841</v>
      </c>
      <c r="F64" s="6">
        <v>49.178415999999999</v>
      </c>
      <c r="G64">
        <v>7.6551933722373979</v>
      </c>
      <c r="H64" s="6">
        <v>71.618437749999998</v>
      </c>
      <c r="I64">
        <v>2.127596075113261</v>
      </c>
      <c r="J64" s="6">
        <v>83.681217666666655</v>
      </c>
      <c r="K64">
        <v>6.7859165563337562</v>
      </c>
    </row>
    <row r="65" spans="1:11" x14ac:dyDescent="0.25">
      <c r="A65" s="2">
        <v>58</v>
      </c>
      <c r="B65" s="6">
        <v>18.00828977272727</v>
      </c>
      <c r="C65">
        <v>4.0462874556060138</v>
      </c>
      <c r="D65" s="6">
        <v>27.002797000000001</v>
      </c>
      <c r="E65">
        <v>1.4745669632848739</v>
      </c>
      <c r="F65" s="6">
        <v>44.779176499999998</v>
      </c>
      <c r="G65">
        <v>7.9550222693131571</v>
      </c>
      <c r="H65" s="6">
        <v>62.056984333333332</v>
      </c>
      <c r="I65">
        <v>7.4787741617957302</v>
      </c>
      <c r="J65" s="6">
        <v>74.819143499999996</v>
      </c>
      <c r="K65">
        <v>6.5647565000000494</v>
      </c>
    </row>
    <row r="66" spans="1:11" x14ac:dyDescent="0.25">
      <c r="A66" s="2">
        <v>59</v>
      </c>
      <c r="B66" s="6">
        <v>17.703764583333335</v>
      </c>
      <c r="C66">
        <v>3.6214530096010167</v>
      </c>
      <c r="D66" s="6">
        <v>28.182944571428575</v>
      </c>
      <c r="E66">
        <v>2.9798421753493467</v>
      </c>
      <c r="F66" s="6">
        <v>42.233730749999999</v>
      </c>
      <c r="G66">
        <v>8.4447712006441602</v>
      </c>
      <c r="H66" s="6">
        <v>54.831403666666667</v>
      </c>
      <c r="I66">
        <v>4.5018831127554932</v>
      </c>
      <c r="J66" s="6">
        <v>74.183538999999996</v>
      </c>
      <c r="K66">
        <v>6.3667190000001126</v>
      </c>
    </row>
    <row r="67" spans="1:11" x14ac:dyDescent="0.25">
      <c r="A67" s="2">
        <v>60</v>
      </c>
      <c r="B67" s="6">
        <v>19.800929409090909</v>
      </c>
      <c r="C67">
        <v>7.1119246070730666</v>
      </c>
      <c r="D67" s="6">
        <v>33.353166235294118</v>
      </c>
      <c r="E67">
        <v>8.1201729188682936</v>
      </c>
      <c r="F67" s="6">
        <v>45.129583909090911</v>
      </c>
      <c r="G67">
        <v>6.9722655879042437</v>
      </c>
      <c r="H67" s="6">
        <v>63.720000124999999</v>
      </c>
      <c r="I67">
        <v>7.0823693233677538</v>
      </c>
      <c r="J67" s="6">
        <v>82.182719166666672</v>
      </c>
      <c r="K67">
        <v>6.0101064763825942</v>
      </c>
    </row>
    <row r="68" spans="1:11" x14ac:dyDescent="0.25">
      <c r="A68" s="2">
        <v>61</v>
      </c>
      <c r="B68" s="6">
        <v>17.934715772727273</v>
      </c>
      <c r="C68">
        <v>5.5771630831433612</v>
      </c>
      <c r="D68" s="6">
        <v>28.611489352941174</v>
      </c>
      <c r="E68">
        <v>4.9589643114523572</v>
      </c>
      <c r="F68" s="6">
        <v>46.115610500000003</v>
      </c>
      <c r="G68">
        <v>9.5686543103524926</v>
      </c>
      <c r="H68" s="6">
        <v>60.546761666666669</v>
      </c>
      <c r="I68">
        <v>6.2983613579363924</v>
      </c>
      <c r="J68" s="6">
        <v>68.823030499999987</v>
      </c>
      <c r="K68">
        <v>3.4400635000001953</v>
      </c>
    </row>
    <row r="69" spans="1:11" x14ac:dyDescent="0.25">
      <c r="A69" s="2">
        <v>62</v>
      </c>
      <c r="B69" s="6">
        <v>17.488053750000002</v>
      </c>
      <c r="C69">
        <v>4.0116501885314975</v>
      </c>
      <c r="D69" s="6">
        <v>28.01670842857143</v>
      </c>
      <c r="E69">
        <v>2.0255285426806036</v>
      </c>
      <c r="F69" s="6">
        <v>45.838866500000002</v>
      </c>
      <c r="G69">
        <v>9.7104396457720199</v>
      </c>
      <c r="H69" s="6">
        <v>58.844606333333331</v>
      </c>
      <c r="I69">
        <v>7.5824191169378352</v>
      </c>
      <c r="J69" s="6">
        <v>72.025248500000004</v>
      </c>
      <c r="K69">
        <v>5.9645105000000207</v>
      </c>
    </row>
    <row r="70" spans="1:11" x14ac:dyDescent="0.25">
      <c r="A70" s="2">
        <v>63</v>
      </c>
      <c r="B70" s="6">
        <v>20.723398818181821</v>
      </c>
      <c r="C70">
        <v>7.4039764593797655</v>
      </c>
      <c r="D70" s="6">
        <v>29.124432647058821</v>
      </c>
      <c r="E70">
        <v>6.3776684254425158</v>
      </c>
      <c r="F70" s="6">
        <v>44.318557454545449</v>
      </c>
      <c r="G70">
        <v>7.1775727661014734</v>
      </c>
      <c r="H70" s="6">
        <v>61.130554500000002</v>
      </c>
      <c r="I70">
        <v>6.9583401630308659</v>
      </c>
      <c r="J70" s="6">
        <v>76.366055833333334</v>
      </c>
      <c r="K70">
        <v>9.324034730334505</v>
      </c>
    </row>
    <row r="71" spans="1:11" x14ac:dyDescent="0.25">
      <c r="A71" s="2">
        <v>64</v>
      </c>
      <c r="B71" s="6">
        <v>17.944135136363638</v>
      </c>
      <c r="C71">
        <v>6.4820708096776931</v>
      </c>
      <c r="D71" s="6">
        <v>29.743635352941176</v>
      </c>
      <c r="E71">
        <v>5.6385361887850216</v>
      </c>
      <c r="F71" s="6">
        <v>44.3082815</v>
      </c>
      <c r="G71">
        <v>7.4949796074613149</v>
      </c>
      <c r="H71" s="6">
        <v>55.81539999999999</v>
      </c>
      <c r="I71">
        <v>9.1422645499959732</v>
      </c>
      <c r="J71" s="6">
        <v>67.618819000000002</v>
      </c>
      <c r="K71">
        <v>3.6772320000000436</v>
      </c>
    </row>
    <row r="72" spans="1:11" x14ac:dyDescent="0.25">
      <c r="A72" s="2">
        <v>72</v>
      </c>
      <c r="B72" s="6">
        <v>24.456374043478259</v>
      </c>
      <c r="C72">
        <v>7.6790731043801346</v>
      </c>
      <c r="D72" s="6">
        <v>31.149620588235294</v>
      </c>
      <c r="E72">
        <v>9.2334763977737069</v>
      </c>
      <c r="F72" s="6">
        <v>41.303805666666662</v>
      </c>
      <c r="G72">
        <v>6.9914701780926602</v>
      </c>
      <c r="H72" s="6">
        <v>62.586746375000004</v>
      </c>
      <c r="I72">
        <v>3.2365044850589699</v>
      </c>
      <c r="J72" s="6">
        <v>74.514536285714286</v>
      </c>
      <c r="K72">
        <v>4.0480435143952986</v>
      </c>
    </row>
    <row r="73" spans="1:11" x14ac:dyDescent="0.25">
      <c r="A73" s="2">
        <v>71</v>
      </c>
      <c r="B73" s="6">
        <v>20.598318333333335</v>
      </c>
      <c r="C73">
        <v>7.3814091937162356</v>
      </c>
      <c r="D73" s="6">
        <v>30.045849714285712</v>
      </c>
      <c r="E73">
        <v>6.8590715819105972</v>
      </c>
      <c r="F73" s="6">
        <v>42.919645199999998</v>
      </c>
      <c r="G73">
        <v>5.929866708565009</v>
      </c>
      <c r="H73" s="6">
        <v>58.000907000000005</v>
      </c>
      <c r="I73">
        <v>6.3708636332327941</v>
      </c>
      <c r="J73" s="6">
        <v>74.416847333333337</v>
      </c>
      <c r="K73">
        <v>3.7110608744411118</v>
      </c>
    </row>
    <row r="74" spans="1:11" x14ac:dyDescent="0.25">
      <c r="A74" s="2">
        <v>70</v>
      </c>
      <c r="B74" s="6">
        <v>19.605912227272725</v>
      </c>
      <c r="C74">
        <v>6.2135538536548554</v>
      </c>
      <c r="D74" s="6">
        <v>30.504919882352937</v>
      </c>
      <c r="E74">
        <v>6.871118497705341</v>
      </c>
      <c r="F74" s="6">
        <v>39.204290800000003</v>
      </c>
      <c r="G74">
        <v>3.5690767999038844</v>
      </c>
      <c r="H74" s="6">
        <v>59.072607000000005</v>
      </c>
      <c r="I74">
        <v>5.7898390698857005</v>
      </c>
      <c r="J74" s="6">
        <v>76.750925666666674</v>
      </c>
      <c r="K74">
        <v>5.1066781215406918</v>
      </c>
    </row>
    <row r="75" spans="1:11" x14ac:dyDescent="0.25">
      <c r="A75" s="2">
        <v>69</v>
      </c>
      <c r="B75" s="6">
        <v>25.132779181818183</v>
      </c>
      <c r="C75">
        <v>7.5571311907981089</v>
      </c>
      <c r="D75" s="6">
        <v>33.498964882352936</v>
      </c>
      <c r="E75">
        <v>8.7659596074951196</v>
      </c>
      <c r="F75" s="6">
        <v>43.674126416666667</v>
      </c>
      <c r="G75">
        <v>9.2756392066378766</v>
      </c>
      <c r="H75" s="6">
        <v>61.960263374999997</v>
      </c>
      <c r="I75">
        <v>6.7502363817201978</v>
      </c>
      <c r="J75" s="6">
        <v>76.626145285714287</v>
      </c>
      <c r="K75">
        <v>5.9741327266384472</v>
      </c>
    </row>
    <row r="76" spans="1:11" x14ac:dyDescent="0.25">
      <c r="A76" s="2">
        <v>68</v>
      </c>
      <c r="B76" s="6">
        <v>19.658650916666666</v>
      </c>
      <c r="C76">
        <v>5.7919516041210342</v>
      </c>
      <c r="D76" s="6">
        <v>29.594842714285711</v>
      </c>
      <c r="E76">
        <v>3.9103728163146516</v>
      </c>
      <c r="F76" s="6">
        <v>40.649820400000003</v>
      </c>
      <c r="G76">
        <v>5.822708443484899</v>
      </c>
      <c r="H76" s="6">
        <v>56.797067333333331</v>
      </c>
      <c r="I76">
        <v>7.4270940174741442</v>
      </c>
      <c r="J76" s="6">
        <v>74.682989333333339</v>
      </c>
      <c r="K76">
        <v>7.7598930474335548</v>
      </c>
    </row>
    <row r="77" spans="1:11" x14ac:dyDescent="0.25">
      <c r="A77" s="2">
        <v>67</v>
      </c>
      <c r="B77" s="6">
        <v>18.329464454545459</v>
      </c>
      <c r="C77">
        <v>4.9249370789021194</v>
      </c>
      <c r="D77" s="6">
        <v>31.929952764705885</v>
      </c>
      <c r="E77">
        <v>7.2741893460135687</v>
      </c>
      <c r="F77" s="6">
        <v>43.621201599999992</v>
      </c>
      <c r="G77">
        <v>7.5047676360696283</v>
      </c>
      <c r="H77" s="6">
        <v>55.645658999999995</v>
      </c>
      <c r="I77">
        <v>8.9210051559384898</v>
      </c>
      <c r="J77" s="6">
        <v>74.415914333333333</v>
      </c>
      <c r="K77">
        <v>8.1527564952896885</v>
      </c>
    </row>
    <row r="78" spans="1:11" x14ac:dyDescent="0.25">
      <c r="A78" s="2">
        <v>66</v>
      </c>
      <c r="B78" s="6">
        <v>20.429018636363637</v>
      </c>
      <c r="C78">
        <v>4.658509246016421</v>
      </c>
      <c r="D78" s="6">
        <v>29.749458941176471</v>
      </c>
      <c r="E78">
        <v>6.5450422699874578</v>
      </c>
      <c r="F78" s="6">
        <v>44.938660636363636</v>
      </c>
      <c r="G78">
        <v>8.1811478102999242</v>
      </c>
      <c r="H78" s="6">
        <v>60.966695625</v>
      </c>
      <c r="I78">
        <v>7.8638631349462429</v>
      </c>
      <c r="J78" s="6">
        <v>77.79459571428572</v>
      </c>
      <c r="K78">
        <v>7.4145982246628241</v>
      </c>
    </row>
    <row r="79" spans="1:11" x14ac:dyDescent="0.25">
      <c r="A79" s="2">
        <v>65</v>
      </c>
      <c r="B79" s="6">
        <v>20.308749750000004</v>
      </c>
      <c r="C79">
        <v>6.1892405447535115</v>
      </c>
      <c r="D79" s="6">
        <v>29.161926000000001</v>
      </c>
      <c r="E79">
        <v>2.8618887597311304</v>
      </c>
      <c r="F79" s="6">
        <v>39.869816499999999</v>
      </c>
      <c r="G79">
        <v>4.3589753229664296</v>
      </c>
      <c r="H79" s="6">
        <v>59.256845666666663</v>
      </c>
      <c r="I79">
        <v>7.233684921588285</v>
      </c>
      <c r="J79" s="6">
        <v>68.720055333333335</v>
      </c>
      <c r="K79">
        <v>5.1398863202598859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B533B-A048-4D25-8ABB-9E2FF1C608C5}">
  <dimension ref="A3:F78"/>
  <sheetViews>
    <sheetView workbookViewId="0">
      <selection activeCell="A4" sqref="A4"/>
    </sheetView>
  </sheetViews>
  <sheetFormatPr defaultRowHeight="15" x14ac:dyDescent="0.25"/>
  <cols>
    <col min="1" max="1" width="14.5703125" bestFit="1" customWidth="1"/>
    <col min="2" max="6" width="12" bestFit="1" customWidth="1"/>
    <col min="7" max="7" width="14.5703125" bestFit="1" customWidth="1"/>
    <col min="8" max="8" width="8.140625" bestFit="1" customWidth="1"/>
    <col min="9" max="9" width="14.5703125" bestFit="1" customWidth="1"/>
    <col min="10" max="10" width="8.140625" bestFit="1" customWidth="1"/>
    <col min="11" max="11" width="14.5703125" bestFit="1" customWidth="1"/>
    <col min="12" max="12" width="7" bestFit="1" customWidth="1"/>
    <col min="13" max="13" width="12" bestFit="1" customWidth="1"/>
    <col min="14" max="14" width="7.85546875" bestFit="1" customWidth="1"/>
    <col min="15" max="15" width="12" bestFit="1" customWidth="1"/>
    <col min="16" max="16" width="7" bestFit="1" customWidth="1"/>
    <col min="17" max="17" width="12" bestFit="1" customWidth="1"/>
    <col min="18" max="18" width="7.85546875" bestFit="1" customWidth="1"/>
    <col min="19" max="19" width="12" bestFit="1" customWidth="1"/>
    <col min="20" max="20" width="7.85546875" bestFit="1" customWidth="1"/>
    <col min="21" max="21" width="12" bestFit="1" customWidth="1"/>
    <col min="22" max="22" width="7.85546875" bestFit="1" customWidth="1"/>
    <col min="23" max="23" width="12" bestFit="1" customWidth="1"/>
    <col min="24" max="24" width="6.85546875" bestFit="1" customWidth="1"/>
    <col min="25" max="25" width="12" bestFit="1" customWidth="1"/>
    <col min="26" max="26" width="7.85546875" bestFit="1" customWidth="1"/>
    <col min="27" max="27" width="12" bestFit="1" customWidth="1"/>
    <col min="28" max="28" width="7" bestFit="1" customWidth="1"/>
    <col min="29" max="29" width="12" bestFit="1" customWidth="1"/>
    <col min="30" max="30" width="9.7109375" bestFit="1" customWidth="1"/>
    <col min="31" max="31" width="14" bestFit="1" customWidth="1"/>
    <col min="32" max="32" width="6.85546875" bestFit="1" customWidth="1"/>
    <col min="33" max="33" width="12" bestFit="1" customWidth="1"/>
    <col min="34" max="34" width="7.85546875" bestFit="1" customWidth="1"/>
    <col min="35" max="35" width="12" bestFit="1" customWidth="1"/>
    <col min="36" max="36" width="9.7109375" bestFit="1" customWidth="1"/>
    <col min="37" max="37" width="14" bestFit="1" customWidth="1"/>
    <col min="38" max="38" width="5.5703125" bestFit="1" customWidth="1"/>
    <col min="39" max="39" width="12" bestFit="1" customWidth="1"/>
    <col min="40" max="40" width="18.5703125" bestFit="1" customWidth="1"/>
    <col min="41" max="41" width="7" bestFit="1" customWidth="1"/>
    <col min="42" max="42" width="12" bestFit="1" customWidth="1"/>
    <col min="43" max="43" width="18.5703125" bestFit="1" customWidth="1"/>
    <col min="44" max="44" width="9.7109375" bestFit="1" customWidth="1"/>
    <col min="45" max="45" width="14" bestFit="1" customWidth="1"/>
    <col min="46" max="46" width="24.140625" bestFit="1" customWidth="1"/>
    <col min="47" max="47" width="6.85546875" bestFit="1" customWidth="1"/>
    <col min="48" max="48" width="12" bestFit="1" customWidth="1"/>
    <col min="49" max="49" width="21.140625" bestFit="1" customWidth="1"/>
    <col min="50" max="50" width="7.85546875" bestFit="1" customWidth="1"/>
    <col min="51" max="51" width="12" bestFit="1" customWidth="1"/>
    <col min="52" max="52" width="18.5703125" bestFit="1" customWidth="1"/>
    <col min="53" max="53" width="9.7109375" bestFit="1" customWidth="1"/>
    <col min="54" max="54" width="14" bestFit="1" customWidth="1"/>
    <col min="55" max="55" width="24.140625" bestFit="1" customWidth="1"/>
    <col min="56" max="56" width="5.5703125" bestFit="1" customWidth="1"/>
    <col min="57" max="57" width="12" bestFit="1" customWidth="1"/>
    <col min="58" max="58" width="19.5703125" bestFit="1" customWidth="1"/>
    <col min="59" max="59" width="14" bestFit="1" customWidth="1"/>
    <col min="60" max="60" width="18.7109375" bestFit="1" customWidth="1"/>
    <col min="61" max="61" width="24.140625" bestFit="1" customWidth="1"/>
    <col min="62" max="62" width="6.85546875" bestFit="1" customWidth="1"/>
    <col min="63" max="63" width="12" bestFit="1" customWidth="1"/>
    <col min="64" max="64" width="15.7109375" bestFit="1" customWidth="1"/>
    <col min="65" max="65" width="21.140625" bestFit="1" customWidth="1"/>
    <col min="66" max="66" width="7.85546875" bestFit="1" customWidth="1"/>
    <col min="67" max="67" width="12" bestFit="1" customWidth="1"/>
    <col min="68" max="68" width="13.140625" bestFit="1" customWidth="1"/>
    <col min="69" max="69" width="18.5703125" bestFit="1" customWidth="1"/>
    <col min="70" max="70" width="9.7109375" bestFit="1" customWidth="1"/>
    <col min="71" max="71" width="14" bestFit="1" customWidth="1"/>
    <col min="72" max="72" width="18.7109375" bestFit="1" customWidth="1"/>
    <col min="73" max="73" width="24.140625" bestFit="1" customWidth="1"/>
    <col min="74" max="74" width="5.5703125" bestFit="1" customWidth="1"/>
    <col min="75" max="75" width="12" bestFit="1" customWidth="1"/>
    <col min="76" max="76" width="14.140625" bestFit="1" customWidth="1"/>
    <col min="77" max="77" width="19.5703125" bestFit="1" customWidth="1"/>
    <col min="78" max="78" width="12" bestFit="1" customWidth="1"/>
    <col min="79" max="79" width="8.42578125" bestFit="1" customWidth="1"/>
    <col min="80" max="80" width="14.140625" bestFit="1" customWidth="1"/>
    <col min="81" max="81" width="21.140625" bestFit="1" customWidth="1"/>
    <col min="82" max="82" width="7.85546875" bestFit="1" customWidth="1"/>
    <col min="83" max="83" width="12" bestFit="1" customWidth="1"/>
    <col min="84" max="84" width="6.5703125" bestFit="1" customWidth="1"/>
    <col min="85" max="85" width="11.42578125" bestFit="1" customWidth="1"/>
    <col min="86" max="86" width="18.5703125" bestFit="1" customWidth="1"/>
    <col min="87" max="87" width="9.7109375" bestFit="1" customWidth="1"/>
    <col min="88" max="88" width="14" bestFit="1" customWidth="1"/>
    <col min="89" max="89" width="11.28515625" bestFit="1" customWidth="1"/>
    <col min="90" max="90" width="17" bestFit="1" customWidth="1"/>
    <col min="91" max="91" width="24.140625" bestFit="1" customWidth="1"/>
    <col min="92" max="92" width="5.5703125" bestFit="1" customWidth="1"/>
    <col min="93" max="93" width="12" bestFit="1" customWidth="1"/>
    <col min="94" max="94" width="6.85546875" bestFit="1" customWidth="1"/>
    <col min="95" max="95" width="12.42578125" bestFit="1" customWidth="1"/>
    <col min="96" max="96" width="19.5703125" bestFit="1" customWidth="1"/>
    <col min="97" max="97" width="17" bestFit="1" customWidth="1"/>
    <col min="98" max="98" width="18.5703125" bestFit="1" customWidth="1"/>
    <col min="99" max="99" width="17" bestFit="1" customWidth="1"/>
    <col min="100" max="100" width="18.5703125" bestFit="1" customWidth="1"/>
    <col min="101" max="101" width="17" bestFit="1" customWidth="1"/>
    <col min="102" max="102" width="18.5703125" bestFit="1" customWidth="1"/>
    <col min="103" max="103" width="17" bestFit="1" customWidth="1"/>
    <col min="104" max="104" width="18.5703125" bestFit="1" customWidth="1"/>
    <col min="105" max="105" width="17" bestFit="1" customWidth="1"/>
    <col min="106" max="106" width="18.5703125" bestFit="1" customWidth="1"/>
    <col min="107" max="107" width="17" bestFit="1" customWidth="1"/>
    <col min="108" max="108" width="18.5703125" bestFit="1" customWidth="1"/>
    <col min="109" max="109" width="17" bestFit="1" customWidth="1"/>
    <col min="110" max="110" width="18.5703125" bestFit="1" customWidth="1"/>
    <col min="111" max="111" width="17" bestFit="1" customWidth="1"/>
    <col min="112" max="112" width="18.5703125" bestFit="1" customWidth="1"/>
    <col min="113" max="113" width="17" bestFit="1" customWidth="1"/>
    <col min="114" max="114" width="18.5703125" bestFit="1" customWidth="1"/>
    <col min="115" max="115" width="17" bestFit="1" customWidth="1"/>
    <col min="116" max="116" width="18.5703125" bestFit="1" customWidth="1"/>
    <col min="117" max="117" width="17" bestFit="1" customWidth="1"/>
    <col min="118" max="118" width="18.5703125" bestFit="1" customWidth="1"/>
    <col min="119" max="119" width="17" bestFit="1" customWidth="1"/>
    <col min="120" max="120" width="18.5703125" bestFit="1" customWidth="1"/>
    <col min="121" max="121" width="17" bestFit="1" customWidth="1"/>
    <col min="122" max="122" width="18.5703125" bestFit="1" customWidth="1"/>
    <col min="123" max="123" width="17" bestFit="1" customWidth="1"/>
    <col min="124" max="124" width="18.5703125" bestFit="1" customWidth="1"/>
    <col min="125" max="125" width="17" bestFit="1" customWidth="1"/>
    <col min="126" max="126" width="18.5703125" bestFit="1" customWidth="1"/>
    <col min="127" max="127" width="17" bestFit="1" customWidth="1"/>
    <col min="128" max="128" width="18.5703125" bestFit="1" customWidth="1"/>
    <col min="129" max="129" width="17" bestFit="1" customWidth="1"/>
    <col min="130" max="130" width="23.5703125" bestFit="1" customWidth="1"/>
    <col min="131" max="131" width="49.28515625" bestFit="1" customWidth="1"/>
    <col min="132" max="132" width="7.85546875" bestFit="1" customWidth="1"/>
    <col min="133" max="140" width="2" bestFit="1" customWidth="1"/>
    <col min="141" max="195" width="3" bestFit="1" customWidth="1"/>
    <col min="196" max="196" width="10.85546875" bestFit="1" customWidth="1"/>
    <col min="197" max="197" width="11.28515625" bestFit="1" customWidth="1"/>
  </cols>
  <sheetData>
    <row r="3" spans="1:6" x14ac:dyDescent="0.25">
      <c r="A3" s="1" t="s">
        <v>72</v>
      </c>
      <c r="B3" s="1" t="s">
        <v>20</v>
      </c>
    </row>
    <row r="4" spans="1:6" x14ac:dyDescent="0.25">
      <c r="B4" t="s">
        <v>15</v>
      </c>
    </row>
    <row r="5" spans="1:6" x14ac:dyDescent="0.25">
      <c r="B5">
        <v>10000</v>
      </c>
      <c r="C5">
        <v>15000</v>
      </c>
      <c r="D5">
        <v>20000</v>
      </c>
      <c r="E5">
        <v>25000</v>
      </c>
      <c r="F5">
        <v>30000</v>
      </c>
    </row>
    <row r="6" spans="1:6" x14ac:dyDescent="0.25">
      <c r="A6" s="1" t="s">
        <v>18</v>
      </c>
      <c r="B6">
        <v>100000</v>
      </c>
      <c r="C6">
        <v>100000</v>
      </c>
      <c r="D6">
        <v>100000</v>
      </c>
      <c r="E6">
        <v>100000</v>
      </c>
      <c r="F6">
        <v>100000</v>
      </c>
    </row>
    <row r="7" spans="1:6" x14ac:dyDescent="0.25">
      <c r="A7" s="2">
        <v>1</v>
      </c>
      <c r="B7">
        <v>0.37534316666666667</v>
      </c>
      <c r="C7">
        <v>0.78053099999999997</v>
      </c>
      <c r="D7">
        <v>1.044386</v>
      </c>
      <c r="E7">
        <v>1.7890459999999999</v>
      </c>
      <c r="F7">
        <v>2.5085839999999999</v>
      </c>
    </row>
    <row r="8" spans="1:6" x14ac:dyDescent="0.25">
      <c r="A8" s="2">
        <v>2</v>
      </c>
      <c r="B8">
        <v>0.471661</v>
      </c>
      <c r="C8">
        <v>0.85867133333333323</v>
      </c>
      <c r="D8">
        <v>1.4071975000000001</v>
      </c>
      <c r="E8">
        <v>1.9633769999999999</v>
      </c>
      <c r="F8">
        <v>2.7423039999999999</v>
      </c>
    </row>
    <row r="9" spans="1:6" x14ac:dyDescent="0.25">
      <c r="A9" s="2">
        <v>3</v>
      </c>
      <c r="B9">
        <v>0.39633849999999998</v>
      </c>
      <c r="C9">
        <v>0.9056913333333334</v>
      </c>
      <c r="D9">
        <v>1.1403975000000002</v>
      </c>
      <c r="E9">
        <v>1.8491949999999999</v>
      </c>
      <c r="F9">
        <v>2.4383330000000001</v>
      </c>
    </row>
    <row r="10" spans="1:6" x14ac:dyDescent="0.25">
      <c r="A10" s="2">
        <v>4</v>
      </c>
      <c r="B10">
        <v>0.41808178571428567</v>
      </c>
      <c r="C10">
        <v>0.77372466666666673</v>
      </c>
      <c r="D10">
        <v>1.119937</v>
      </c>
      <c r="E10">
        <v>1.673916</v>
      </c>
      <c r="F10">
        <v>2.4302200000000003</v>
      </c>
    </row>
    <row r="11" spans="1:6" x14ac:dyDescent="0.25">
      <c r="A11" s="2">
        <v>5</v>
      </c>
      <c r="B11">
        <v>0.37752907142857145</v>
      </c>
      <c r="C11">
        <v>0.83701599999999987</v>
      </c>
      <c r="D11">
        <v>1.136339</v>
      </c>
      <c r="E11">
        <v>1.6587400000000001</v>
      </c>
      <c r="F11">
        <v>2.2746985</v>
      </c>
    </row>
    <row r="12" spans="1:6" x14ac:dyDescent="0.25">
      <c r="A12" s="2">
        <v>6</v>
      </c>
      <c r="B12">
        <v>0.36990664285714286</v>
      </c>
      <c r="C12">
        <v>0.80457366666666663</v>
      </c>
      <c r="D12">
        <v>1.1023415000000001</v>
      </c>
      <c r="E12">
        <v>1.688963</v>
      </c>
      <c r="F12">
        <v>2.2428629999999998</v>
      </c>
    </row>
    <row r="13" spans="1:6" x14ac:dyDescent="0.25">
      <c r="A13" s="2">
        <v>7</v>
      </c>
      <c r="B13">
        <v>0.35991849999999992</v>
      </c>
      <c r="C13">
        <v>0.88581966666666678</v>
      </c>
      <c r="D13">
        <v>1.0912809999999999</v>
      </c>
      <c r="E13">
        <v>1.7436739999999999</v>
      </c>
      <c r="F13">
        <v>2.208971</v>
      </c>
    </row>
    <row r="14" spans="1:6" x14ac:dyDescent="0.25">
      <c r="A14" s="2">
        <v>8</v>
      </c>
      <c r="B14">
        <v>0.3924637857142857</v>
      </c>
      <c r="C14">
        <v>0.75413266666666667</v>
      </c>
      <c r="D14">
        <v>1.099421</v>
      </c>
      <c r="E14">
        <v>1.630018</v>
      </c>
      <c r="F14">
        <v>2.258756</v>
      </c>
    </row>
    <row r="15" spans="1:6" x14ac:dyDescent="0.25">
      <c r="A15" s="2">
        <v>9</v>
      </c>
      <c r="B15">
        <v>0.376004</v>
      </c>
      <c r="C15">
        <v>0.72330533333333336</v>
      </c>
      <c r="D15">
        <v>1.1189624999999999</v>
      </c>
      <c r="E15">
        <v>1.71018</v>
      </c>
      <c r="F15">
        <v>2.2549480000000002</v>
      </c>
    </row>
    <row r="16" spans="1:6" x14ac:dyDescent="0.25">
      <c r="A16" s="2">
        <v>10</v>
      </c>
      <c r="B16">
        <v>0.24001207142857139</v>
      </c>
      <c r="C16">
        <v>0.71982133333333331</v>
      </c>
      <c r="D16">
        <v>1.1639485000000001</v>
      </c>
      <c r="E16">
        <v>1.6587695</v>
      </c>
      <c r="F16">
        <v>2.1271770000000001</v>
      </c>
    </row>
    <row r="17" spans="1:6" x14ac:dyDescent="0.25">
      <c r="A17" s="2">
        <v>11</v>
      </c>
      <c r="B17">
        <v>0.16128200000000001</v>
      </c>
      <c r="C17">
        <v>0.74502424999999994</v>
      </c>
      <c r="D17">
        <v>1.2116685</v>
      </c>
      <c r="E17">
        <v>2.0840585000000003</v>
      </c>
      <c r="F17">
        <v>2.2499720000000001</v>
      </c>
    </row>
    <row r="18" spans="1:6" x14ac:dyDescent="0.25">
      <c r="A18" s="2">
        <v>12</v>
      </c>
      <c r="B18">
        <v>0.39564228571428572</v>
      </c>
      <c r="C18">
        <v>0.73282000000000003</v>
      </c>
      <c r="D18">
        <v>1.0824825</v>
      </c>
      <c r="E18">
        <v>1.8105899999999999</v>
      </c>
      <c r="F18">
        <v>2.3024140000000002</v>
      </c>
    </row>
    <row r="19" spans="1:6" x14ac:dyDescent="0.25">
      <c r="A19" s="2">
        <v>13</v>
      </c>
      <c r="B19">
        <v>0.36117234782608698</v>
      </c>
      <c r="C19">
        <v>0.60228117647058821</v>
      </c>
      <c r="D19">
        <v>1.0267273333333333</v>
      </c>
      <c r="E19">
        <v>1.6472053333333332</v>
      </c>
      <c r="F19">
        <v>2.4067153333333331</v>
      </c>
    </row>
    <row r="20" spans="1:6" x14ac:dyDescent="0.25">
      <c r="A20" s="2">
        <v>14</v>
      </c>
      <c r="B20">
        <v>0.15999830769230769</v>
      </c>
      <c r="C20">
        <v>0.69346342857142851</v>
      </c>
      <c r="D20">
        <v>1.0662239999999998</v>
      </c>
      <c r="E20">
        <v>1.6739606666666667</v>
      </c>
      <c r="F20">
        <v>2.627643</v>
      </c>
    </row>
    <row r="21" spans="1:6" x14ac:dyDescent="0.25">
      <c r="A21" s="2">
        <v>15</v>
      </c>
      <c r="B21">
        <v>0.17472856521739133</v>
      </c>
      <c r="C21">
        <v>0.79526487499999998</v>
      </c>
      <c r="D21">
        <v>1.0153926363636361</v>
      </c>
      <c r="E21">
        <v>1.6013892857142857</v>
      </c>
      <c r="F21">
        <v>2.3384975999999997</v>
      </c>
    </row>
    <row r="22" spans="1:6" x14ac:dyDescent="0.25">
      <c r="A22" s="2">
        <v>16</v>
      </c>
      <c r="B22">
        <v>0.17699586956521737</v>
      </c>
      <c r="C22">
        <v>0.77679670588235306</v>
      </c>
      <c r="D22">
        <v>1.0066268</v>
      </c>
      <c r="E22">
        <v>1.654852</v>
      </c>
      <c r="F22">
        <v>2.3322909999999997</v>
      </c>
    </row>
    <row r="23" spans="1:6" x14ac:dyDescent="0.25">
      <c r="A23" s="2">
        <v>17</v>
      </c>
      <c r="B23">
        <v>0.163246</v>
      </c>
      <c r="C23">
        <v>0.72360442857142859</v>
      </c>
      <c r="D23">
        <v>1.0061758000000001</v>
      </c>
      <c r="E23">
        <v>1.6248453333333333</v>
      </c>
      <c r="F23">
        <v>2.2505984999999997</v>
      </c>
    </row>
    <row r="24" spans="1:6" x14ac:dyDescent="0.25">
      <c r="A24" s="2">
        <v>18</v>
      </c>
      <c r="B24">
        <v>0.16823239130434783</v>
      </c>
      <c r="C24">
        <v>0.80686256249999988</v>
      </c>
      <c r="D24">
        <v>1.0893452727272726</v>
      </c>
      <c r="E24">
        <v>1.7411464285714284</v>
      </c>
      <c r="F24">
        <v>2.5110999999999999</v>
      </c>
    </row>
    <row r="25" spans="1:6" x14ac:dyDescent="0.25">
      <c r="A25" s="2">
        <v>19</v>
      </c>
      <c r="B25">
        <v>0.18560852173913042</v>
      </c>
      <c r="C25">
        <v>0.77574517647058838</v>
      </c>
      <c r="D25">
        <v>1.0377532</v>
      </c>
      <c r="E25">
        <v>1.6325476666666667</v>
      </c>
      <c r="F25">
        <v>2.2196185000000002</v>
      </c>
    </row>
    <row r="26" spans="1:6" x14ac:dyDescent="0.25">
      <c r="A26" s="2">
        <v>20</v>
      </c>
      <c r="B26">
        <v>0.16641615384615382</v>
      </c>
      <c r="C26">
        <v>0.74619914285714284</v>
      </c>
      <c r="D26">
        <v>1.0740130000000001</v>
      </c>
      <c r="E26">
        <v>1.7525199999999999</v>
      </c>
      <c r="F26">
        <v>2.2056015000000002</v>
      </c>
    </row>
    <row r="27" spans="1:6" x14ac:dyDescent="0.25">
      <c r="A27" s="2">
        <v>21</v>
      </c>
      <c r="B27">
        <v>0.18598743478260871</v>
      </c>
      <c r="C27">
        <v>0.76924687500000011</v>
      </c>
      <c r="D27">
        <v>1.0788481818181819</v>
      </c>
      <c r="E27">
        <v>1.6370290000000001</v>
      </c>
      <c r="F27">
        <v>2.3533020000000002</v>
      </c>
    </row>
    <row r="28" spans="1:6" x14ac:dyDescent="0.25">
      <c r="A28" s="2">
        <v>22</v>
      </c>
      <c r="B28">
        <v>0.23754108695652174</v>
      </c>
      <c r="C28">
        <v>1.0827716470588236</v>
      </c>
      <c r="D28">
        <v>1.0660479999999999</v>
      </c>
      <c r="E28">
        <v>1.6438933333333334</v>
      </c>
      <c r="F28">
        <v>2.2315800000000001</v>
      </c>
    </row>
    <row r="29" spans="1:6" x14ac:dyDescent="0.25">
      <c r="A29" s="2">
        <v>23</v>
      </c>
      <c r="B29">
        <v>0.17418346153846154</v>
      </c>
      <c r="C29">
        <v>0.81750428571428579</v>
      </c>
      <c r="D29">
        <v>1.0542092000000001</v>
      </c>
      <c r="E29">
        <v>1.5915426666666666</v>
      </c>
      <c r="F29">
        <v>2.2602000000000002</v>
      </c>
    </row>
    <row r="30" spans="1:6" x14ac:dyDescent="0.25">
      <c r="A30" s="2">
        <v>24</v>
      </c>
      <c r="B30">
        <v>0.47366939130434776</v>
      </c>
      <c r="C30">
        <v>0.59607081250000005</v>
      </c>
      <c r="D30">
        <v>1.0729944545454546</v>
      </c>
      <c r="E30">
        <v>1.6912464285714288</v>
      </c>
      <c r="F30">
        <v>2.3784219999999996</v>
      </c>
    </row>
    <row r="31" spans="1:6" x14ac:dyDescent="0.25">
      <c r="A31" s="2">
        <v>25</v>
      </c>
      <c r="B31">
        <v>0.78586491304347805</v>
      </c>
      <c r="C31">
        <v>1.8204028235294119</v>
      </c>
      <c r="D31">
        <v>2.5338320000000003</v>
      </c>
      <c r="E31">
        <v>3.7683496666666669</v>
      </c>
      <c r="F31">
        <v>4.3289200000000001</v>
      </c>
    </row>
    <row r="32" spans="1:6" x14ac:dyDescent="0.25">
      <c r="A32" s="2">
        <v>26</v>
      </c>
      <c r="B32">
        <v>1.2997983076923076</v>
      </c>
      <c r="C32">
        <v>2.0859154285714285</v>
      </c>
      <c r="D32">
        <v>3.4030972500000001</v>
      </c>
      <c r="E32">
        <v>4.4974363333333329</v>
      </c>
      <c r="F32">
        <v>6.8448270000000004</v>
      </c>
    </row>
    <row r="33" spans="1:6" x14ac:dyDescent="0.25">
      <c r="A33" s="2">
        <v>27</v>
      </c>
      <c r="B33">
        <v>1.3690025217391304</v>
      </c>
      <c r="C33">
        <v>3.0602288749999991</v>
      </c>
      <c r="D33">
        <v>4.2359162000000001</v>
      </c>
      <c r="E33">
        <v>5.9285531428571421</v>
      </c>
      <c r="F33">
        <v>7.9494445999999996</v>
      </c>
    </row>
    <row r="34" spans="1:6" x14ac:dyDescent="0.25">
      <c r="A34" s="2">
        <v>28</v>
      </c>
      <c r="B34">
        <v>2.0221814347826084</v>
      </c>
      <c r="C34">
        <v>3.5547552352941172</v>
      </c>
      <c r="D34">
        <v>6.7621247499999999</v>
      </c>
      <c r="E34">
        <v>6.7769866666666667</v>
      </c>
      <c r="F34">
        <v>10.1444495</v>
      </c>
    </row>
    <row r="35" spans="1:6" x14ac:dyDescent="0.25">
      <c r="A35" s="2">
        <v>29</v>
      </c>
      <c r="B35">
        <v>2.2074413846153851</v>
      </c>
      <c r="C35">
        <v>3.3013038571428575</v>
      </c>
      <c r="D35">
        <v>5.8128357499999996</v>
      </c>
      <c r="E35">
        <v>8.5009050000000013</v>
      </c>
      <c r="F35">
        <v>14.716249999999999</v>
      </c>
    </row>
    <row r="36" spans="1:6" x14ac:dyDescent="0.25">
      <c r="A36" s="2">
        <v>30</v>
      </c>
      <c r="B36">
        <v>2.5983218260869561</v>
      </c>
      <c r="C36">
        <v>5.0358818125000013</v>
      </c>
      <c r="D36">
        <v>7.5171569999999992</v>
      </c>
      <c r="E36">
        <v>11.587163</v>
      </c>
      <c r="F36">
        <v>13.896894800000002</v>
      </c>
    </row>
    <row r="37" spans="1:6" x14ac:dyDescent="0.25">
      <c r="A37" s="2">
        <v>31</v>
      </c>
      <c r="B37">
        <v>2.9991941304347827</v>
      </c>
      <c r="C37">
        <v>4.9425277058823509</v>
      </c>
      <c r="D37">
        <v>7.1696349999999995</v>
      </c>
      <c r="E37">
        <v>11.776056000000001</v>
      </c>
      <c r="F37">
        <v>18.316418500000001</v>
      </c>
    </row>
    <row r="38" spans="1:6" x14ac:dyDescent="0.25">
      <c r="A38" s="2">
        <v>32</v>
      </c>
      <c r="B38">
        <v>2.9115415384615391</v>
      </c>
      <c r="C38">
        <v>5.3649482857142861</v>
      </c>
      <c r="D38">
        <v>7.9953299999999992</v>
      </c>
      <c r="E38">
        <v>21.512776500000001</v>
      </c>
      <c r="F38">
        <v>19.383245500000001</v>
      </c>
    </row>
    <row r="39" spans="1:6" x14ac:dyDescent="0.25">
      <c r="A39" s="2">
        <v>33</v>
      </c>
      <c r="B39">
        <v>4.0765551304347829</v>
      </c>
      <c r="C39">
        <v>6.5570632500000015</v>
      </c>
      <c r="D39">
        <v>12.1089076</v>
      </c>
      <c r="E39">
        <v>15.126625666666664</v>
      </c>
      <c r="F39">
        <v>22.484595800000001</v>
      </c>
    </row>
    <row r="40" spans="1:6" x14ac:dyDescent="0.25">
      <c r="A40" s="2">
        <v>34</v>
      </c>
      <c r="B40">
        <v>3.6804330869565227</v>
      </c>
      <c r="C40">
        <v>6.8920970000000006</v>
      </c>
      <c r="D40">
        <v>11.28829</v>
      </c>
      <c r="E40">
        <v>24.2944295</v>
      </c>
      <c r="F40">
        <v>25.192174000000001</v>
      </c>
    </row>
    <row r="41" spans="1:6" x14ac:dyDescent="0.25">
      <c r="A41" s="2">
        <v>35</v>
      </c>
      <c r="B41">
        <v>3.3237023846153844</v>
      </c>
      <c r="C41">
        <v>6.1799047142857146</v>
      </c>
      <c r="D41">
        <v>10.761863499999999</v>
      </c>
      <c r="E41">
        <v>24.8576485</v>
      </c>
      <c r="F41">
        <v>14.667740999999999</v>
      </c>
    </row>
    <row r="42" spans="1:6" x14ac:dyDescent="0.25">
      <c r="A42" s="2">
        <v>36</v>
      </c>
      <c r="B42">
        <v>5.9329844782608694</v>
      </c>
      <c r="C42">
        <v>10.727576312500002</v>
      </c>
      <c r="D42">
        <v>14.482454999999998</v>
      </c>
      <c r="E42">
        <v>23.829406500000001</v>
      </c>
      <c r="F42">
        <v>25.045882800000005</v>
      </c>
    </row>
    <row r="43" spans="1:6" x14ac:dyDescent="0.25">
      <c r="A43" s="2">
        <v>37</v>
      </c>
      <c r="B43">
        <v>4.2783093478260863</v>
      </c>
      <c r="C43">
        <v>8.1073867647058826</v>
      </c>
      <c r="D43">
        <v>11.553300249999999</v>
      </c>
      <c r="E43">
        <v>24.532034666666664</v>
      </c>
      <c r="F43">
        <v>29.354347499999999</v>
      </c>
    </row>
    <row r="44" spans="1:6" x14ac:dyDescent="0.25">
      <c r="A44" s="2">
        <v>38</v>
      </c>
      <c r="B44">
        <v>4.9366863846153839</v>
      </c>
      <c r="C44">
        <v>7.6984604285714298</v>
      </c>
      <c r="D44">
        <v>14.443854000000002</v>
      </c>
      <c r="E44">
        <v>26.525292666666669</v>
      </c>
      <c r="F44">
        <v>16.364899000000001</v>
      </c>
    </row>
    <row r="45" spans="1:6" x14ac:dyDescent="0.25">
      <c r="A45" s="2">
        <v>39</v>
      </c>
      <c r="B45">
        <v>5.5477869565217395</v>
      </c>
      <c r="C45">
        <v>10.820256749999999</v>
      </c>
      <c r="D45">
        <v>14.850960099999998</v>
      </c>
      <c r="E45">
        <v>24.242280571428569</v>
      </c>
      <c r="F45">
        <v>21.719316599999999</v>
      </c>
    </row>
    <row r="46" spans="1:6" x14ac:dyDescent="0.25">
      <c r="A46" s="2">
        <v>40</v>
      </c>
      <c r="B46">
        <v>4.7507219130434786</v>
      </c>
      <c r="C46">
        <v>8.4748158888888891</v>
      </c>
      <c r="D46">
        <v>12.590545249999998</v>
      </c>
      <c r="E46">
        <v>23.232100333333335</v>
      </c>
      <c r="F46">
        <v>30.261897499999996</v>
      </c>
    </row>
    <row r="47" spans="1:6" x14ac:dyDescent="0.25">
      <c r="A47" s="2">
        <v>41</v>
      </c>
      <c r="B47">
        <v>6.3471810769230768</v>
      </c>
      <c r="C47">
        <v>10.294496125</v>
      </c>
      <c r="D47">
        <v>12.256171</v>
      </c>
      <c r="E47">
        <v>24.084144666666663</v>
      </c>
      <c r="F47">
        <v>26.696147</v>
      </c>
    </row>
    <row r="48" spans="1:6" x14ac:dyDescent="0.25">
      <c r="A48" s="2">
        <v>42</v>
      </c>
      <c r="B48">
        <v>11.123110434782605</v>
      </c>
      <c r="C48">
        <v>14.668365235294118</v>
      </c>
      <c r="D48">
        <v>18.727842800000001</v>
      </c>
      <c r="E48">
        <v>25.488171857142856</v>
      </c>
      <c r="F48">
        <v>28.464722249999998</v>
      </c>
    </row>
    <row r="49" spans="1:6" x14ac:dyDescent="0.25">
      <c r="A49" s="2">
        <v>43</v>
      </c>
      <c r="B49">
        <v>5.2847634090909104</v>
      </c>
      <c r="C49">
        <v>11.16192061111111</v>
      </c>
      <c r="D49">
        <v>15.920600499999999</v>
      </c>
      <c r="E49">
        <v>22.440534666666668</v>
      </c>
      <c r="F49">
        <v>16.932939999999999</v>
      </c>
    </row>
    <row r="50" spans="1:6" x14ac:dyDescent="0.25">
      <c r="A50" s="2">
        <v>44</v>
      </c>
      <c r="B50">
        <v>5.5689846666666663</v>
      </c>
      <c r="C50">
        <v>10.314328375000001</v>
      </c>
      <c r="D50">
        <v>16.299151250000001</v>
      </c>
      <c r="E50">
        <v>30.133645999999999</v>
      </c>
      <c r="F50">
        <v>26.393892000000001</v>
      </c>
    </row>
    <row r="51" spans="1:6" x14ac:dyDescent="0.25">
      <c r="A51" s="2">
        <v>45</v>
      </c>
      <c r="B51">
        <v>10.776158409090909</v>
      </c>
      <c r="C51">
        <v>15.353100058823529</v>
      </c>
      <c r="D51">
        <v>25.952508299999998</v>
      </c>
      <c r="E51">
        <v>30.121068142857144</v>
      </c>
      <c r="F51">
        <v>31.382158750000002</v>
      </c>
    </row>
    <row r="52" spans="1:6" x14ac:dyDescent="0.25">
      <c r="A52" s="2">
        <v>46</v>
      </c>
      <c r="B52">
        <v>9.0296663181818175</v>
      </c>
      <c r="C52">
        <v>13.186432333333336</v>
      </c>
      <c r="D52">
        <v>21.199364500000001</v>
      </c>
      <c r="E52">
        <v>26.038937666666666</v>
      </c>
      <c r="F52">
        <v>29.519556999999999</v>
      </c>
    </row>
    <row r="53" spans="1:6" x14ac:dyDescent="0.25">
      <c r="A53" s="2">
        <v>47</v>
      </c>
      <c r="B53">
        <v>7.4967751666666667</v>
      </c>
      <c r="C53">
        <v>13.001762124999999</v>
      </c>
      <c r="D53">
        <v>26.182205499999998</v>
      </c>
      <c r="E53">
        <v>31.987766666666669</v>
      </c>
      <c r="F53">
        <v>19.142453</v>
      </c>
    </row>
    <row r="54" spans="1:6" x14ac:dyDescent="0.25">
      <c r="A54" s="2">
        <v>48</v>
      </c>
      <c r="B54">
        <v>11.978497500000001</v>
      </c>
      <c r="C54">
        <v>20.002771125000002</v>
      </c>
      <c r="D54">
        <v>25.101320099999999</v>
      </c>
      <c r="E54">
        <v>31.669739285714286</v>
      </c>
      <c r="F54">
        <v>32.039645</v>
      </c>
    </row>
    <row r="55" spans="1:6" x14ac:dyDescent="0.25">
      <c r="A55" s="2">
        <v>49</v>
      </c>
      <c r="B55">
        <v>7.0961440454545457</v>
      </c>
      <c r="C55">
        <v>13.569731470588236</v>
      </c>
      <c r="D55">
        <v>14.773792499999999</v>
      </c>
      <c r="E55">
        <v>32.745639666666669</v>
      </c>
      <c r="F55">
        <v>28.6017005</v>
      </c>
    </row>
    <row r="56" spans="1:6" x14ac:dyDescent="0.25">
      <c r="A56" s="2">
        <v>50</v>
      </c>
      <c r="B56">
        <v>9.7390400833333324</v>
      </c>
      <c r="C56">
        <v>11.494710285714287</v>
      </c>
      <c r="D56">
        <v>14.022065250000001</v>
      </c>
      <c r="E56">
        <v>23.365008</v>
      </c>
      <c r="F56">
        <v>27.809174500000001</v>
      </c>
    </row>
    <row r="57" spans="1:6" x14ac:dyDescent="0.25">
      <c r="A57" s="2">
        <v>51</v>
      </c>
      <c r="B57">
        <v>8.7627157727272724</v>
      </c>
      <c r="C57">
        <v>17.378270000000001</v>
      </c>
      <c r="D57">
        <v>21.871673899999998</v>
      </c>
      <c r="E57">
        <v>29.437490125</v>
      </c>
      <c r="F57">
        <v>33.741946500000005</v>
      </c>
    </row>
    <row r="58" spans="1:6" x14ac:dyDescent="0.25">
      <c r="A58" s="2">
        <v>52</v>
      </c>
      <c r="B58">
        <v>7.3455758636363644</v>
      </c>
      <c r="C58">
        <v>14.319936235294117</v>
      </c>
      <c r="D58">
        <v>19.446936749999999</v>
      </c>
      <c r="E58">
        <v>23.646957333333333</v>
      </c>
      <c r="F58">
        <v>33.351900000000001</v>
      </c>
    </row>
    <row r="59" spans="1:6" x14ac:dyDescent="0.25">
      <c r="A59" s="2">
        <v>53</v>
      </c>
      <c r="B59">
        <v>7.5975032499999999</v>
      </c>
      <c r="C59">
        <v>12.814971000000002</v>
      </c>
      <c r="D59">
        <v>17.799853249999998</v>
      </c>
      <c r="E59">
        <v>28.956348333333334</v>
      </c>
      <c r="F59">
        <v>33.544578999999999</v>
      </c>
    </row>
    <row r="60" spans="1:6" x14ac:dyDescent="0.25">
      <c r="A60" s="2">
        <v>54</v>
      </c>
      <c r="B60">
        <v>8.9046410909090916</v>
      </c>
      <c r="C60">
        <v>19.17447470588235</v>
      </c>
      <c r="D60">
        <v>23.692184181818185</v>
      </c>
      <c r="E60">
        <v>28.699100874999999</v>
      </c>
      <c r="F60">
        <v>32.973632600000002</v>
      </c>
    </row>
    <row r="61" spans="1:6" x14ac:dyDescent="0.25">
      <c r="A61" s="2">
        <v>55</v>
      </c>
      <c r="B61">
        <v>11.516093090909092</v>
      </c>
      <c r="C61">
        <v>14.705794764705884</v>
      </c>
      <c r="D61">
        <v>17.553517500000002</v>
      </c>
      <c r="E61">
        <v>30.495639333333333</v>
      </c>
      <c r="F61">
        <v>31.874419</v>
      </c>
    </row>
    <row r="62" spans="1:6" x14ac:dyDescent="0.25">
      <c r="A62" s="2">
        <v>56</v>
      </c>
      <c r="B62">
        <v>9.1663428333333332</v>
      </c>
      <c r="C62">
        <v>11.764619428571431</v>
      </c>
      <c r="D62">
        <v>18.157026500000001</v>
      </c>
      <c r="E62">
        <v>31.110845666666666</v>
      </c>
      <c r="F62">
        <v>29.385469000000001</v>
      </c>
    </row>
    <row r="63" spans="1:6" x14ac:dyDescent="0.25">
      <c r="A63" s="2">
        <v>57</v>
      </c>
      <c r="B63">
        <v>12.856261590909089</v>
      </c>
      <c r="C63">
        <v>18.373923529411762</v>
      </c>
      <c r="D63">
        <v>24.563813636363637</v>
      </c>
      <c r="E63">
        <v>33.707170874999996</v>
      </c>
      <c r="F63">
        <v>29.57651966666667</v>
      </c>
    </row>
    <row r="64" spans="1:6" x14ac:dyDescent="0.25">
      <c r="A64" s="2">
        <v>58</v>
      </c>
      <c r="B64">
        <v>10.959147909090911</v>
      </c>
      <c r="C64">
        <v>12.788189411764703</v>
      </c>
      <c r="D64">
        <v>20.399593500000002</v>
      </c>
      <c r="E64">
        <v>24.570345333333336</v>
      </c>
      <c r="F64">
        <v>21.886629499999998</v>
      </c>
    </row>
    <row r="65" spans="1:6" x14ac:dyDescent="0.25">
      <c r="A65" s="2">
        <v>59</v>
      </c>
      <c r="B65">
        <v>10.783084583333332</v>
      </c>
      <c r="C65">
        <v>14.190802285714286</v>
      </c>
      <c r="D65">
        <v>18.3648895</v>
      </c>
      <c r="E65">
        <v>18.006084333333334</v>
      </c>
      <c r="F65">
        <v>21.953878</v>
      </c>
    </row>
    <row r="66" spans="1:6" x14ac:dyDescent="0.25">
      <c r="A66" s="2">
        <v>60</v>
      </c>
      <c r="B66">
        <v>13.136721136363638</v>
      </c>
      <c r="C66">
        <v>19.834854411764709</v>
      </c>
      <c r="D66">
        <v>21.943206545454544</v>
      </c>
      <c r="E66">
        <v>28.061278250000001</v>
      </c>
      <c r="F66">
        <v>31.132642999999998</v>
      </c>
    </row>
    <row r="67" spans="1:6" x14ac:dyDescent="0.25">
      <c r="A67" s="2">
        <v>61</v>
      </c>
      <c r="B67">
        <v>11.342888409090911</v>
      </c>
      <c r="C67">
        <v>15.033854176470587</v>
      </c>
      <c r="D67">
        <v>23.291372750000001</v>
      </c>
      <c r="E67">
        <v>25.241840999999997</v>
      </c>
      <c r="F67">
        <v>18.7045815</v>
      </c>
    </row>
    <row r="68" spans="1:6" x14ac:dyDescent="0.25">
      <c r="A68" s="2">
        <v>62</v>
      </c>
      <c r="B68">
        <v>10.977756583333333</v>
      </c>
      <c r="C68">
        <v>14.882545857142858</v>
      </c>
      <c r="D68">
        <v>23.37982375</v>
      </c>
      <c r="E68">
        <v>23.178897000000003</v>
      </c>
      <c r="F68">
        <v>22.804267500000002</v>
      </c>
    </row>
    <row r="69" spans="1:6" x14ac:dyDescent="0.25">
      <c r="A69" s="2">
        <v>63</v>
      </c>
      <c r="B69">
        <v>14.333427909090908</v>
      </c>
      <c r="C69">
        <v>16.20551094117647</v>
      </c>
      <c r="D69">
        <v>22.210260272727272</v>
      </c>
      <c r="E69">
        <v>27.183953250000002</v>
      </c>
      <c r="F69">
        <v>27.310235666666671</v>
      </c>
    </row>
    <row r="70" spans="1:6" x14ac:dyDescent="0.25">
      <c r="A70" s="2">
        <v>64</v>
      </c>
      <c r="B70">
        <v>11.628779590909092</v>
      </c>
      <c r="C70">
        <v>16.979842294117645</v>
      </c>
      <c r="D70">
        <v>22.487732999999999</v>
      </c>
      <c r="E70">
        <v>22.164171333333332</v>
      </c>
      <c r="F70">
        <v>19.768151500000002</v>
      </c>
    </row>
    <row r="71" spans="1:6" x14ac:dyDescent="0.25">
      <c r="A71" s="2">
        <v>72</v>
      </c>
      <c r="B71">
        <v>18.599881869565216</v>
      </c>
      <c r="C71">
        <v>19.537786705882354</v>
      </c>
      <c r="D71">
        <v>21.779546249999999</v>
      </c>
      <c r="E71">
        <v>32.525529500000005</v>
      </c>
      <c r="F71">
        <v>31.245417285714286</v>
      </c>
    </row>
    <row r="72" spans="1:6" x14ac:dyDescent="0.25">
      <c r="A72" s="2">
        <v>71</v>
      </c>
      <c r="B72">
        <v>14.77272075</v>
      </c>
      <c r="C72">
        <v>18.326908428571425</v>
      </c>
      <c r="D72">
        <v>23.086253599999999</v>
      </c>
      <c r="E72">
        <v>27.233581666666666</v>
      </c>
      <c r="F72">
        <v>31.334676333333334</v>
      </c>
    </row>
    <row r="73" spans="1:6" x14ac:dyDescent="0.25">
      <c r="A73" s="2">
        <v>70</v>
      </c>
      <c r="B73">
        <v>13.735234318181814</v>
      </c>
      <c r="C73">
        <v>18.715335882352935</v>
      </c>
      <c r="D73">
        <v>18.988599800000003</v>
      </c>
      <c r="E73">
        <v>27.885450666666667</v>
      </c>
      <c r="F73">
        <v>33.035561999999999</v>
      </c>
    </row>
    <row r="74" spans="1:6" x14ac:dyDescent="0.25">
      <c r="A74" s="2">
        <v>69</v>
      </c>
      <c r="B74">
        <v>19.208152818181816</v>
      </c>
      <c r="C74">
        <v>21.546761058823531</v>
      </c>
      <c r="D74">
        <v>23.204250833333333</v>
      </c>
      <c r="E74">
        <v>30.774437500000005</v>
      </c>
      <c r="F74">
        <v>31.845298857142861</v>
      </c>
    </row>
    <row r="75" spans="1:6" x14ac:dyDescent="0.25">
      <c r="A75" s="2">
        <v>68</v>
      </c>
      <c r="B75">
        <v>13.643967583333335</v>
      </c>
      <c r="C75">
        <v>17.528345714285713</v>
      </c>
      <c r="D75">
        <v>20.093682999999999</v>
      </c>
      <c r="E75">
        <v>25.080433999999997</v>
      </c>
      <c r="F75">
        <v>29.642479666666663</v>
      </c>
    </row>
    <row r="76" spans="1:6" x14ac:dyDescent="0.25">
      <c r="A76" s="2">
        <v>67</v>
      </c>
      <c r="B76">
        <v>12.241296590909089</v>
      </c>
      <c r="C76">
        <v>19.696274470588229</v>
      </c>
      <c r="D76">
        <v>22.786525599999997</v>
      </c>
      <c r="E76">
        <v>23.40571266666667</v>
      </c>
      <c r="F76">
        <v>28.814834666666666</v>
      </c>
    </row>
    <row r="77" spans="1:6" x14ac:dyDescent="0.25">
      <c r="A77" s="2">
        <v>66</v>
      </c>
      <c r="B77">
        <v>14.253982909090906</v>
      </c>
      <c r="C77">
        <v>17.359609176470588</v>
      </c>
      <c r="D77">
        <v>23.786688181818182</v>
      </c>
      <c r="E77">
        <v>28.469303125</v>
      </c>
      <c r="F77">
        <v>31.084812714285711</v>
      </c>
    </row>
    <row r="78" spans="1:6" x14ac:dyDescent="0.25">
      <c r="A78" s="2">
        <v>65</v>
      </c>
      <c r="B78">
        <v>14.068695833333335</v>
      </c>
      <c r="C78">
        <v>16.591009000000003</v>
      </c>
      <c r="D78">
        <v>18.416314499999999</v>
      </c>
      <c r="E78">
        <v>26.086589333333333</v>
      </c>
      <c r="F78">
        <v>21.779451666666663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59B5D-11B6-44B0-B743-962FAE9CD66F}">
  <dimension ref="A2:BF649"/>
  <sheetViews>
    <sheetView workbookViewId="0">
      <selection activeCell="B6" sqref="B6"/>
    </sheetView>
  </sheetViews>
  <sheetFormatPr defaultRowHeight="15" x14ac:dyDescent="0.25"/>
  <cols>
    <col min="1" max="1" width="13.140625" bestFit="1" customWidth="1"/>
    <col min="2" max="3" width="7.85546875" bestFit="1" customWidth="1"/>
    <col min="4" max="6" width="8.140625" bestFit="1" customWidth="1"/>
    <col min="7" max="7" width="7" bestFit="1" customWidth="1"/>
    <col min="8" max="8" width="7.85546875" bestFit="1" customWidth="1"/>
    <col min="9" max="9" width="7" bestFit="1" customWidth="1"/>
    <col min="10" max="12" width="7.85546875" bestFit="1" customWidth="1"/>
    <col min="13" max="13" width="20.5703125" bestFit="1" customWidth="1"/>
    <col min="14" max="14" width="7.85546875" bestFit="1" customWidth="1"/>
    <col min="15" max="15" width="20.5703125" bestFit="1" customWidth="1"/>
    <col min="16" max="16" width="7" bestFit="1" customWidth="1"/>
    <col min="17" max="17" width="20.5703125" bestFit="1" customWidth="1"/>
    <col min="18" max="18" width="7.85546875" bestFit="1" customWidth="1"/>
    <col min="19" max="19" width="20.5703125" bestFit="1" customWidth="1"/>
    <col min="20" max="20" width="21.7109375" bestFit="1" customWidth="1"/>
    <col min="21" max="21" width="7.28515625" style="7" customWidth="1"/>
    <col min="22" max="22" width="22.7109375" style="7" bestFit="1" customWidth="1"/>
    <col min="23" max="24" width="6.5703125" style="7" bestFit="1" customWidth="1"/>
    <col min="25" max="25" width="7" style="7" bestFit="1" customWidth="1"/>
    <col min="26" max="26" width="5.5703125" style="7" bestFit="1" customWidth="1"/>
    <col min="27" max="29" width="6.5703125" style="7" bestFit="1" customWidth="1"/>
    <col min="30" max="30" width="4.5703125" style="7" bestFit="1" customWidth="1"/>
    <col min="31" max="32" width="6.5703125" style="7" bestFit="1" customWidth="1"/>
    <col min="33" max="33" width="7" style="7" bestFit="1" customWidth="1"/>
    <col min="34" max="34" width="4.5703125" style="7" bestFit="1" customWidth="1"/>
    <col min="35" max="37" width="6.5703125" style="7" bestFit="1" customWidth="1"/>
    <col min="38" max="38" width="4.5703125" style="7" bestFit="1" customWidth="1"/>
    <col min="39" max="40" width="6.5703125" style="7" bestFit="1" customWidth="1"/>
    <col min="41" max="41" width="7" style="7" bestFit="1" customWidth="1"/>
    <col min="42" max="42" width="5.5703125" style="7" bestFit="1" customWidth="1"/>
    <col min="43" max="45" width="6.5703125" style="7" bestFit="1" customWidth="1"/>
    <col min="46" max="46" width="4.5703125" style="7" bestFit="1" customWidth="1"/>
    <col min="47" max="48" width="6.5703125" style="7" bestFit="1" customWidth="1"/>
    <col min="49" max="49" width="7" style="7" bestFit="1" customWidth="1"/>
    <col min="50" max="50" width="4.5703125" style="7" bestFit="1" customWidth="1"/>
    <col min="51" max="52" width="6.5703125" style="7" bestFit="1" customWidth="1"/>
    <col min="53" max="53" width="6" style="7" bestFit="1" customWidth="1"/>
    <col min="54" max="54" width="5.5703125" style="7" bestFit="1" customWidth="1"/>
    <col min="55" max="56" width="6.5703125" style="7" bestFit="1" customWidth="1"/>
    <col min="57" max="57" width="7" bestFit="1" customWidth="1"/>
    <col min="58" max="58" width="12" bestFit="1" customWidth="1"/>
    <col min="59" max="59" width="18.5703125" bestFit="1" customWidth="1"/>
    <col min="60" max="60" width="9.7109375" bestFit="1" customWidth="1"/>
    <col min="61" max="61" width="14" bestFit="1" customWidth="1"/>
    <col min="62" max="62" width="24.140625" bestFit="1" customWidth="1"/>
    <col min="63" max="63" width="6.85546875" bestFit="1" customWidth="1"/>
    <col min="64" max="64" width="12" bestFit="1" customWidth="1"/>
    <col min="65" max="65" width="21.140625" bestFit="1" customWidth="1"/>
    <col min="66" max="66" width="7.85546875" bestFit="1" customWidth="1"/>
    <col min="67" max="67" width="12" bestFit="1" customWidth="1"/>
    <col min="68" max="68" width="18.5703125" bestFit="1" customWidth="1"/>
    <col min="69" max="69" width="9.7109375" bestFit="1" customWidth="1"/>
    <col min="70" max="70" width="14" bestFit="1" customWidth="1"/>
    <col min="71" max="71" width="24.140625" bestFit="1" customWidth="1"/>
    <col min="72" max="72" width="5.5703125" bestFit="1" customWidth="1"/>
    <col min="73" max="73" width="12" bestFit="1" customWidth="1"/>
    <col min="74" max="74" width="19.5703125" bestFit="1" customWidth="1"/>
    <col min="75" max="75" width="14" bestFit="1" customWidth="1"/>
    <col min="76" max="76" width="18.7109375" bestFit="1" customWidth="1"/>
    <col min="77" max="77" width="24.140625" bestFit="1" customWidth="1"/>
    <col min="78" max="78" width="6.85546875" bestFit="1" customWidth="1"/>
    <col min="79" max="79" width="12" bestFit="1" customWidth="1"/>
    <col min="80" max="80" width="15.7109375" bestFit="1" customWidth="1"/>
    <col min="81" max="81" width="21.140625" bestFit="1" customWidth="1"/>
    <col min="82" max="82" width="7.85546875" bestFit="1" customWidth="1"/>
    <col min="83" max="83" width="12" bestFit="1" customWidth="1"/>
    <col min="84" max="84" width="13.140625" bestFit="1" customWidth="1"/>
    <col min="85" max="85" width="18.5703125" bestFit="1" customWidth="1"/>
    <col min="86" max="86" width="9.7109375" bestFit="1" customWidth="1"/>
    <col min="87" max="87" width="14" bestFit="1" customWidth="1"/>
    <col min="88" max="88" width="18.7109375" bestFit="1" customWidth="1"/>
    <col min="89" max="89" width="24.140625" bestFit="1" customWidth="1"/>
    <col min="90" max="90" width="5.5703125" bestFit="1" customWidth="1"/>
    <col min="91" max="91" width="12" bestFit="1" customWidth="1"/>
    <col min="92" max="92" width="14.140625" bestFit="1" customWidth="1"/>
    <col min="93" max="93" width="19.5703125" bestFit="1" customWidth="1"/>
    <col min="94" max="94" width="12" bestFit="1" customWidth="1"/>
    <col min="95" max="95" width="8.42578125" bestFit="1" customWidth="1"/>
    <col min="96" max="96" width="14.140625" bestFit="1" customWidth="1"/>
    <col min="97" max="97" width="21.140625" bestFit="1" customWidth="1"/>
    <col min="98" max="98" width="7.85546875" bestFit="1" customWidth="1"/>
    <col min="99" max="99" width="12" bestFit="1" customWidth="1"/>
    <col min="100" max="100" width="6.5703125" bestFit="1" customWidth="1"/>
    <col min="101" max="101" width="11.42578125" bestFit="1" customWidth="1"/>
    <col min="102" max="102" width="18.5703125" bestFit="1" customWidth="1"/>
    <col min="103" max="103" width="9.7109375" bestFit="1" customWidth="1"/>
    <col min="104" max="104" width="14" bestFit="1" customWidth="1"/>
    <col min="105" max="105" width="11.28515625" bestFit="1" customWidth="1"/>
    <col min="106" max="106" width="17" bestFit="1" customWidth="1"/>
    <col min="107" max="107" width="24.140625" bestFit="1" customWidth="1"/>
    <col min="108" max="108" width="5.5703125" bestFit="1" customWidth="1"/>
    <col min="109" max="109" width="12" bestFit="1" customWidth="1"/>
    <col min="110" max="110" width="6.85546875" bestFit="1" customWidth="1"/>
    <col min="111" max="111" width="12.42578125" bestFit="1" customWidth="1"/>
    <col min="112" max="112" width="19.5703125" bestFit="1" customWidth="1"/>
    <col min="113" max="113" width="17" bestFit="1" customWidth="1"/>
    <col min="114" max="114" width="18.5703125" bestFit="1" customWidth="1"/>
    <col min="115" max="115" width="17" bestFit="1" customWidth="1"/>
    <col min="116" max="116" width="18.5703125" bestFit="1" customWidth="1"/>
    <col min="117" max="117" width="17" bestFit="1" customWidth="1"/>
    <col min="118" max="118" width="18.5703125" bestFit="1" customWidth="1"/>
    <col min="119" max="119" width="17" bestFit="1" customWidth="1"/>
    <col min="120" max="120" width="18.5703125" bestFit="1" customWidth="1"/>
    <col min="121" max="121" width="17" bestFit="1" customWidth="1"/>
    <col min="122" max="122" width="18.5703125" bestFit="1" customWidth="1"/>
    <col min="123" max="123" width="17" bestFit="1" customWidth="1"/>
    <col min="124" max="124" width="18.5703125" bestFit="1" customWidth="1"/>
    <col min="125" max="125" width="17" bestFit="1" customWidth="1"/>
    <col min="126" max="126" width="18.5703125" bestFit="1" customWidth="1"/>
    <col min="127" max="127" width="17" bestFit="1" customWidth="1"/>
    <col min="128" max="128" width="18.5703125" bestFit="1" customWidth="1"/>
    <col min="129" max="129" width="17" bestFit="1" customWidth="1"/>
    <col min="130" max="130" width="18.5703125" bestFit="1" customWidth="1"/>
    <col min="131" max="131" width="17" bestFit="1" customWidth="1"/>
    <col min="132" max="132" width="18.5703125" bestFit="1" customWidth="1"/>
    <col min="133" max="133" width="17" bestFit="1" customWidth="1"/>
    <col min="134" max="134" width="18.5703125" bestFit="1" customWidth="1"/>
    <col min="135" max="135" width="17" bestFit="1" customWidth="1"/>
    <col min="136" max="136" width="18.5703125" bestFit="1" customWidth="1"/>
    <col min="137" max="137" width="17" bestFit="1" customWidth="1"/>
    <col min="138" max="138" width="18.5703125" bestFit="1" customWidth="1"/>
    <col min="139" max="139" width="17" bestFit="1" customWidth="1"/>
    <col min="140" max="140" width="18.5703125" bestFit="1" customWidth="1"/>
    <col min="141" max="141" width="17" bestFit="1" customWidth="1"/>
    <col min="142" max="142" width="18.5703125" bestFit="1" customWidth="1"/>
    <col min="143" max="143" width="17" bestFit="1" customWidth="1"/>
    <col min="144" max="144" width="18.5703125" bestFit="1" customWidth="1"/>
    <col min="145" max="145" width="17" bestFit="1" customWidth="1"/>
    <col min="146" max="146" width="23.5703125" bestFit="1" customWidth="1"/>
    <col min="147" max="147" width="49.28515625" bestFit="1" customWidth="1"/>
    <col min="148" max="148" width="7.85546875" bestFit="1" customWidth="1"/>
    <col min="149" max="156" width="2" bestFit="1" customWidth="1"/>
    <col min="157" max="211" width="3" bestFit="1" customWidth="1"/>
    <col min="212" max="212" width="10.85546875" bestFit="1" customWidth="1"/>
    <col min="213" max="213" width="11.28515625" bestFit="1" customWidth="1"/>
  </cols>
  <sheetData>
    <row r="2" spans="1:58" x14ac:dyDescent="0.25">
      <c r="A2" s="1" t="s">
        <v>32</v>
      </c>
      <c r="B2" t="s">
        <v>47</v>
      </c>
    </row>
    <row r="4" spans="1:58" x14ac:dyDescent="0.25">
      <c r="A4" s="1" t="s">
        <v>22</v>
      </c>
      <c r="B4" s="1" t="s">
        <v>20</v>
      </c>
      <c r="U4" s="7" t="s">
        <v>10</v>
      </c>
      <c r="Y4" s="7" t="s">
        <v>10</v>
      </c>
      <c r="AC4" s="7" t="s">
        <v>15</v>
      </c>
      <c r="AG4" s="7" t="s">
        <v>15</v>
      </c>
      <c r="AK4" s="7" t="s">
        <v>12</v>
      </c>
      <c r="AO4" s="7" t="s">
        <v>12</v>
      </c>
      <c r="AS4" s="7" t="s">
        <v>16</v>
      </c>
      <c r="AW4" s="7" t="s">
        <v>16</v>
      </c>
      <c r="BA4" s="7" t="s">
        <v>17</v>
      </c>
    </row>
    <row r="5" spans="1:58" x14ac:dyDescent="0.25">
      <c r="B5" t="s">
        <v>15</v>
      </c>
      <c r="U5" s="9">
        <v>10000</v>
      </c>
      <c r="Y5" s="9">
        <v>10000</v>
      </c>
      <c r="AC5" s="9">
        <v>10000</v>
      </c>
      <c r="AG5" s="9">
        <v>10000</v>
      </c>
      <c r="AK5" s="9">
        <v>10000</v>
      </c>
      <c r="AO5" s="9">
        <v>10000</v>
      </c>
      <c r="AS5" s="9">
        <v>10000</v>
      </c>
      <c r="AW5" s="9">
        <v>10000</v>
      </c>
      <c r="BA5" s="9">
        <v>10000</v>
      </c>
    </row>
    <row r="6" spans="1:58" x14ac:dyDescent="0.25">
      <c r="B6">
        <v>10000</v>
      </c>
      <c r="C6">
        <v>15000</v>
      </c>
      <c r="D6">
        <v>20000</v>
      </c>
      <c r="E6">
        <v>25000</v>
      </c>
      <c r="F6">
        <v>30000</v>
      </c>
      <c r="U6" s="9">
        <v>1</v>
      </c>
      <c r="V6" s="9"/>
      <c r="W6" s="9"/>
      <c r="X6" s="9"/>
      <c r="Y6" s="9">
        <v>100000</v>
      </c>
      <c r="Z6" s="9"/>
      <c r="AA6" s="9"/>
      <c r="AB6" s="9"/>
      <c r="AC6" s="9">
        <v>1</v>
      </c>
      <c r="AD6" s="9"/>
      <c r="AE6" s="9"/>
      <c r="AF6" s="9"/>
      <c r="AG6" s="9">
        <v>100000</v>
      </c>
      <c r="AH6" s="9"/>
      <c r="AI6" s="9"/>
      <c r="AJ6" s="9"/>
      <c r="AK6" s="9">
        <v>1</v>
      </c>
      <c r="AL6" s="9"/>
      <c r="AM6" s="9"/>
      <c r="AN6" s="9"/>
      <c r="AO6" s="9">
        <v>100000</v>
      </c>
      <c r="AP6" s="9"/>
      <c r="AQ6" s="9"/>
      <c r="AR6" s="9"/>
      <c r="AS6" s="9">
        <v>1</v>
      </c>
      <c r="AT6" s="9"/>
      <c r="AU6" s="9"/>
      <c r="AV6" s="9"/>
      <c r="AW6" s="9">
        <v>100000</v>
      </c>
      <c r="AX6" s="9"/>
      <c r="AY6" s="9"/>
      <c r="AZ6" s="9"/>
      <c r="BA6" s="9">
        <v>0</v>
      </c>
      <c r="BB6" s="9"/>
      <c r="BC6" s="9"/>
      <c r="BD6" s="9"/>
      <c r="BF6" t="s">
        <v>23</v>
      </c>
    </row>
    <row r="7" spans="1:58" x14ac:dyDescent="0.25">
      <c r="A7" s="1" t="s">
        <v>18</v>
      </c>
      <c r="B7">
        <v>100000</v>
      </c>
      <c r="C7">
        <v>100000</v>
      </c>
      <c r="D7">
        <v>100000</v>
      </c>
      <c r="E7">
        <v>100000</v>
      </c>
      <c r="F7">
        <v>100000</v>
      </c>
      <c r="U7" s="8"/>
    </row>
    <row r="8" spans="1:58" x14ac:dyDescent="0.25">
      <c r="A8" s="2">
        <v>1</v>
      </c>
      <c r="B8" s="6">
        <v>333.04949225000001</v>
      </c>
      <c r="C8" s="6">
        <v>748.22622766666666</v>
      </c>
      <c r="D8" s="6">
        <v>1327.9632320000001</v>
      </c>
      <c r="E8" s="6">
        <v>2083.919367</v>
      </c>
      <c r="F8" s="6">
        <v>3008.7228239999999</v>
      </c>
      <c r="U8" s="7" t="e">
        <f>GETPIVOTDATA("Avg",'pivot times'!$A$3,"action","e0","world_size",10000,"number_of_steps_between_file_dumps",1,"omp_get_max_threads",A8)</f>
        <v>#REF!</v>
      </c>
      <c r="V8" s="7" t="e">
        <f>GETPIVOTDATA("StdDevp",'pivot times'!$A$3,"action","e0","world_size",10000,"number_of_steps_between_file_dumps",1,"omp_get_max_threads",A8)</f>
        <v>#REF!</v>
      </c>
      <c r="W8" s="7" t="e">
        <f xml:space="preserve"> U8-3*V8</f>
        <v>#REF!</v>
      </c>
      <c r="X8" s="7" t="e">
        <f xml:space="preserve"> U8+3*V8</f>
        <v>#REF!</v>
      </c>
      <c r="Y8" s="7">
        <f>'pivot times'!D8</f>
        <v>748.22622766666666</v>
      </c>
      <c r="Z8" s="7">
        <f>'pivot times'!E8</f>
        <v>0.10092946220091502</v>
      </c>
      <c r="AA8" s="7">
        <f xml:space="preserve"> Y8-3*Z8</f>
        <v>747.92343928006392</v>
      </c>
      <c r="AB8" s="7">
        <f xml:space="preserve"> Y8+3*Z8</f>
        <v>748.5290160532694</v>
      </c>
      <c r="AC8" s="7">
        <f>'pivot times'!F8</f>
        <v>1327.9632320000001</v>
      </c>
      <c r="AD8" s="7">
        <f>'pivot times'!G8</f>
        <v>0</v>
      </c>
      <c r="AE8" s="7">
        <f xml:space="preserve"> AC8-3*AD8</f>
        <v>1327.9632320000001</v>
      </c>
      <c r="AF8" s="7">
        <f xml:space="preserve"> AC8+3*AD8</f>
        <v>1327.9632320000001</v>
      </c>
      <c r="AG8" s="7">
        <f>'pivot times'!H8</f>
        <v>2083.919367</v>
      </c>
      <c r="AH8" s="7">
        <f>'pivot times'!I8</f>
        <v>0</v>
      </c>
      <c r="AI8" s="7">
        <f xml:space="preserve"> AG8-3*AH8</f>
        <v>2083.919367</v>
      </c>
      <c r="AJ8" s="7">
        <f xml:space="preserve"> AG8+3*AH8</f>
        <v>2083.919367</v>
      </c>
      <c r="AK8" s="7">
        <f>'pivot times'!J8</f>
        <v>3008.7228239999999</v>
      </c>
      <c r="AL8" s="7">
        <f>'pivot times'!K8</f>
        <v>0</v>
      </c>
      <c r="AM8" s="7">
        <f xml:space="preserve"> AK8-3*AL8</f>
        <v>3008.7228239999999</v>
      </c>
      <c r="AN8" s="7">
        <f xml:space="preserve"> AK8+3*AL8</f>
        <v>3008.7228239999999</v>
      </c>
      <c r="AO8" s="7">
        <f>'pivot times'!L8</f>
        <v>0</v>
      </c>
      <c r="AP8" s="7">
        <f>'pivot times'!M8</f>
        <v>0</v>
      </c>
      <c r="AQ8" s="7">
        <f xml:space="preserve"> AO8-3*AP8</f>
        <v>0</v>
      </c>
      <c r="AR8" s="7">
        <f xml:space="preserve"> AO8+3*AP8</f>
        <v>0</v>
      </c>
      <c r="AS8" s="7">
        <f>'pivot times'!N8</f>
        <v>0</v>
      </c>
      <c r="AT8" s="7">
        <f>'pivot times'!O8</f>
        <v>0</v>
      </c>
      <c r="AU8" s="7">
        <f xml:space="preserve"> AS8-3*AT8</f>
        <v>0</v>
      </c>
      <c r="AV8" s="7">
        <f xml:space="preserve"> AS8+3*AT8</f>
        <v>0</v>
      </c>
      <c r="AW8" s="7">
        <f>'pivot times'!P8</f>
        <v>0</v>
      </c>
      <c r="AX8" s="7">
        <f>'pivot times'!Q8</f>
        <v>0</v>
      </c>
      <c r="AY8" s="7">
        <f xml:space="preserve"> AW8-3*AX8</f>
        <v>0</v>
      </c>
      <c r="AZ8" s="7">
        <f xml:space="preserve"> AW8+3*AX8</f>
        <v>0</v>
      </c>
      <c r="BA8" s="7">
        <f>'pivot times'!R8</f>
        <v>0</v>
      </c>
      <c r="BB8" s="7">
        <f>'pivot times'!S8</f>
        <v>0</v>
      </c>
      <c r="BC8" s="7">
        <f xml:space="preserve"> BA8-3*BB8</f>
        <v>0</v>
      </c>
      <c r="BD8" s="7">
        <f xml:space="preserve"> BA8+3*BB8</f>
        <v>0</v>
      </c>
    </row>
    <row r="9" spans="1:58" x14ac:dyDescent="0.25">
      <c r="A9" s="2">
        <v>2</v>
      </c>
      <c r="B9" s="6">
        <v>166.15454114285714</v>
      </c>
      <c r="C9" s="6">
        <v>372.50587033333335</v>
      </c>
      <c r="D9" s="6">
        <v>661.10367699999995</v>
      </c>
      <c r="E9" s="6">
        <v>1033.768284</v>
      </c>
      <c r="F9" s="6">
        <v>1489.6998960000001</v>
      </c>
      <c r="U9" s="7" t="e">
        <f>GETPIVOTDATA("Avg",'pivot times'!$A$3,"action","e0","world_size",10000,"number_of_steps_between_file_dumps",1,"omp_get_max_threads",A9)</f>
        <v>#REF!</v>
      </c>
      <c r="V9" s="7" t="e">
        <f>GETPIVOTDATA("StdDevp",'pivot times'!$A$3,"action","e0","world_size",10000,"number_of_steps_between_file_dumps",1,"omp_get_max_threads",A9)</f>
        <v>#REF!</v>
      </c>
      <c r="W9" s="7" t="e">
        <f t="shared" ref="W9:W71" si="0" xml:space="preserve"> U9-3*V9</f>
        <v>#REF!</v>
      </c>
      <c r="X9" s="7" t="e">
        <f t="shared" ref="X9:X71" si="1" xml:space="preserve"> U9+3*V9</f>
        <v>#REF!</v>
      </c>
      <c r="Y9" s="7">
        <f>'pivot times'!D9</f>
        <v>372.50587033333335</v>
      </c>
      <c r="Z9" s="7">
        <f>'pivot times'!E9</f>
        <v>0.35509356222225424</v>
      </c>
      <c r="AA9" s="7">
        <f t="shared" ref="AA9:AA71" si="2" xml:space="preserve"> Y9-3*Z9</f>
        <v>371.44058964666658</v>
      </c>
      <c r="AB9" s="7">
        <f t="shared" ref="AB9:AB71" si="3" xml:space="preserve"> Y9+3*Z9</f>
        <v>373.57115102000012</v>
      </c>
      <c r="AC9" s="7">
        <f>'pivot times'!F9</f>
        <v>661.10367699999995</v>
      </c>
      <c r="AD9" s="7">
        <f>'pivot times'!G9</f>
        <v>0.18578799996579098</v>
      </c>
      <c r="AE9" s="7">
        <f t="shared" ref="AE9:AE71" si="4" xml:space="preserve"> AC9-3*AD9</f>
        <v>660.5463130001026</v>
      </c>
      <c r="AF9" s="7">
        <f t="shared" ref="AF9:AF71" si="5" xml:space="preserve"> AC9+3*AD9</f>
        <v>661.6610409998973</v>
      </c>
      <c r="AG9" s="7">
        <f>'pivot times'!H9</f>
        <v>1033.768284</v>
      </c>
      <c r="AH9" s="7">
        <f>'pivot times'!I9</f>
        <v>0</v>
      </c>
      <c r="AI9" s="7">
        <f t="shared" ref="AI9:AI71" si="6" xml:space="preserve"> AG9-3*AH9</f>
        <v>1033.768284</v>
      </c>
      <c r="AJ9" s="7">
        <f t="shared" ref="AJ9:AJ71" si="7" xml:space="preserve"> AG9+3*AH9</f>
        <v>1033.768284</v>
      </c>
      <c r="AK9" s="7">
        <f>'pivot times'!J9</f>
        <v>1489.6998960000001</v>
      </c>
      <c r="AL9" s="7">
        <f>'pivot times'!K9</f>
        <v>0.30369299884697243</v>
      </c>
      <c r="AM9" s="7">
        <f t="shared" ref="AM9:AM71" si="8" xml:space="preserve"> AK9-3*AL9</f>
        <v>1488.7888170034591</v>
      </c>
      <c r="AN9" s="7">
        <f t="shared" ref="AN9:AN71" si="9" xml:space="preserve"> AK9+3*AL9</f>
        <v>1490.610974996541</v>
      </c>
      <c r="AO9" s="7">
        <f>'pivot times'!L9</f>
        <v>0</v>
      </c>
      <c r="AP9" s="7">
        <f>'pivot times'!M9</f>
        <v>0</v>
      </c>
      <c r="AQ9" s="7">
        <f t="shared" ref="AQ9:AQ71" si="10" xml:space="preserve"> AO9-3*AP9</f>
        <v>0</v>
      </c>
      <c r="AR9" s="7">
        <f t="shared" ref="AR9:AR71" si="11" xml:space="preserve"> AO9+3*AP9</f>
        <v>0</v>
      </c>
      <c r="AS9" s="7">
        <f>'pivot times'!N9</f>
        <v>0</v>
      </c>
      <c r="AT9" s="7">
        <f>'pivot times'!O9</f>
        <v>0</v>
      </c>
      <c r="AU9" s="7">
        <f t="shared" ref="AU9:AU71" si="12" xml:space="preserve"> AS9-3*AT9</f>
        <v>0</v>
      </c>
      <c r="AV9" s="7">
        <f t="shared" ref="AV9:AV71" si="13" xml:space="preserve"> AS9+3*AT9</f>
        <v>0</v>
      </c>
      <c r="AW9" s="7">
        <f>'pivot times'!P9</f>
        <v>0</v>
      </c>
      <c r="AX9" s="7">
        <f>'pivot times'!Q9</f>
        <v>0</v>
      </c>
      <c r="AY9" s="7">
        <f t="shared" ref="AY9:AY71" si="14" xml:space="preserve"> AW9-3*AX9</f>
        <v>0</v>
      </c>
      <c r="AZ9" s="7">
        <f t="shared" ref="AZ9:AZ71" si="15" xml:space="preserve"> AW9+3*AX9</f>
        <v>0</v>
      </c>
      <c r="BA9" s="7">
        <f>'pivot times'!R9</f>
        <v>0</v>
      </c>
      <c r="BB9" s="7">
        <f>'pivot times'!S9</f>
        <v>0</v>
      </c>
      <c r="BC9" s="7">
        <f t="shared" ref="BC9:BC71" si="16" xml:space="preserve"> BA9-3*BB9</f>
        <v>0</v>
      </c>
      <c r="BD9" s="7">
        <f t="shared" ref="BD9:BD71" si="17" xml:space="preserve"> BA9+3*BB9</f>
        <v>0</v>
      </c>
    </row>
    <row r="10" spans="1:58" x14ac:dyDescent="0.25">
      <c r="A10" s="2">
        <v>3</v>
      </c>
      <c r="B10" s="6">
        <v>111.28643521428572</v>
      </c>
      <c r="C10" s="6">
        <v>248.89264200000002</v>
      </c>
      <c r="D10" s="6">
        <v>440.81368850000001</v>
      </c>
      <c r="E10" s="6">
        <v>689.58723399999997</v>
      </c>
      <c r="F10" s="6">
        <v>991.5649155000001</v>
      </c>
      <c r="U10" s="7" t="e">
        <f>GETPIVOTDATA("Avg",'pivot times'!$A$3,"action","e0","world_size",10000,"number_of_steps_between_file_dumps",1,"omp_get_max_threads",A10)</f>
        <v>#REF!</v>
      </c>
      <c r="V10" s="7" t="e">
        <f>GETPIVOTDATA("StdDevp",'pivot times'!$A$3,"action","e0","world_size",10000,"number_of_steps_between_file_dumps",1,"omp_get_max_threads",A10)</f>
        <v>#REF!</v>
      </c>
      <c r="W10" s="7" t="e">
        <f t="shared" si="0"/>
        <v>#REF!</v>
      </c>
      <c r="X10" s="7" t="e">
        <f t="shared" si="1"/>
        <v>#REF!</v>
      </c>
      <c r="Y10" s="7">
        <f>'pivot times'!D10</f>
        <v>248.89264200000002</v>
      </c>
      <c r="Z10" s="7">
        <f>'pivot times'!E10</f>
        <v>3.2435635462630168E-2</v>
      </c>
      <c r="AA10" s="7">
        <f t="shared" si="2"/>
        <v>248.79533509361212</v>
      </c>
      <c r="AB10" s="7">
        <f t="shared" si="3"/>
        <v>248.98994890638792</v>
      </c>
      <c r="AC10" s="7">
        <f>'pivot times'!F10</f>
        <v>440.81368850000001</v>
      </c>
      <c r="AD10" s="7">
        <f>'pivot times'!G10</f>
        <v>7.3112499934078728E-2</v>
      </c>
      <c r="AE10" s="7">
        <f t="shared" si="4"/>
        <v>440.59435100019778</v>
      </c>
      <c r="AF10" s="7">
        <f t="shared" si="5"/>
        <v>441.03302599980225</v>
      </c>
      <c r="AG10" s="7">
        <f>'pivot times'!H10</f>
        <v>689.58723399999997</v>
      </c>
      <c r="AH10" s="7">
        <f>'pivot times'!I10</f>
        <v>0</v>
      </c>
      <c r="AI10" s="7">
        <f t="shared" si="6"/>
        <v>689.58723399999997</v>
      </c>
      <c r="AJ10" s="7">
        <f t="shared" si="7"/>
        <v>689.58723399999997</v>
      </c>
      <c r="AK10" s="7">
        <f>'pivot times'!J10</f>
        <v>991.5649155000001</v>
      </c>
      <c r="AL10" s="7">
        <f>'pivot times'!K10</f>
        <v>8.3264976333042879E-3</v>
      </c>
      <c r="AM10" s="7">
        <f t="shared" si="8"/>
        <v>991.53993600710021</v>
      </c>
      <c r="AN10" s="7">
        <f t="shared" si="9"/>
        <v>991.58989499289999</v>
      </c>
      <c r="AO10" s="7">
        <f>'pivot times'!L10</f>
        <v>0</v>
      </c>
      <c r="AP10" s="7">
        <f>'pivot times'!M10</f>
        <v>0</v>
      </c>
      <c r="AQ10" s="7">
        <f t="shared" si="10"/>
        <v>0</v>
      </c>
      <c r="AR10" s="7">
        <f t="shared" si="11"/>
        <v>0</v>
      </c>
      <c r="AS10" s="7">
        <f>'pivot times'!N10</f>
        <v>0</v>
      </c>
      <c r="AT10" s="7">
        <f>'pivot times'!O10</f>
        <v>0</v>
      </c>
      <c r="AU10" s="7">
        <f t="shared" si="12"/>
        <v>0</v>
      </c>
      <c r="AV10" s="7">
        <f t="shared" si="13"/>
        <v>0</v>
      </c>
      <c r="AW10" s="7">
        <f>'pivot times'!P10</f>
        <v>0</v>
      </c>
      <c r="AX10" s="7">
        <f>'pivot times'!Q10</f>
        <v>0</v>
      </c>
      <c r="AY10" s="7">
        <f t="shared" si="14"/>
        <v>0</v>
      </c>
      <c r="AZ10" s="7">
        <f t="shared" si="15"/>
        <v>0</v>
      </c>
      <c r="BA10" s="7">
        <f>'pivot times'!R10</f>
        <v>0</v>
      </c>
      <c r="BB10" s="7">
        <f>'pivot times'!S10</f>
        <v>0</v>
      </c>
      <c r="BC10" s="7">
        <f t="shared" si="16"/>
        <v>0</v>
      </c>
      <c r="BD10" s="7">
        <f t="shared" si="17"/>
        <v>0</v>
      </c>
    </row>
    <row r="11" spans="1:58" x14ac:dyDescent="0.25">
      <c r="A11" s="2">
        <v>4</v>
      </c>
      <c r="B11" s="6">
        <v>83.86176435714286</v>
      </c>
      <c r="C11" s="6">
        <v>187.03656233333334</v>
      </c>
      <c r="D11" s="6">
        <v>331.66965600000003</v>
      </c>
      <c r="E11" s="6">
        <v>517.03048899999999</v>
      </c>
      <c r="F11" s="6">
        <v>745.01235150000002</v>
      </c>
      <c r="U11" s="7" t="e">
        <f>GETPIVOTDATA("Avg",'pivot times'!$A$3,"action","e0","world_size",10000,"number_of_steps_between_file_dumps",1,"omp_get_max_threads",A11)</f>
        <v>#REF!</v>
      </c>
      <c r="V11" s="7" t="e">
        <f>GETPIVOTDATA("StdDevp",'pivot times'!$A$3,"action","e0","world_size",10000,"number_of_steps_between_file_dumps",1,"omp_get_max_threads",A11)</f>
        <v>#REF!</v>
      </c>
      <c r="W11" s="7" t="e">
        <f t="shared" si="0"/>
        <v>#REF!</v>
      </c>
      <c r="X11" s="7" t="e">
        <f t="shared" si="1"/>
        <v>#REF!</v>
      </c>
      <c r="Y11" s="7">
        <f>'pivot times'!D11</f>
        <v>187.03656233333334</v>
      </c>
      <c r="Z11" s="7">
        <f>'pivot times'!E11</f>
        <v>0.18296922772062205</v>
      </c>
      <c r="AA11" s="7">
        <f t="shared" si="2"/>
        <v>186.48765465017146</v>
      </c>
      <c r="AB11" s="7">
        <f t="shared" si="3"/>
        <v>187.58547001649521</v>
      </c>
      <c r="AC11" s="7">
        <f>'pivot times'!F11</f>
        <v>331.66965600000003</v>
      </c>
      <c r="AD11" s="7">
        <f>'pivot times'!G11</f>
        <v>5.713997584879258E-3</v>
      </c>
      <c r="AE11" s="7">
        <f t="shared" si="4"/>
        <v>331.65251400724537</v>
      </c>
      <c r="AF11" s="7">
        <f t="shared" si="5"/>
        <v>331.68679799275469</v>
      </c>
      <c r="AG11" s="7">
        <f>'pivot times'!H11</f>
        <v>517.03048899999999</v>
      </c>
      <c r="AH11" s="7">
        <f>'pivot times'!I11</f>
        <v>0</v>
      </c>
      <c r="AI11" s="7">
        <f t="shared" si="6"/>
        <v>517.03048899999999</v>
      </c>
      <c r="AJ11" s="7">
        <f t="shared" si="7"/>
        <v>517.03048899999999</v>
      </c>
      <c r="AK11" s="7">
        <f>'pivot times'!J11</f>
        <v>745.01235150000002</v>
      </c>
      <c r="AL11" s="7">
        <f>'pivot times'!K11</f>
        <v>2.6899501075403086E-2</v>
      </c>
      <c r="AM11" s="7">
        <f t="shared" si="8"/>
        <v>744.93165299677378</v>
      </c>
      <c r="AN11" s="7">
        <f t="shared" si="9"/>
        <v>745.09305000322627</v>
      </c>
      <c r="AO11" s="7">
        <f>'pivot times'!L11</f>
        <v>0</v>
      </c>
      <c r="AP11" s="7">
        <f>'pivot times'!M11</f>
        <v>0</v>
      </c>
      <c r="AQ11" s="7">
        <f t="shared" si="10"/>
        <v>0</v>
      </c>
      <c r="AR11" s="7">
        <f t="shared" si="11"/>
        <v>0</v>
      </c>
      <c r="AS11" s="7">
        <f>'pivot times'!N11</f>
        <v>0</v>
      </c>
      <c r="AT11" s="7">
        <f>'pivot times'!O11</f>
        <v>0</v>
      </c>
      <c r="AU11" s="7">
        <f t="shared" si="12"/>
        <v>0</v>
      </c>
      <c r="AV11" s="7">
        <f t="shared" si="13"/>
        <v>0</v>
      </c>
      <c r="AW11" s="7">
        <f>'pivot times'!P11</f>
        <v>0</v>
      </c>
      <c r="AX11" s="7">
        <f>'pivot times'!Q11</f>
        <v>0</v>
      </c>
      <c r="AY11" s="7">
        <f t="shared" si="14"/>
        <v>0</v>
      </c>
      <c r="AZ11" s="7">
        <f t="shared" si="15"/>
        <v>0</v>
      </c>
      <c r="BA11" s="7">
        <f>'pivot times'!R11</f>
        <v>0</v>
      </c>
      <c r="BB11" s="7">
        <f>'pivot times'!S11</f>
        <v>0</v>
      </c>
      <c r="BC11" s="7">
        <f t="shared" si="16"/>
        <v>0</v>
      </c>
      <c r="BD11" s="7">
        <f t="shared" si="17"/>
        <v>0</v>
      </c>
    </row>
    <row r="12" spans="1:58" x14ac:dyDescent="0.25">
      <c r="A12" s="2">
        <v>5</v>
      </c>
      <c r="B12" s="6">
        <v>67.357719642857134</v>
      </c>
      <c r="C12" s="6">
        <v>149.99934966666669</v>
      </c>
      <c r="D12" s="6">
        <v>265.48188449999998</v>
      </c>
      <c r="E12" s="6">
        <v>414.10621800000001</v>
      </c>
      <c r="F12" s="6">
        <v>596.16499900000008</v>
      </c>
      <c r="U12" s="7" t="e">
        <f>GETPIVOTDATA("Avg",'pivot times'!$A$3,"action","e0","world_size",10000,"number_of_steps_between_file_dumps",1,"omp_get_max_threads",A12)</f>
        <v>#REF!</v>
      </c>
      <c r="V12" s="7" t="e">
        <f>GETPIVOTDATA("StdDevp",'pivot times'!$A$3,"action","e0","world_size",10000,"number_of_steps_between_file_dumps",1,"omp_get_max_threads",A12)</f>
        <v>#REF!</v>
      </c>
      <c r="W12" s="7" t="e">
        <f t="shared" si="0"/>
        <v>#REF!</v>
      </c>
      <c r="X12" s="7" t="e">
        <f t="shared" si="1"/>
        <v>#REF!</v>
      </c>
      <c r="Y12" s="7">
        <f>'pivot times'!D12</f>
        <v>149.99934966666669</v>
      </c>
      <c r="Z12" s="7">
        <f>'pivot times'!E12</f>
        <v>1.7734308365207911E-3</v>
      </c>
      <c r="AA12" s="7">
        <f t="shared" si="2"/>
        <v>149.99402937415712</v>
      </c>
      <c r="AB12" s="7">
        <f t="shared" si="3"/>
        <v>150.00466995917625</v>
      </c>
      <c r="AC12" s="7">
        <f>'pivot times'!F12</f>
        <v>265.48188449999998</v>
      </c>
      <c r="AD12" s="7">
        <f>'pivot times'!G12</f>
        <v>2.5715049411441501E-3</v>
      </c>
      <c r="AE12" s="7">
        <f t="shared" si="4"/>
        <v>265.47416998517656</v>
      </c>
      <c r="AF12" s="7">
        <f t="shared" si="5"/>
        <v>265.4895990148234</v>
      </c>
      <c r="AG12" s="7">
        <f>'pivot times'!H12</f>
        <v>414.10621800000001</v>
      </c>
      <c r="AH12" s="7">
        <f>'pivot times'!I12</f>
        <v>0</v>
      </c>
      <c r="AI12" s="7">
        <f t="shared" si="6"/>
        <v>414.10621800000001</v>
      </c>
      <c r="AJ12" s="7">
        <f t="shared" si="7"/>
        <v>414.10621800000001</v>
      </c>
      <c r="AK12" s="7">
        <f>'pivot times'!J12</f>
        <v>596.16499900000008</v>
      </c>
      <c r="AL12" s="7">
        <f>'pivot times'!K12</f>
        <v>6.9225999821686993E-2</v>
      </c>
      <c r="AM12" s="7">
        <f t="shared" si="8"/>
        <v>595.95732100053499</v>
      </c>
      <c r="AN12" s="7">
        <f t="shared" si="9"/>
        <v>596.37267699946517</v>
      </c>
      <c r="AO12" s="7">
        <f>'pivot times'!L12</f>
        <v>0</v>
      </c>
      <c r="AP12" s="7">
        <f>'pivot times'!M12</f>
        <v>0</v>
      </c>
      <c r="AQ12" s="7">
        <f t="shared" si="10"/>
        <v>0</v>
      </c>
      <c r="AR12" s="7">
        <f t="shared" si="11"/>
        <v>0</v>
      </c>
      <c r="AS12" s="7">
        <f>'pivot times'!N12</f>
        <v>0</v>
      </c>
      <c r="AT12" s="7">
        <f>'pivot times'!O12</f>
        <v>0</v>
      </c>
      <c r="AU12" s="7">
        <f t="shared" si="12"/>
        <v>0</v>
      </c>
      <c r="AV12" s="7">
        <f t="shared" si="13"/>
        <v>0</v>
      </c>
      <c r="AW12" s="7">
        <f>'pivot times'!P12</f>
        <v>0</v>
      </c>
      <c r="AX12" s="7">
        <f>'pivot times'!Q12</f>
        <v>0</v>
      </c>
      <c r="AY12" s="7">
        <f t="shared" si="14"/>
        <v>0</v>
      </c>
      <c r="AZ12" s="7">
        <f t="shared" si="15"/>
        <v>0</v>
      </c>
      <c r="BA12" s="7">
        <f>'pivot times'!R12</f>
        <v>0</v>
      </c>
      <c r="BB12" s="7">
        <f>'pivot times'!S12</f>
        <v>0</v>
      </c>
      <c r="BC12" s="7">
        <f t="shared" si="16"/>
        <v>0</v>
      </c>
      <c r="BD12" s="7">
        <f t="shared" si="17"/>
        <v>0</v>
      </c>
    </row>
    <row r="13" spans="1:58" x14ac:dyDescent="0.25">
      <c r="A13" s="2">
        <v>6</v>
      </c>
      <c r="B13" s="6">
        <v>55.933098357142846</v>
      </c>
      <c r="C13" s="6">
        <v>125.29804133333333</v>
      </c>
      <c r="D13" s="6">
        <v>221.577619</v>
      </c>
      <c r="E13" s="6">
        <v>346.274833</v>
      </c>
      <c r="F13" s="6">
        <v>496.76903199999998</v>
      </c>
      <c r="U13" s="7" t="e">
        <f>GETPIVOTDATA("Avg",'pivot times'!$A$3,"action","e0","world_size",10000,"number_of_steps_between_file_dumps",1,"omp_get_max_threads",A13)</f>
        <v>#REF!</v>
      </c>
      <c r="V13" s="7" t="e">
        <f>GETPIVOTDATA("StdDevp",'pivot times'!$A$3,"action","e0","world_size",10000,"number_of_steps_between_file_dumps",1,"omp_get_max_threads",A13)</f>
        <v>#REF!</v>
      </c>
      <c r="W13" s="7" t="e">
        <f t="shared" si="0"/>
        <v>#REF!</v>
      </c>
      <c r="X13" s="7" t="e">
        <f t="shared" si="1"/>
        <v>#REF!</v>
      </c>
      <c r="Y13" s="7">
        <f>'pivot times'!D13</f>
        <v>125.29804133333333</v>
      </c>
      <c r="Z13" s="7">
        <f>'pivot times'!E13</f>
        <v>7.7389507913043443E-2</v>
      </c>
      <c r="AA13" s="7">
        <f t="shared" si="2"/>
        <v>125.0658728095942</v>
      </c>
      <c r="AB13" s="7">
        <f t="shared" si="3"/>
        <v>125.53020985707246</v>
      </c>
      <c r="AC13" s="7">
        <f>'pivot times'!F13</f>
        <v>221.577619</v>
      </c>
      <c r="AD13" s="7">
        <f>'pivot times'!G13</f>
        <v>4.908899996350792E-2</v>
      </c>
      <c r="AE13" s="7">
        <f t="shared" si="4"/>
        <v>221.43035200010948</v>
      </c>
      <c r="AF13" s="7">
        <f t="shared" si="5"/>
        <v>221.72488599989052</v>
      </c>
      <c r="AG13" s="7">
        <f>'pivot times'!H13</f>
        <v>346.274833</v>
      </c>
      <c r="AH13" s="7">
        <f>'pivot times'!I13</f>
        <v>0</v>
      </c>
      <c r="AI13" s="7">
        <f t="shared" si="6"/>
        <v>346.274833</v>
      </c>
      <c r="AJ13" s="7">
        <f t="shared" si="7"/>
        <v>346.274833</v>
      </c>
      <c r="AK13" s="7">
        <f>'pivot times'!J13</f>
        <v>496.76903199999998</v>
      </c>
      <c r="AL13" s="7">
        <f>'pivot times'!K13</f>
        <v>0</v>
      </c>
      <c r="AM13" s="7">
        <f t="shared" si="8"/>
        <v>496.76903199999998</v>
      </c>
      <c r="AN13" s="7">
        <f t="shared" si="9"/>
        <v>496.76903199999998</v>
      </c>
      <c r="AO13" s="7">
        <f>'pivot times'!L13</f>
        <v>0</v>
      </c>
      <c r="AP13" s="7">
        <f>'pivot times'!M13</f>
        <v>0</v>
      </c>
      <c r="AQ13" s="7">
        <f t="shared" si="10"/>
        <v>0</v>
      </c>
      <c r="AR13" s="7">
        <f t="shared" si="11"/>
        <v>0</v>
      </c>
      <c r="AS13" s="7">
        <f>'pivot times'!N13</f>
        <v>0</v>
      </c>
      <c r="AT13" s="7">
        <f>'pivot times'!O13</f>
        <v>0</v>
      </c>
      <c r="AU13" s="7">
        <f t="shared" si="12"/>
        <v>0</v>
      </c>
      <c r="AV13" s="7">
        <f t="shared" si="13"/>
        <v>0</v>
      </c>
      <c r="AW13" s="7">
        <f>'pivot times'!P13</f>
        <v>0</v>
      </c>
      <c r="AX13" s="7">
        <f>'pivot times'!Q13</f>
        <v>0</v>
      </c>
      <c r="AY13" s="7">
        <f t="shared" si="14"/>
        <v>0</v>
      </c>
      <c r="AZ13" s="7">
        <f t="shared" si="15"/>
        <v>0</v>
      </c>
      <c r="BA13" s="7">
        <f>'pivot times'!R13</f>
        <v>0</v>
      </c>
      <c r="BB13" s="7">
        <f>'pivot times'!S13</f>
        <v>0</v>
      </c>
      <c r="BC13" s="7">
        <f t="shared" si="16"/>
        <v>0</v>
      </c>
      <c r="BD13" s="7">
        <f t="shared" si="17"/>
        <v>0</v>
      </c>
    </row>
    <row r="14" spans="1:58" x14ac:dyDescent="0.25">
      <c r="A14" s="2">
        <v>7</v>
      </c>
      <c r="B14" s="6">
        <v>48.12476371428572</v>
      </c>
      <c r="C14" s="6">
        <v>107.92060099999999</v>
      </c>
      <c r="D14" s="6">
        <v>190.23516699999999</v>
      </c>
      <c r="E14" s="6">
        <v>297.04386299999999</v>
      </c>
      <c r="F14" s="6">
        <v>426.45756299999999</v>
      </c>
      <c r="U14" s="7" t="e">
        <f>GETPIVOTDATA("Avg",'pivot times'!$A$3,"action","e0","world_size",10000,"number_of_steps_between_file_dumps",1,"omp_get_max_threads",A14)</f>
        <v>#REF!</v>
      </c>
      <c r="V14" s="7" t="e">
        <f>GETPIVOTDATA("StdDevp",'pivot times'!$A$3,"action","e0","world_size",10000,"number_of_steps_between_file_dumps",1,"omp_get_max_threads",A14)</f>
        <v>#REF!</v>
      </c>
      <c r="W14" s="7" t="e">
        <f t="shared" si="0"/>
        <v>#REF!</v>
      </c>
      <c r="X14" s="7" t="e">
        <f t="shared" si="1"/>
        <v>#REF!</v>
      </c>
      <c r="Y14" s="7">
        <f>'pivot times'!D14</f>
        <v>107.92060099999999</v>
      </c>
      <c r="Z14" s="7">
        <f>'pivot times'!E14</f>
        <v>0.15455417933135029</v>
      </c>
      <c r="AA14" s="7">
        <f t="shared" si="2"/>
        <v>107.45693846200594</v>
      </c>
      <c r="AB14" s="7">
        <f t="shared" si="3"/>
        <v>108.38426353799404</v>
      </c>
      <c r="AC14" s="7">
        <f>'pivot times'!F14</f>
        <v>190.23516699999999</v>
      </c>
      <c r="AD14" s="7">
        <f>'pivot times'!G14</f>
        <v>1.6363000185462259E-2</v>
      </c>
      <c r="AE14" s="7">
        <f t="shared" si="4"/>
        <v>190.1860779994436</v>
      </c>
      <c r="AF14" s="7">
        <f t="shared" si="5"/>
        <v>190.28425600055638</v>
      </c>
      <c r="AG14" s="7">
        <f>'pivot times'!H14</f>
        <v>297.04386299999999</v>
      </c>
      <c r="AH14" s="7">
        <f>'pivot times'!I14</f>
        <v>0</v>
      </c>
      <c r="AI14" s="7">
        <f t="shared" si="6"/>
        <v>297.04386299999999</v>
      </c>
      <c r="AJ14" s="7">
        <f t="shared" si="7"/>
        <v>297.04386299999999</v>
      </c>
      <c r="AK14" s="7">
        <f>'pivot times'!J14</f>
        <v>426.45756299999999</v>
      </c>
      <c r="AL14" s="7">
        <f>'pivot times'!K14</f>
        <v>0</v>
      </c>
      <c r="AM14" s="7">
        <f t="shared" si="8"/>
        <v>426.45756299999999</v>
      </c>
      <c r="AN14" s="7">
        <f t="shared" si="9"/>
        <v>426.45756299999999</v>
      </c>
      <c r="AO14" s="7">
        <f>'pivot times'!L14</f>
        <v>0</v>
      </c>
      <c r="AP14" s="7">
        <f>'pivot times'!M14</f>
        <v>0</v>
      </c>
      <c r="AQ14" s="7">
        <f t="shared" si="10"/>
        <v>0</v>
      </c>
      <c r="AR14" s="7">
        <f t="shared" si="11"/>
        <v>0</v>
      </c>
      <c r="AS14" s="7">
        <f>'pivot times'!N14</f>
        <v>0</v>
      </c>
      <c r="AT14" s="7">
        <f>'pivot times'!O14</f>
        <v>0</v>
      </c>
      <c r="AU14" s="7">
        <f t="shared" si="12"/>
        <v>0</v>
      </c>
      <c r="AV14" s="7">
        <f t="shared" si="13"/>
        <v>0</v>
      </c>
      <c r="AW14" s="7">
        <f>'pivot times'!P14</f>
        <v>0</v>
      </c>
      <c r="AX14" s="7">
        <f>'pivot times'!Q14</f>
        <v>0</v>
      </c>
      <c r="AY14" s="7">
        <f t="shared" si="14"/>
        <v>0</v>
      </c>
      <c r="AZ14" s="7">
        <f t="shared" si="15"/>
        <v>0</v>
      </c>
      <c r="BA14" s="7">
        <f>'pivot times'!R14</f>
        <v>0</v>
      </c>
      <c r="BB14" s="7">
        <f>'pivot times'!S14</f>
        <v>0</v>
      </c>
      <c r="BC14" s="7">
        <f t="shared" si="16"/>
        <v>0</v>
      </c>
      <c r="BD14" s="7">
        <f t="shared" si="17"/>
        <v>0</v>
      </c>
    </row>
    <row r="15" spans="1:58" x14ac:dyDescent="0.25">
      <c r="A15" s="2">
        <v>8</v>
      </c>
      <c r="B15" s="6">
        <v>42.323093571428572</v>
      </c>
      <c r="C15" s="6">
        <v>94.597121999999999</v>
      </c>
      <c r="D15" s="6">
        <v>166.71203600000001</v>
      </c>
      <c r="E15" s="6">
        <v>260.09294599999998</v>
      </c>
      <c r="F15" s="6">
        <v>374.34934800000002</v>
      </c>
      <c r="U15" s="7" t="e">
        <f>GETPIVOTDATA("Avg",'pivot times'!$A$3,"action","e0","world_size",10000,"number_of_steps_between_file_dumps",1,"omp_get_max_threads",A15)</f>
        <v>#REF!</v>
      </c>
      <c r="V15" s="7" t="e">
        <f>GETPIVOTDATA("StdDevp",'pivot times'!$A$3,"action","e0","world_size",10000,"number_of_steps_between_file_dumps",1,"omp_get_max_threads",A15)</f>
        <v>#REF!</v>
      </c>
      <c r="W15" s="7" t="e">
        <f t="shared" si="0"/>
        <v>#REF!</v>
      </c>
      <c r="X15" s="7" t="e">
        <f t="shared" si="1"/>
        <v>#REF!</v>
      </c>
      <c r="Y15" s="7">
        <f>'pivot times'!D15</f>
        <v>94.597121999999999</v>
      </c>
      <c r="Z15" s="7">
        <f>'pivot times'!E15</f>
        <v>9.4085402551328676E-2</v>
      </c>
      <c r="AA15" s="7">
        <f t="shared" si="2"/>
        <v>94.314865792346012</v>
      </c>
      <c r="AB15" s="7">
        <f t="shared" si="3"/>
        <v>94.879378207653986</v>
      </c>
      <c r="AC15" s="7">
        <f>'pivot times'!F15</f>
        <v>166.71203600000001</v>
      </c>
      <c r="AD15" s="7">
        <f>'pivot times'!G15</f>
        <v>4.2440002929385011E-3</v>
      </c>
      <c r="AE15" s="7">
        <f t="shared" si="4"/>
        <v>166.69930399912118</v>
      </c>
      <c r="AF15" s="7">
        <f t="shared" si="5"/>
        <v>166.72476800087884</v>
      </c>
      <c r="AG15" s="7">
        <f>'pivot times'!H15</f>
        <v>260.09294599999998</v>
      </c>
      <c r="AH15" s="7">
        <f>'pivot times'!I15</f>
        <v>0</v>
      </c>
      <c r="AI15" s="7">
        <f t="shared" si="6"/>
        <v>260.09294599999998</v>
      </c>
      <c r="AJ15" s="7">
        <f t="shared" si="7"/>
        <v>260.09294599999998</v>
      </c>
      <c r="AK15" s="7">
        <f>'pivot times'!J15</f>
        <v>374.34934800000002</v>
      </c>
      <c r="AL15" s="7">
        <f>'pivot times'!K15</f>
        <v>0</v>
      </c>
      <c r="AM15" s="7">
        <f t="shared" si="8"/>
        <v>374.34934800000002</v>
      </c>
      <c r="AN15" s="7">
        <f t="shared" si="9"/>
        <v>374.34934800000002</v>
      </c>
      <c r="AO15" s="7">
        <f>'pivot times'!L15</f>
        <v>0</v>
      </c>
      <c r="AP15" s="7">
        <f>'pivot times'!M15</f>
        <v>0</v>
      </c>
      <c r="AQ15" s="7">
        <f t="shared" si="10"/>
        <v>0</v>
      </c>
      <c r="AR15" s="7">
        <f t="shared" si="11"/>
        <v>0</v>
      </c>
      <c r="AS15" s="7">
        <f>'pivot times'!N15</f>
        <v>0</v>
      </c>
      <c r="AT15" s="7">
        <f>'pivot times'!O15</f>
        <v>0</v>
      </c>
      <c r="AU15" s="7">
        <f t="shared" si="12"/>
        <v>0</v>
      </c>
      <c r="AV15" s="7">
        <f t="shared" si="13"/>
        <v>0</v>
      </c>
      <c r="AW15" s="7">
        <f>'pivot times'!P15</f>
        <v>0</v>
      </c>
      <c r="AX15" s="7">
        <f>'pivot times'!Q15</f>
        <v>0</v>
      </c>
      <c r="AY15" s="7">
        <f t="shared" si="14"/>
        <v>0</v>
      </c>
      <c r="AZ15" s="7">
        <f t="shared" si="15"/>
        <v>0</v>
      </c>
      <c r="BA15" s="7">
        <f>'pivot times'!R15</f>
        <v>0</v>
      </c>
      <c r="BB15" s="7">
        <f>'pivot times'!S15</f>
        <v>0</v>
      </c>
      <c r="BC15" s="7">
        <f t="shared" si="16"/>
        <v>0</v>
      </c>
      <c r="BD15" s="7">
        <f t="shared" si="17"/>
        <v>0</v>
      </c>
    </row>
    <row r="16" spans="1:58" x14ac:dyDescent="0.25">
      <c r="A16" s="2">
        <v>9</v>
      </c>
      <c r="B16" s="6">
        <v>37.802975000000004</v>
      </c>
      <c r="C16" s="6">
        <v>84.23181799999999</v>
      </c>
      <c r="D16" s="6">
        <v>148.51271850000001</v>
      </c>
      <c r="E16" s="6">
        <v>232.02580399999999</v>
      </c>
      <c r="F16" s="6">
        <v>333.39829800000001</v>
      </c>
      <c r="U16" s="7" t="e">
        <f>GETPIVOTDATA("Avg",'pivot times'!$A$3,"action","e0","world_size",10000,"number_of_steps_between_file_dumps",1,"omp_get_max_threads",A16)</f>
        <v>#REF!</v>
      </c>
      <c r="V16" s="7" t="e">
        <f>GETPIVOTDATA("StdDevp",'pivot times'!$A$3,"action","e0","world_size",10000,"number_of_steps_between_file_dumps",1,"omp_get_max_threads",A16)</f>
        <v>#REF!</v>
      </c>
      <c r="W16" s="7" t="e">
        <f t="shared" si="0"/>
        <v>#REF!</v>
      </c>
      <c r="X16" s="7" t="e">
        <f t="shared" si="1"/>
        <v>#REF!</v>
      </c>
      <c r="Y16" s="7">
        <f>'pivot times'!D16</f>
        <v>84.23181799999999</v>
      </c>
      <c r="Z16" s="7">
        <f>'pivot times'!E16</f>
        <v>1.5140833394770277E-2</v>
      </c>
      <c r="AA16" s="7">
        <f t="shared" si="2"/>
        <v>84.186395499815674</v>
      </c>
      <c r="AB16" s="7">
        <f t="shared" si="3"/>
        <v>84.277240500184305</v>
      </c>
      <c r="AC16" s="7">
        <f>'pivot times'!F16</f>
        <v>148.51271850000001</v>
      </c>
      <c r="AD16" s="7">
        <f>'pivot times'!G16</f>
        <v>0.13433749998536093</v>
      </c>
      <c r="AE16" s="7">
        <f t="shared" si="4"/>
        <v>148.10970600004393</v>
      </c>
      <c r="AF16" s="7">
        <f t="shared" si="5"/>
        <v>148.91573099995608</v>
      </c>
      <c r="AG16" s="7">
        <f>'pivot times'!H16</f>
        <v>232.02580399999999</v>
      </c>
      <c r="AH16" s="7">
        <f>'pivot times'!I16</f>
        <v>0</v>
      </c>
      <c r="AI16" s="7">
        <f t="shared" si="6"/>
        <v>232.02580399999999</v>
      </c>
      <c r="AJ16" s="7">
        <f t="shared" si="7"/>
        <v>232.02580399999999</v>
      </c>
      <c r="AK16" s="7">
        <f>'pivot times'!J16</f>
        <v>333.39829800000001</v>
      </c>
      <c r="AL16" s="7">
        <f>'pivot times'!K16</f>
        <v>0</v>
      </c>
      <c r="AM16" s="7">
        <f t="shared" si="8"/>
        <v>333.39829800000001</v>
      </c>
      <c r="AN16" s="7">
        <f t="shared" si="9"/>
        <v>333.39829800000001</v>
      </c>
      <c r="AO16" s="7">
        <f>'pivot times'!L16</f>
        <v>0</v>
      </c>
      <c r="AP16" s="7">
        <f>'pivot times'!M16</f>
        <v>0</v>
      </c>
      <c r="AQ16" s="7">
        <f t="shared" si="10"/>
        <v>0</v>
      </c>
      <c r="AR16" s="7">
        <f t="shared" si="11"/>
        <v>0</v>
      </c>
      <c r="AS16" s="7">
        <f>'pivot times'!N16</f>
        <v>0</v>
      </c>
      <c r="AT16" s="7">
        <f>'pivot times'!O16</f>
        <v>0</v>
      </c>
      <c r="AU16" s="7">
        <f t="shared" si="12"/>
        <v>0</v>
      </c>
      <c r="AV16" s="7">
        <f t="shared" si="13"/>
        <v>0</v>
      </c>
      <c r="AW16" s="7">
        <f>'pivot times'!P16</f>
        <v>0</v>
      </c>
      <c r="AX16" s="7">
        <f>'pivot times'!Q16</f>
        <v>0</v>
      </c>
      <c r="AY16" s="7">
        <f t="shared" si="14"/>
        <v>0</v>
      </c>
      <c r="AZ16" s="7">
        <f t="shared" si="15"/>
        <v>0</v>
      </c>
      <c r="BA16" s="7">
        <f>'pivot times'!R16</f>
        <v>0</v>
      </c>
      <c r="BB16" s="7">
        <f>'pivot times'!S16</f>
        <v>0</v>
      </c>
      <c r="BC16" s="7">
        <f t="shared" si="16"/>
        <v>0</v>
      </c>
      <c r="BD16" s="7">
        <f t="shared" si="17"/>
        <v>0</v>
      </c>
    </row>
    <row r="17" spans="1:56" x14ac:dyDescent="0.25">
      <c r="A17" s="2">
        <v>10</v>
      </c>
      <c r="B17" s="6">
        <v>34.044442857142862</v>
      </c>
      <c r="C17" s="6">
        <v>76.019603000000004</v>
      </c>
      <c r="D17" s="6">
        <v>134.1067755</v>
      </c>
      <c r="E17" s="6">
        <v>209.11237700000001</v>
      </c>
      <c r="F17" s="6">
        <v>299.678247</v>
      </c>
      <c r="U17" s="7" t="e">
        <f>GETPIVOTDATA("Avg",'pivot times'!$A$3,"action","e0","world_size",10000,"number_of_steps_between_file_dumps",1,"omp_get_max_threads",A17)</f>
        <v>#REF!</v>
      </c>
      <c r="V17" s="7" t="e">
        <f>GETPIVOTDATA("StdDevp",'pivot times'!$A$3,"action","e0","world_size",10000,"number_of_steps_between_file_dumps",1,"omp_get_max_threads",A17)</f>
        <v>#REF!</v>
      </c>
      <c r="W17" s="7" t="e">
        <f t="shared" si="0"/>
        <v>#REF!</v>
      </c>
      <c r="X17" s="7" t="e">
        <f t="shared" si="1"/>
        <v>#REF!</v>
      </c>
      <c r="Y17" s="7">
        <f>'pivot times'!D17</f>
        <v>76.019603000000004</v>
      </c>
      <c r="Z17" s="7">
        <f>'pivot times'!E17</f>
        <v>1.6294160210387192E-2</v>
      </c>
      <c r="AA17" s="7">
        <f t="shared" si="2"/>
        <v>75.97072051936884</v>
      </c>
      <c r="AB17" s="7">
        <f t="shared" si="3"/>
        <v>76.068485480631168</v>
      </c>
      <c r="AC17" s="7">
        <f>'pivot times'!F17</f>
        <v>134.1067755</v>
      </c>
      <c r="AD17" s="7">
        <f>'pivot times'!G17</f>
        <v>0.26240550000048407</v>
      </c>
      <c r="AE17" s="7">
        <f t="shared" si="4"/>
        <v>133.31955899999855</v>
      </c>
      <c r="AF17" s="7">
        <f t="shared" si="5"/>
        <v>134.89399200000145</v>
      </c>
      <c r="AG17" s="7">
        <f>'pivot times'!H17</f>
        <v>209.11237700000001</v>
      </c>
      <c r="AH17" s="7">
        <f>'pivot times'!I17</f>
        <v>0.13501800000346789</v>
      </c>
      <c r="AI17" s="7">
        <f t="shared" si="6"/>
        <v>208.7073229999896</v>
      </c>
      <c r="AJ17" s="7">
        <f t="shared" si="7"/>
        <v>209.51743100001042</v>
      </c>
      <c r="AK17" s="7">
        <f>'pivot times'!J17</f>
        <v>299.678247</v>
      </c>
      <c r="AL17" s="7">
        <f>'pivot times'!K17</f>
        <v>0</v>
      </c>
      <c r="AM17" s="7">
        <f t="shared" si="8"/>
        <v>299.678247</v>
      </c>
      <c r="AN17" s="7">
        <f t="shared" si="9"/>
        <v>299.678247</v>
      </c>
      <c r="AO17" s="7">
        <f>'pivot times'!L17</f>
        <v>0</v>
      </c>
      <c r="AP17" s="7">
        <f>'pivot times'!M17</f>
        <v>0</v>
      </c>
      <c r="AQ17" s="7">
        <f t="shared" si="10"/>
        <v>0</v>
      </c>
      <c r="AR17" s="7">
        <f t="shared" si="11"/>
        <v>0</v>
      </c>
      <c r="AS17" s="7">
        <f>'pivot times'!N17</f>
        <v>0</v>
      </c>
      <c r="AT17" s="7">
        <f>'pivot times'!O17</f>
        <v>0</v>
      </c>
      <c r="AU17" s="7">
        <f t="shared" si="12"/>
        <v>0</v>
      </c>
      <c r="AV17" s="7">
        <f t="shared" si="13"/>
        <v>0</v>
      </c>
      <c r="AW17" s="7">
        <f>'pivot times'!P17</f>
        <v>0</v>
      </c>
      <c r="AX17" s="7">
        <f>'pivot times'!Q17</f>
        <v>0</v>
      </c>
      <c r="AY17" s="7">
        <f t="shared" si="14"/>
        <v>0</v>
      </c>
      <c r="AZ17" s="7">
        <f t="shared" si="15"/>
        <v>0</v>
      </c>
      <c r="BA17" s="7">
        <f>'pivot times'!R17</f>
        <v>0</v>
      </c>
      <c r="BB17" s="7">
        <f>'pivot times'!S17</f>
        <v>0</v>
      </c>
      <c r="BC17" s="7">
        <f t="shared" si="16"/>
        <v>0</v>
      </c>
      <c r="BD17" s="7">
        <f t="shared" si="17"/>
        <v>0</v>
      </c>
    </row>
    <row r="18" spans="1:56" x14ac:dyDescent="0.25">
      <c r="A18" s="2">
        <v>11</v>
      </c>
      <c r="B18" s="6">
        <v>31.03745557142857</v>
      </c>
      <c r="C18" s="6">
        <v>69.312320999999997</v>
      </c>
      <c r="D18" s="6">
        <v>122.2412295</v>
      </c>
      <c r="E18" s="6">
        <v>190.876362</v>
      </c>
      <c r="F18" s="6">
        <v>273.46989000000002</v>
      </c>
      <c r="U18" s="7" t="e">
        <f>GETPIVOTDATA("Avg",'pivot times'!$A$3,"action","e0","world_size",10000,"number_of_steps_between_file_dumps",1,"omp_get_max_threads",A18)</f>
        <v>#REF!</v>
      </c>
      <c r="V18" s="7" t="e">
        <f>GETPIVOTDATA("StdDevp",'pivot times'!$A$3,"action","e0","world_size",10000,"number_of_steps_between_file_dumps",1,"omp_get_max_threads",A18)</f>
        <v>#REF!</v>
      </c>
      <c r="W18" s="7" t="e">
        <f t="shared" si="0"/>
        <v>#REF!</v>
      </c>
      <c r="X18" s="7" t="e">
        <f t="shared" si="1"/>
        <v>#REF!</v>
      </c>
      <c r="Y18" s="7">
        <f>'pivot times'!D18</f>
        <v>69.312320999999997</v>
      </c>
      <c r="Z18" s="7">
        <f>'pivot times'!E18</f>
        <v>3.3906099011695244E-2</v>
      </c>
      <c r="AA18" s="7">
        <f t="shared" si="2"/>
        <v>69.210602702964906</v>
      </c>
      <c r="AB18" s="7">
        <f t="shared" si="3"/>
        <v>69.414039297035089</v>
      </c>
      <c r="AC18" s="7">
        <f>'pivot times'!F18</f>
        <v>122.2412295</v>
      </c>
      <c r="AD18" s="7">
        <f>'pivot times'!G18</f>
        <v>0.22842650000126818</v>
      </c>
      <c r="AE18" s="7">
        <f t="shared" si="4"/>
        <v>121.5559499999962</v>
      </c>
      <c r="AF18" s="7">
        <f t="shared" si="5"/>
        <v>122.9265090000038</v>
      </c>
      <c r="AG18" s="7">
        <f>'pivot times'!H18</f>
        <v>190.876362</v>
      </c>
      <c r="AH18" s="7">
        <f>'pivot times'!I18</f>
        <v>0.50633999999848645</v>
      </c>
      <c r="AI18" s="7">
        <f t="shared" si="6"/>
        <v>189.35734200000454</v>
      </c>
      <c r="AJ18" s="7">
        <f t="shared" si="7"/>
        <v>192.39538199999546</v>
      </c>
      <c r="AK18" s="7">
        <f>'pivot times'!J18</f>
        <v>273.46989000000002</v>
      </c>
      <c r="AL18" s="7">
        <f>'pivot times'!K18</f>
        <v>0</v>
      </c>
      <c r="AM18" s="7">
        <f t="shared" si="8"/>
        <v>273.46989000000002</v>
      </c>
      <c r="AN18" s="7">
        <f t="shared" si="9"/>
        <v>273.46989000000002</v>
      </c>
      <c r="AO18" s="7">
        <f>'pivot times'!L18</f>
        <v>0</v>
      </c>
      <c r="AP18" s="7">
        <f>'pivot times'!M18</f>
        <v>0</v>
      </c>
      <c r="AQ18" s="7">
        <f t="shared" si="10"/>
        <v>0</v>
      </c>
      <c r="AR18" s="7">
        <f t="shared" si="11"/>
        <v>0</v>
      </c>
      <c r="AS18" s="7">
        <f>'pivot times'!N18</f>
        <v>0</v>
      </c>
      <c r="AT18" s="7">
        <f>'pivot times'!O18</f>
        <v>0</v>
      </c>
      <c r="AU18" s="7">
        <f t="shared" si="12"/>
        <v>0</v>
      </c>
      <c r="AV18" s="7">
        <f t="shared" si="13"/>
        <v>0</v>
      </c>
      <c r="AW18" s="7">
        <f>'pivot times'!P18</f>
        <v>0</v>
      </c>
      <c r="AX18" s="7">
        <f>'pivot times'!Q18</f>
        <v>0</v>
      </c>
      <c r="AY18" s="7">
        <f t="shared" si="14"/>
        <v>0</v>
      </c>
      <c r="AZ18" s="7">
        <f t="shared" si="15"/>
        <v>0</v>
      </c>
      <c r="BA18" s="7">
        <f>'pivot times'!R18</f>
        <v>0</v>
      </c>
      <c r="BB18" s="7">
        <f>'pivot times'!S18</f>
        <v>0</v>
      </c>
      <c r="BC18" s="7">
        <f t="shared" si="16"/>
        <v>0</v>
      </c>
      <c r="BD18" s="7">
        <f t="shared" si="17"/>
        <v>0</v>
      </c>
    </row>
    <row r="19" spans="1:56" x14ac:dyDescent="0.25">
      <c r="A19" s="2">
        <v>12</v>
      </c>
      <c r="B19" s="6">
        <v>28.72331785714286</v>
      </c>
      <c r="C19" s="6">
        <v>63.672268250000002</v>
      </c>
      <c r="D19" s="6">
        <v>112.1080465</v>
      </c>
      <c r="E19" s="6">
        <v>174.82682649999998</v>
      </c>
      <c r="F19" s="6">
        <v>250.28523799999999</v>
      </c>
      <c r="U19" s="7" t="e">
        <f>GETPIVOTDATA("Avg",'pivot times'!$A$3,"action","e0","world_size",10000,"number_of_steps_between_file_dumps",1,"omp_get_max_threads",A19)</f>
        <v>#REF!</v>
      </c>
      <c r="V19" s="7" t="e">
        <f>GETPIVOTDATA("StdDevp",'pivot times'!$A$3,"action","e0","world_size",10000,"number_of_steps_between_file_dumps",1,"omp_get_max_threads",A19)</f>
        <v>#REF!</v>
      </c>
      <c r="W19" s="7" t="e">
        <f t="shared" si="0"/>
        <v>#REF!</v>
      </c>
      <c r="X19" s="7" t="e">
        <f t="shared" si="1"/>
        <v>#REF!</v>
      </c>
      <c r="Y19" s="7">
        <f>'pivot times'!D19</f>
        <v>63.672268250000002</v>
      </c>
      <c r="Z19" s="7">
        <f>'pivot times'!E19</f>
        <v>2.471251764301868E-2</v>
      </c>
      <c r="AA19" s="7">
        <f t="shared" si="2"/>
        <v>63.598130697070943</v>
      </c>
      <c r="AB19" s="7">
        <f t="shared" si="3"/>
        <v>63.746405802929061</v>
      </c>
      <c r="AC19" s="7">
        <f>'pivot times'!F19</f>
        <v>112.1080465</v>
      </c>
      <c r="AD19" s="7">
        <f>'pivot times'!G19</f>
        <v>1.7448499987567038E-2</v>
      </c>
      <c r="AE19" s="7">
        <f t="shared" si="4"/>
        <v>112.0557010000373</v>
      </c>
      <c r="AF19" s="7">
        <f t="shared" si="5"/>
        <v>112.1603919999627</v>
      </c>
      <c r="AG19" s="7">
        <f>'pivot times'!H19</f>
        <v>174.82682649999998</v>
      </c>
      <c r="AH19" s="7">
        <f>'pivot times'!I19</f>
        <v>5.3027500048680586E-2</v>
      </c>
      <c r="AI19" s="7">
        <f t="shared" si="6"/>
        <v>174.66774399985394</v>
      </c>
      <c r="AJ19" s="7">
        <f t="shared" si="7"/>
        <v>174.98590900014602</v>
      </c>
      <c r="AK19" s="7">
        <f>'pivot times'!J19</f>
        <v>250.28523799999999</v>
      </c>
      <c r="AL19" s="7">
        <f>'pivot times'!K19</f>
        <v>0</v>
      </c>
      <c r="AM19" s="7">
        <f t="shared" si="8"/>
        <v>250.28523799999999</v>
      </c>
      <c r="AN19" s="7">
        <f t="shared" si="9"/>
        <v>250.28523799999999</v>
      </c>
      <c r="AO19" s="7">
        <f>'pivot times'!L19</f>
        <v>0</v>
      </c>
      <c r="AP19" s="7">
        <f>'pivot times'!M19</f>
        <v>0</v>
      </c>
      <c r="AQ19" s="7">
        <f t="shared" si="10"/>
        <v>0</v>
      </c>
      <c r="AR19" s="7">
        <f t="shared" si="11"/>
        <v>0</v>
      </c>
      <c r="AS19" s="7">
        <f>'pivot times'!N19</f>
        <v>0</v>
      </c>
      <c r="AT19" s="7">
        <f>'pivot times'!O19</f>
        <v>0</v>
      </c>
      <c r="AU19" s="7">
        <f t="shared" si="12"/>
        <v>0</v>
      </c>
      <c r="AV19" s="7">
        <f t="shared" si="13"/>
        <v>0</v>
      </c>
      <c r="AW19" s="7">
        <f>'pivot times'!P19</f>
        <v>0</v>
      </c>
      <c r="AX19" s="7">
        <f>'pivot times'!Q19</f>
        <v>0</v>
      </c>
      <c r="AY19" s="7">
        <f t="shared" si="14"/>
        <v>0</v>
      </c>
      <c r="AZ19" s="7">
        <f t="shared" si="15"/>
        <v>0</v>
      </c>
      <c r="BA19" s="7">
        <f>'pivot times'!R19</f>
        <v>0</v>
      </c>
      <c r="BB19" s="7">
        <f>'pivot times'!S19</f>
        <v>0</v>
      </c>
      <c r="BC19" s="7">
        <f t="shared" si="16"/>
        <v>0</v>
      </c>
      <c r="BD19" s="7">
        <f t="shared" si="17"/>
        <v>0</v>
      </c>
    </row>
    <row r="20" spans="1:56" x14ac:dyDescent="0.25">
      <c r="A20" s="2">
        <v>13</v>
      </c>
      <c r="B20" s="6">
        <v>26.710868391304341</v>
      </c>
      <c r="C20" s="6">
        <v>58.939025882352944</v>
      </c>
      <c r="D20" s="6">
        <v>103.791026</v>
      </c>
      <c r="E20" s="6">
        <v>161.63524966666668</v>
      </c>
      <c r="F20" s="6">
        <v>232.29828033333334</v>
      </c>
      <c r="U20" s="7" t="e">
        <f>GETPIVOTDATA("Avg",'pivot times'!$A$3,"action","e0","world_size",10000,"number_of_steps_between_file_dumps",1,"omp_get_max_threads",A20)</f>
        <v>#REF!</v>
      </c>
      <c r="V20" s="7" t="e">
        <f>GETPIVOTDATA("StdDevp",'pivot times'!$A$3,"action","e0","world_size",10000,"number_of_steps_between_file_dumps",1,"omp_get_max_threads",A20)</f>
        <v>#REF!</v>
      </c>
      <c r="W20" s="7" t="e">
        <f t="shared" si="0"/>
        <v>#REF!</v>
      </c>
      <c r="X20" s="7" t="e">
        <f t="shared" si="1"/>
        <v>#REF!</v>
      </c>
      <c r="Y20" s="7">
        <f>'pivot times'!D20</f>
        <v>58.939025882352944</v>
      </c>
      <c r="Z20" s="7">
        <f>'pivot times'!E20</f>
        <v>0.19963889827236342</v>
      </c>
      <c r="AA20" s="7">
        <f t="shared" si="2"/>
        <v>58.340109187535852</v>
      </c>
      <c r="AB20" s="7">
        <f t="shared" si="3"/>
        <v>59.537942577170035</v>
      </c>
      <c r="AC20" s="7">
        <f>'pivot times'!F20</f>
        <v>103.791026</v>
      </c>
      <c r="AD20" s="7">
        <f>'pivot times'!G20</f>
        <v>0.24950843501662243</v>
      </c>
      <c r="AE20" s="7">
        <f t="shared" si="4"/>
        <v>103.04250069495014</v>
      </c>
      <c r="AF20" s="7">
        <f t="shared" si="5"/>
        <v>104.53955130504987</v>
      </c>
      <c r="AG20" s="7">
        <f>'pivot times'!H20</f>
        <v>161.63524966666668</v>
      </c>
      <c r="AH20" s="7">
        <f>'pivot times'!I20</f>
        <v>0.26492721131126612</v>
      </c>
      <c r="AI20" s="7">
        <f t="shared" si="6"/>
        <v>160.84046803273287</v>
      </c>
      <c r="AJ20" s="7">
        <f t="shared" si="7"/>
        <v>162.43003130060049</v>
      </c>
      <c r="AK20" s="7">
        <f>'pivot times'!J20</f>
        <v>232.29828033333334</v>
      </c>
      <c r="AL20" s="7">
        <f>'pivot times'!K20</f>
        <v>0.33440421338885451</v>
      </c>
      <c r="AM20" s="7">
        <f t="shared" si="8"/>
        <v>231.29506769316677</v>
      </c>
      <c r="AN20" s="7">
        <f t="shared" si="9"/>
        <v>233.3014929734999</v>
      </c>
      <c r="AO20" s="7">
        <f>'pivot times'!L20</f>
        <v>0</v>
      </c>
      <c r="AP20" s="7">
        <f>'pivot times'!M20</f>
        <v>0</v>
      </c>
      <c r="AQ20" s="7">
        <f t="shared" si="10"/>
        <v>0</v>
      </c>
      <c r="AR20" s="7">
        <f t="shared" si="11"/>
        <v>0</v>
      </c>
      <c r="AS20" s="7">
        <f>'pivot times'!N20</f>
        <v>0</v>
      </c>
      <c r="AT20" s="7">
        <f>'pivot times'!O20</f>
        <v>0</v>
      </c>
      <c r="AU20" s="7">
        <f t="shared" si="12"/>
        <v>0</v>
      </c>
      <c r="AV20" s="7">
        <f t="shared" si="13"/>
        <v>0</v>
      </c>
      <c r="AW20" s="7">
        <f>'pivot times'!P20</f>
        <v>0</v>
      </c>
      <c r="AX20" s="7">
        <f>'pivot times'!Q20</f>
        <v>0</v>
      </c>
      <c r="AY20" s="7">
        <f t="shared" si="14"/>
        <v>0</v>
      </c>
      <c r="AZ20" s="7">
        <f t="shared" si="15"/>
        <v>0</v>
      </c>
      <c r="BA20" s="7">
        <f>'pivot times'!R20</f>
        <v>0</v>
      </c>
      <c r="BB20" s="7">
        <f>'pivot times'!S20</f>
        <v>0</v>
      </c>
      <c r="BC20" s="7">
        <f t="shared" si="16"/>
        <v>0</v>
      </c>
      <c r="BD20" s="7">
        <f t="shared" si="17"/>
        <v>0</v>
      </c>
    </row>
    <row r="21" spans="1:56" x14ac:dyDescent="0.25">
      <c r="A21" s="2">
        <v>14</v>
      </c>
      <c r="B21" s="6">
        <v>24.763343384615382</v>
      </c>
      <c r="C21" s="6">
        <v>54.618366285714288</v>
      </c>
      <c r="D21" s="6">
        <v>96.652621600000003</v>
      </c>
      <c r="E21" s="6">
        <v>150.65593566666666</v>
      </c>
      <c r="F21" s="6">
        <v>216.83519100000001</v>
      </c>
      <c r="U21" s="7" t="e">
        <f>GETPIVOTDATA("Avg",'pivot times'!$A$3,"action","e0","world_size",10000,"number_of_steps_between_file_dumps",1,"omp_get_max_threads",A21)</f>
        <v>#REF!</v>
      </c>
      <c r="V21" s="7" t="e">
        <f>GETPIVOTDATA("StdDevp",'pivot times'!$A$3,"action","e0","world_size",10000,"number_of_steps_between_file_dumps",1,"omp_get_max_threads",A21)</f>
        <v>#REF!</v>
      </c>
      <c r="W21" s="7" t="e">
        <f t="shared" si="0"/>
        <v>#REF!</v>
      </c>
      <c r="X21" s="7" t="e">
        <f t="shared" si="1"/>
        <v>#REF!</v>
      </c>
      <c r="Y21" s="7">
        <f>'pivot times'!D21</f>
        <v>54.618366285714288</v>
      </c>
      <c r="Z21" s="7">
        <f>'pivot times'!E21</f>
        <v>6.4899566252698063E-2</v>
      </c>
      <c r="AA21" s="7">
        <f t="shared" si="2"/>
        <v>54.423667586956192</v>
      </c>
      <c r="AB21" s="7">
        <f t="shared" si="3"/>
        <v>54.813064984472383</v>
      </c>
      <c r="AC21" s="7">
        <f>'pivot times'!F21</f>
        <v>96.652621600000003</v>
      </c>
      <c r="AD21" s="7">
        <f>'pivot times'!G21</f>
        <v>8.0098254164182842E-2</v>
      </c>
      <c r="AE21" s="7">
        <f t="shared" si="4"/>
        <v>96.41232683750745</v>
      </c>
      <c r="AF21" s="7">
        <f t="shared" si="5"/>
        <v>96.892916362492556</v>
      </c>
      <c r="AG21" s="7">
        <f>'pivot times'!H21</f>
        <v>150.65593566666666</v>
      </c>
      <c r="AH21" s="7">
        <f>'pivot times'!I21</f>
        <v>6.7386093339083936E-2</v>
      </c>
      <c r="AI21" s="7">
        <f t="shared" si="6"/>
        <v>150.45377738664942</v>
      </c>
      <c r="AJ21" s="7">
        <f t="shared" si="7"/>
        <v>150.85809394668391</v>
      </c>
      <c r="AK21" s="7">
        <f>'pivot times'!J21</f>
        <v>216.83519100000001</v>
      </c>
      <c r="AL21" s="7">
        <f>'pivot times'!K21</f>
        <v>0.13168499999155864</v>
      </c>
      <c r="AM21" s="7">
        <f t="shared" si="8"/>
        <v>216.44013600002532</v>
      </c>
      <c r="AN21" s="7">
        <f t="shared" si="9"/>
        <v>217.2302459999747</v>
      </c>
      <c r="AO21" s="7">
        <f>'pivot times'!L21</f>
        <v>0</v>
      </c>
      <c r="AP21" s="7">
        <f>'pivot times'!M21</f>
        <v>0</v>
      </c>
      <c r="AQ21" s="7">
        <f t="shared" si="10"/>
        <v>0</v>
      </c>
      <c r="AR21" s="7">
        <f t="shared" si="11"/>
        <v>0</v>
      </c>
      <c r="AS21" s="7">
        <f>'pivot times'!N21</f>
        <v>0</v>
      </c>
      <c r="AT21" s="7">
        <f>'pivot times'!O21</f>
        <v>0</v>
      </c>
      <c r="AU21" s="7">
        <f t="shared" si="12"/>
        <v>0</v>
      </c>
      <c r="AV21" s="7">
        <f t="shared" si="13"/>
        <v>0</v>
      </c>
      <c r="AW21" s="7">
        <f>'pivot times'!P21</f>
        <v>0</v>
      </c>
      <c r="AX21" s="7">
        <f>'pivot times'!Q21</f>
        <v>0</v>
      </c>
      <c r="AY21" s="7">
        <f t="shared" si="14"/>
        <v>0</v>
      </c>
      <c r="AZ21" s="7">
        <f t="shared" si="15"/>
        <v>0</v>
      </c>
      <c r="BA21" s="7">
        <f>'pivot times'!R21</f>
        <v>0</v>
      </c>
      <c r="BB21" s="7">
        <f>'pivot times'!S21</f>
        <v>0</v>
      </c>
      <c r="BC21" s="7">
        <f t="shared" si="16"/>
        <v>0</v>
      </c>
      <c r="BD21" s="7">
        <f t="shared" si="17"/>
        <v>0</v>
      </c>
    </row>
    <row r="22" spans="1:56" x14ac:dyDescent="0.25">
      <c r="A22" s="2">
        <v>15</v>
      </c>
      <c r="B22" s="6">
        <v>23.19998065217391</v>
      </c>
      <c r="C22" s="6">
        <v>51.191763937500006</v>
      </c>
      <c r="D22" s="6">
        <v>90.377266818181795</v>
      </c>
      <c r="E22" s="6">
        <v>140.74933714285714</v>
      </c>
      <c r="F22" s="6">
        <v>202.26419319999999</v>
      </c>
      <c r="U22" s="7" t="e">
        <f>GETPIVOTDATA("Avg",'pivot times'!$A$3,"action","e0","world_size",10000,"number_of_steps_between_file_dumps",1,"omp_get_max_threads",A22)</f>
        <v>#REF!</v>
      </c>
      <c r="V22" s="7" t="e">
        <f>GETPIVOTDATA("StdDevp",'pivot times'!$A$3,"action","e0","world_size",10000,"number_of_steps_between_file_dumps",1,"omp_get_max_threads",A22)</f>
        <v>#REF!</v>
      </c>
      <c r="W22" s="7" t="e">
        <f t="shared" si="0"/>
        <v>#REF!</v>
      </c>
      <c r="X22" s="7" t="e">
        <f t="shared" si="1"/>
        <v>#REF!</v>
      </c>
      <c r="Y22" s="7">
        <f>'pivot times'!D22</f>
        <v>51.191763937500006</v>
      </c>
      <c r="Z22" s="7">
        <f>'pivot times'!E22</f>
        <v>9.390822216203E-2</v>
      </c>
      <c r="AA22" s="7">
        <f t="shared" si="2"/>
        <v>50.910039271013915</v>
      </c>
      <c r="AB22" s="7">
        <f t="shared" si="3"/>
        <v>51.473488603986098</v>
      </c>
      <c r="AC22" s="7">
        <f>'pivot times'!F22</f>
        <v>90.377266818181795</v>
      </c>
      <c r="AD22" s="7">
        <f>'pivot times'!G22</f>
        <v>0.10843306037875369</v>
      </c>
      <c r="AE22" s="7">
        <f t="shared" si="4"/>
        <v>90.051967637045536</v>
      </c>
      <c r="AF22" s="7">
        <f t="shared" si="5"/>
        <v>90.702565999318054</v>
      </c>
      <c r="AG22" s="7">
        <f>'pivot times'!H22</f>
        <v>140.74933714285714</v>
      </c>
      <c r="AH22" s="7">
        <f>'pivot times'!I22</f>
        <v>9.7697978324972082E-2</v>
      </c>
      <c r="AI22" s="7">
        <f t="shared" si="6"/>
        <v>140.45624320788224</v>
      </c>
      <c r="AJ22" s="7">
        <f t="shared" si="7"/>
        <v>141.04243107783205</v>
      </c>
      <c r="AK22" s="7">
        <f>'pivot times'!J22</f>
        <v>202.26419319999999</v>
      </c>
      <c r="AL22" s="7">
        <f>'pivot times'!K22</f>
        <v>7.9649986642100351E-2</v>
      </c>
      <c r="AM22" s="7">
        <f t="shared" si="8"/>
        <v>202.02524324007371</v>
      </c>
      <c r="AN22" s="7">
        <f t="shared" si="9"/>
        <v>202.50314315992628</v>
      </c>
      <c r="AO22" s="7">
        <f>'pivot times'!L22</f>
        <v>0</v>
      </c>
      <c r="AP22" s="7">
        <f>'pivot times'!M22</f>
        <v>0</v>
      </c>
      <c r="AQ22" s="7">
        <f t="shared" si="10"/>
        <v>0</v>
      </c>
      <c r="AR22" s="7">
        <f t="shared" si="11"/>
        <v>0</v>
      </c>
      <c r="AS22" s="7">
        <f>'pivot times'!N22</f>
        <v>0</v>
      </c>
      <c r="AT22" s="7">
        <f>'pivot times'!O22</f>
        <v>0</v>
      </c>
      <c r="AU22" s="7">
        <f t="shared" si="12"/>
        <v>0</v>
      </c>
      <c r="AV22" s="7">
        <f t="shared" si="13"/>
        <v>0</v>
      </c>
      <c r="AW22" s="7">
        <f>'pivot times'!P22</f>
        <v>0</v>
      </c>
      <c r="AX22" s="7">
        <f>'pivot times'!Q22</f>
        <v>0</v>
      </c>
      <c r="AY22" s="7">
        <f t="shared" si="14"/>
        <v>0</v>
      </c>
      <c r="AZ22" s="7">
        <f t="shared" si="15"/>
        <v>0</v>
      </c>
      <c r="BA22" s="7">
        <f>'pivot times'!R22</f>
        <v>0</v>
      </c>
      <c r="BB22" s="7">
        <f>'pivot times'!S22</f>
        <v>0</v>
      </c>
      <c r="BC22" s="7">
        <f t="shared" si="16"/>
        <v>0</v>
      </c>
      <c r="BD22" s="7">
        <f t="shared" si="17"/>
        <v>0</v>
      </c>
    </row>
    <row r="23" spans="1:56" x14ac:dyDescent="0.25">
      <c r="A23" s="2">
        <v>16</v>
      </c>
      <c r="B23" s="6">
        <v>21.841143695652171</v>
      </c>
      <c r="C23" s="6">
        <v>48.115687411764696</v>
      </c>
      <c r="D23" s="6">
        <v>84.911148400000002</v>
      </c>
      <c r="E23" s="6">
        <v>132.24896166666667</v>
      </c>
      <c r="F23" s="6">
        <v>189.9075765</v>
      </c>
      <c r="U23" s="7" t="e">
        <f>GETPIVOTDATA("Avg",'pivot times'!$A$3,"action","e0","world_size",10000,"number_of_steps_between_file_dumps",1,"omp_get_max_threads",A23)</f>
        <v>#REF!</v>
      </c>
      <c r="V23" s="7" t="e">
        <f>GETPIVOTDATA("StdDevp",'pivot times'!$A$3,"action","e0","world_size",10000,"number_of_steps_between_file_dumps",1,"omp_get_max_threads",A23)</f>
        <v>#REF!</v>
      </c>
      <c r="W23" s="7" t="e">
        <f t="shared" si="0"/>
        <v>#REF!</v>
      </c>
      <c r="X23" s="7" t="e">
        <f t="shared" si="1"/>
        <v>#REF!</v>
      </c>
      <c r="Y23" s="7">
        <f>'pivot times'!D23</f>
        <v>48.115687411764696</v>
      </c>
      <c r="Z23" s="7">
        <f>'pivot times'!E23</f>
        <v>0.16534289069754318</v>
      </c>
      <c r="AA23" s="7">
        <f t="shared" si="2"/>
        <v>47.619658739672069</v>
      </c>
      <c r="AB23" s="7">
        <f t="shared" si="3"/>
        <v>48.611716083857324</v>
      </c>
      <c r="AC23" s="7">
        <f>'pivot times'!F23</f>
        <v>84.911148400000002</v>
      </c>
      <c r="AD23" s="7">
        <f>'pivot times'!G23</f>
        <v>5.8058877656009963E-2</v>
      </c>
      <c r="AE23" s="7">
        <f t="shared" si="4"/>
        <v>84.736971767031974</v>
      </c>
      <c r="AF23" s="7">
        <f t="shared" si="5"/>
        <v>85.085325032968029</v>
      </c>
      <c r="AG23" s="7">
        <f>'pivot times'!H23</f>
        <v>132.24896166666667</v>
      </c>
      <c r="AH23" s="7">
        <f>'pivot times'!I23</f>
        <v>3.8100204833406912E-2</v>
      </c>
      <c r="AI23" s="7">
        <f t="shared" si="6"/>
        <v>132.13466105216645</v>
      </c>
      <c r="AJ23" s="7">
        <f t="shared" si="7"/>
        <v>132.3632622811669</v>
      </c>
      <c r="AK23" s="7">
        <f>'pivot times'!J23</f>
        <v>189.9075765</v>
      </c>
      <c r="AL23" s="7">
        <f>'pivot times'!K23</f>
        <v>0.13201949999201515</v>
      </c>
      <c r="AM23" s="7">
        <f t="shared" si="8"/>
        <v>189.51151800002395</v>
      </c>
      <c r="AN23" s="7">
        <f t="shared" si="9"/>
        <v>190.30363499997605</v>
      </c>
      <c r="AO23" s="7">
        <f>'pivot times'!L23</f>
        <v>0</v>
      </c>
      <c r="AP23" s="7">
        <f>'pivot times'!M23</f>
        <v>0</v>
      </c>
      <c r="AQ23" s="7">
        <f t="shared" si="10"/>
        <v>0</v>
      </c>
      <c r="AR23" s="7">
        <f t="shared" si="11"/>
        <v>0</v>
      </c>
      <c r="AS23" s="7">
        <f>'pivot times'!N23</f>
        <v>0</v>
      </c>
      <c r="AT23" s="7">
        <f>'pivot times'!O23</f>
        <v>0</v>
      </c>
      <c r="AU23" s="7">
        <f t="shared" si="12"/>
        <v>0</v>
      </c>
      <c r="AV23" s="7">
        <f t="shared" si="13"/>
        <v>0</v>
      </c>
      <c r="AW23" s="7">
        <f>'pivot times'!P23</f>
        <v>0</v>
      </c>
      <c r="AX23" s="7">
        <f>'pivot times'!Q23</f>
        <v>0</v>
      </c>
      <c r="AY23" s="7">
        <f t="shared" si="14"/>
        <v>0</v>
      </c>
      <c r="AZ23" s="7">
        <f t="shared" si="15"/>
        <v>0</v>
      </c>
      <c r="BA23" s="7">
        <f>'pivot times'!R23</f>
        <v>0</v>
      </c>
      <c r="BB23" s="7">
        <f>'pivot times'!S23</f>
        <v>0</v>
      </c>
      <c r="BC23" s="7">
        <f t="shared" si="16"/>
        <v>0</v>
      </c>
      <c r="BD23" s="7">
        <f t="shared" si="17"/>
        <v>0</v>
      </c>
    </row>
    <row r="24" spans="1:56" x14ac:dyDescent="0.25">
      <c r="A24" s="2">
        <v>17</v>
      </c>
      <c r="B24" s="6">
        <v>20.646961615384612</v>
      </c>
      <c r="C24" s="6">
        <v>45.397585285714285</v>
      </c>
      <c r="D24" s="6">
        <v>80.059004400000006</v>
      </c>
      <c r="E24" s="6">
        <v>124.63650699999999</v>
      </c>
      <c r="F24" s="6">
        <v>178.62201249999998</v>
      </c>
      <c r="U24" s="7" t="e">
        <f>GETPIVOTDATA("Avg",'pivot times'!$A$3,"action","e0","world_size",10000,"number_of_steps_between_file_dumps",1,"omp_get_max_threads",A24)</f>
        <v>#REF!</v>
      </c>
      <c r="V24" s="7" t="e">
        <f>GETPIVOTDATA("StdDevp",'pivot times'!$A$3,"action","e0","world_size",10000,"number_of_steps_between_file_dumps",1,"omp_get_max_threads",A24)</f>
        <v>#REF!</v>
      </c>
      <c r="W24" s="7" t="e">
        <f t="shared" si="0"/>
        <v>#REF!</v>
      </c>
      <c r="X24" s="7" t="e">
        <f t="shared" si="1"/>
        <v>#REF!</v>
      </c>
      <c r="Y24" s="7">
        <f>'pivot times'!D24</f>
        <v>45.397585285714285</v>
      </c>
      <c r="Z24" s="7">
        <f>'pivot times'!E24</f>
        <v>5.1866883641979791E-2</v>
      </c>
      <c r="AA24" s="7">
        <f t="shared" si="2"/>
        <v>45.241984634788345</v>
      </c>
      <c r="AB24" s="7">
        <f t="shared" si="3"/>
        <v>45.553185936640226</v>
      </c>
      <c r="AC24" s="7">
        <f>'pivot times'!F24</f>
        <v>80.059004400000006</v>
      </c>
      <c r="AD24" s="7">
        <f>'pivot times'!G24</f>
        <v>2.0304974293187849E-2</v>
      </c>
      <c r="AE24" s="7">
        <f t="shared" si="4"/>
        <v>79.998089477120445</v>
      </c>
      <c r="AF24" s="7">
        <f t="shared" si="5"/>
        <v>80.119919322879568</v>
      </c>
      <c r="AG24" s="7">
        <f>'pivot times'!H24</f>
        <v>124.63650699999999</v>
      </c>
      <c r="AH24" s="7">
        <f>'pivot times'!I24</f>
        <v>0.10936113638484908</v>
      </c>
      <c r="AI24" s="7">
        <f t="shared" si="6"/>
        <v>124.30842359084545</v>
      </c>
      <c r="AJ24" s="7">
        <f t="shared" si="7"/>
        <v>124.96459040915454</v>
      </c>
      <c r="AK24" s="7">
        <f>'pivot times'!J24</f>
        <v>178.62201249999998</v>
      </c>
      <c r="AL24" s="7">
        <f>'pivot times'!K24</f>
        <v>0.20290750000552127</v>
      </c>
      <c r="AM24" s="7">
        <f t="shared" si="8"/>
        <v>178.01328999998341</v>
      </c>
      <c r="AN24" s="7">
        <f t="shared" si="9"/>
        <v>179.23073500001655</v>
      </c>
      <c r="AO24" s="7">
        <f>'pivot times'!L24</f>
        <v>0</v>
      </c>
      <c r="AP24" s="7">
        <f>'pivot times'!M24</f>
        <v>0</v>
      </c>
      <c r="AQ24" s="7">
        <f t="shared" si="10"/>
        <v>0</v>
      </c>
      <c r="AR24" s="7">
        <f t="shared" si="11"/>
        <v>0</v>
      </c>
      <c r="AS24" s="7">
        <f>'pivot times'!N24</f>
        <v>0</v>
      </c>
      <c r="AT24" s="7">
        <f>'pivot times'!O24</f>
        <v>0</v>
      </c>
      <c r="AU24" s="7">
        <f t="shared" si="12"/>
        <v>0</v>
      </c>
      <c r="AV24" s="7">
        <f t="shared" si="13"/>
        <v>0</v>
      </c>
      <c r="AW24" s="7">
        <f>'pivot times'!P24</f>
        <v>0</v>
      </c>
      <c r="AX24" s="7">
        <f>'pivot times'!Q24</f>
        <v>0</v>
      </c>
      <c r="AY24" s="7">
        <f t="shared" si="14"/>
        <v>0</v>
      </c>
      <c r="AZ24" s="7">
        <f t="shared" si="15"/>
        <v>0</v>
      </c>
      <c r="BA24" s="7">
        <f>'pivot times'!R24</f>
        <v>0</v>
      </c>
      <c r="BB24" s="7">
        <f>'pivot times'!S24</f>
        <v>0</v>
      </c>
      <c r="BC24" s="7">
        <f t="shared" si="16"/>
        <v>0</v>
      </c>
      <c r="BD24" s="7">
        <f t="shared" si="17"/>
        <v>0</v>
      </c>
    </row>
    <row r="25" spans="1:56" x14ac:dyDescent="0.25">
      <c r="A25" s="2">
        <v>18</v>
      </c>
      <c r="B25" s="6">
        <v>19.562008391304342</v>
      </c>
      <c r="C25" s="6">
        <v>43.108640812500006</v>
      </c>
      <c r="D25" s="6">
        <v>75.834679363636369</v>
      </c>
      <c r="E25" s="6">
        <v>117.96217457142858</v>
      </c>
      <c r="F25" s="6">
        <v>169.51120459999999</v>
      </c>
      <c r="U25" s="7" t="e">
        <f>GETPIVOTDATA("Avg",'pivot times'!$A$3,"action","e0","world_size",10000,"number_of_steps_between_file_dumps",1,"omp_get_max_threads",A25)</f>
        <v>#REF!</v>
      </c>
      <c r="V25" s="7" t="e">
        <f>GETPIVOTDATA("StdDevp",'pivot times'!$A$3,"action","e0","world_size",10000,"number_of_steps_between_file_dumps",1,"omp_get_max_threads",A25)</f>
        <v>#REF!</v>
      </c>
      <c r="W25" s="7" t="e">
        <f t="shared" si="0"/>
        <v>#REF!</v>
      </c>
      <c r="X25" s="7" t="e">
        <f t="shared" si="1"/>
        <v>#REF!</v>
      </c>
      <c r="Y25" s="7">
        <f>'pivot times'!D25</f>
        <v>43.108640812500006</v>
      </c>
      <c r="Z25" s="7">
        <f>'pivot times'!E25</f>
        <v>0.11830067936792692</v>
      </c>
      <c r="AA25" s="7">
        <f t="shared" si="2"/>
        <v>42.753738774396226</v>
      </c>
      <c r="AB25" s="7">
        <f t="shared" si="3"/>
        <v>43.463542850603787</v>
      </c>
      <c r="AC25" s="7">
        <f>'pivot times'!F25</f>
        <v>75.834679363636369</v>
      </c>
      <c r="AD25" s="7">
        <f>'pivot times'!G25</f>
        <v>0.1152991820876141</v>
      </c>
      <c r="AE25" s="7">
        <f t="shared" si="4"/>
        <v>75.488781817373521</v>
      </c>
      <c r="AF25" s="7">
        <f t="shared" si="5"/>
        <v>76.180576909899216</v>
      </c>
      <c r="AG25" s="7">
        <f>'pivot times'!H25</f>
        <v>117.96217457142858</v>
      </c>
      <c r="AH25" s="7">
        <f>'pivot times'!I25</f>
        <v>0.13303812177011046</v>
      </c>
      <c r="AI25" s="7">
        <f t="shared" si="6"/>
        <v>117.56306020611825</v>
      </c>
      <c r="AJ25" s="7">
        <f t="shared" si="7"/>
        <v>118.3612889367389</v>
      </c>
      <c r="AK25" s="7">
        <f>'pivot times'!J25</f>
        <v>169.51120459999999</v>
      </c>
      <c r="AL25" s="7">
        <f>'pivot times'!K25</f>
        <v>0.44990227952654055</v>
      </c>
      <c r="AM25" s="7">
        <f t="shared" si="8"/>
        <v>168.16149776142035</v>
      </c>
      <c r="AN25" s="7">
        <f t="shared" si="9"/>
        <v>170.86091143857962</v>
      </c>
      <c r="AO25" s="7">
        <f>'pivot times'!L25</f>
        <v>0</v>
      </c>
      <c r="AP25" s="7">
        <f>'pivot times'!M25</f>
        <v>0</v>
      </c>
      <c r="AQ25" s="7">
        <f t="shared" si="10"/>
        <v>0</v>
      </c>
      <c r="AR25" s="7">
        <f t="shared" si="11"/>
        <v>0</v>
      </c>
      <c r="AS25" s="7">
        <f>'pivot times'!N25</f>
        <v>0</v>
      </c>
      <c r="AT25" s="7">
        <f>'pivot times'!O25</f>
        <v>0</v>
      </c>
      <c r="AU25" s="7">
        <f t="shared" si="12"/>
        <v>0</v>
      </c>
      <c r="AV25" s="7">
        <f t="shared" si="13"/>
        <v>0</v>
      </c>
      <c r="AW25" s="7">
        <f>'pivot times'!P25</f>
        <v>0</v>
      </c>
      <c r="AX25" s="7">
        <f>'pivot times'!Q25</f>
        <v>0</v>
      </c>
      <c r="AY25" s="7">
        <f t="shared" si="14"/>
        <v>0</v>
      </c>
      <c r="AZ25" s="7">
        <f t="shared" si="15"/>
        <v>0</v>
      </c>
      <c r="BA25" s="7">
        <f>'pivot times'!R25</f>
        <v>0</v>
      </c>
      <c r="BB25" s="7">
        <f>'pivot times'!S25</f>
        <v>0</v>
      </c>
      <c r="BC25" s="7">
        <f t="shared" si="16"/>
        <v>0</v>
      </c>
      <c r="BD25" s="7">
        <f t="shared" si="17"/>
        <v>0</v>
      </c>
    </row>
    <row r="26" spans="1:56" x14ac:dyDescent="0.25">
      <c r="A26" s="2">
        <v>19</v>
      </c>
      <c r="B26" s="6">
        <v>18.634085260869568</v>
      </c>
      <c r="C26" s="6">
        <v>40.909959588235296</v>
      </c>
      <c r="D26" s="6">
        <v>71.972295199999991</v>
      </c>
      <c r="E26" s="6">
        <v>111.81019399999998</v>
      </c>
      <c r="F26" s="6">
        <v>160.33411999999998</v>
      </c>
      <c r="U26" s="7" t="e">
        <f>GETPIVOTDATA("Avg",'pivot times'!$A$3,"action","e0","world_size",10000,"number_of_steps_between_file_dumps",1,"omp_get_max_threads",A26)</f>
        <v>#REF!</v>
      </c>
      <c r="V26" s="7" t="e">
        <f>GETPIVOTDATA("StdDevp",'pivot times'!$A$3,"action","e0","world_size",10000,"number_of_steps_between_file_dumps",1,"omp_get_max_threads",A26)</f>
        <v>#REF!</v>
      </c>
      <c r="W26" s="7" t="e">
        <f t="shared" si="0"/>
        <v>#REF!</v>
      </c>
      <c r="X26" s="7" t="e">
        <f t="shared" si="1"/>
        <v>#REF!</v>
      </c>
      <c r="Y26" s="7">
        <f>'pivot times'!D26</f>
        <v>40.909959588235296</v>
      </c>
      <c r="Z26" s="7">
        <f>'pivot times'!E26</f>
        <v>0.10036421276005378</v>
      </c>
      <c r="AA26" s="7">
        <f t="shared" si="2"/>
        <v>40.608866949955136</v>
      </c>
      <c r="AB26" s="7">
        <f t="shared" si="3"/>
        <v>41.211052226515456</v>
      </c>
      <c r="AC26" s="7">
        <f>'pivot times'!F26</f>
        <v>71.972295199999991</v>
      </c>
      <c r="AD26" s="7">
        <f>'pivot times'!G26</f>
        <v>5.5779382184556886E-2</v>
      </c>
      <c r="AE26" s="7">
        <f t="shared" si="4"/>
        <v>71.804957053446316</v>
      </c>
      <c r="AF26" s="7">
        <f t="shared" si="5"/>
        <v>72.139633346553666</v>
      </c>
      <c r="AG26" s="7">
        <f>'pivot times'!H26</f>
        <v>111.81019399999998</v>
      </c>
      <c r="AH26" s="7">
        <f>'pivot times'!I26</f>
        <v>1.7064358900188037E-2</v>
      </c>
      <c r="AI26" s="7">
        <f t="shared" si="6"/>
        <v>111.75900092329941</v>
      </c>
      <c r="AJ26" s="7">
        <f t="shared" si="7"/>
        <v>111.86138707670055</v>
      </c>
      <c r="AK26" s="7">
        <f>'pivot times'!J26</f>
        <v>160.33411999999998</v>
      </c>
      <c r="AL26" s="7">
        <f>'pivot times'!K26</f>
        <v>4.9062000060588119E-2</v>
      </c>
      <c r="AM26" s="7">
        <f t="shared" si="8"/>
        <v>160.18693399981822</v>
      </c>
      <c r="AN26" s="7">
        <f t="shared" si="9"/>
        <v>160.48130600018175</v>
      </c>
      <c r="AO26" s="7">
        <f>'pivot times'!L26</f>
        <v>0</v>
      </c>
      <c r="AP26" s="7">
        <f>'pivot times'!M26</f>
        <v>0</v>
      </c>
      <c r="AQ26" s="7">
        <f t="shared" si="10"/>
        <v>0</v>
      </c>
      <c r="AR26" s="7">
        <f t="shared" si="11"/>
        <v>0</v>
      </c>
      <c r="AS26" s="7">
        <f>'pivot times'!N26</f>
        <v>0</v>
      </c>
      <c r="AT26" s="7">
        <f>'pivot times'!O26</f>
        <v>0</v>
      </c>
      <c r="AU26" s="7">
        <f t="shared" si="12"/>
        <v>0</v>
      </c>
      <c r="AV26" s="7">
        <f t="shared" si="13"/>
        <v>0</v>
      </c>
      <c r="AW26" s="7">
        <f>'pivot times'!P26</f>
        <v>0</v>
      </c>
      <c r="AX26" s="7">
        <f>'pivot times'!Q26</f>
        <v>0</v>
      </c>
      <c r="AY26" s="7">
        <f t="shared" si="14"/>
        <v>0</v>
      </c>
      <c r="AZ26" s="7">
        <f t="shared" si="15"/>
        <v>0</v>
      </c>
      <c r="BA26" s="7">
        <f>'pivot times'!R26</f>
        <v>0</v>
      </c>
      <c r="BB26" s="7">
        <f>'pivot times'!S26</f>
        <v>0</v>
      </c>
      <c r="BC26" s="7">
        <f t="shared" si="16"/>
        <v>0</v>
      </c>
      <c r="BD26" s="7">
        <f t="shared" si="17"/>
        <v>0</v>
      </c>
    </row>
    <row r="27" spans="1:56" x14ac:dyDescent="0.25">
      <c r="A27" s="2">
        <v>20</v>
      </c>
      <c r="B27" s="6">
        <v>17.745102923076921</v>
      </c>
      <c r="C27" s="6">
        <v>38.927216999999999</v>
      </c>
      <c r="D27" s="6">
        <v>68.438993199999999</v>
      </c>
      <c r="E27" s="6">
        <v>106.41285233333333</v>
      </c>
      <c r="F27" s="6">
        <v>153.25437699999998</v>
      </c>
      <c r="U27" s="7" t="e">
        <f>GETPIVOTDATA("Avg",'pivot times'!$A$3,"action","e0","world_size",10000,"number_of_steps_between_file_dumps",1,"omp_get_max_threads",A27)</f>
        <v>#REF!</v>
      </c>
      <c r="V27" s="7" t="e">
        <f>GETPIVOTDATA("StdDevp",'pivot times'!$A$3,"action","e0","world_size",10000,"number_of_steps_between_file_dumps",1,"omp_get_max_threads",A27)</f>
        <v>#REF!</v>
      </c>
      <c r="W27" s="7" t="e">
        <f t="shared" si="0"/>
        <v>#REF!</v>
      </c>
      <c r="X27" s="7" t="e">
        <f t="shared" si="1"/>
        <v>#REF!</v>
      </c>
      <c r="Y27" s="7">
        <f>'pivot times'!D27</f>
        <v>38.927216999999999</v>
      </c>
      <c r="Z27" s="7">
        <f>'pivot times'!E27</f>
        <v>6.4529919836272265E-2</v>
      </c>
      <c r="AA27" s="7">
        <f t="shared" si="2"/>
        <v>38.733627240491181</v>
      </c>
      <c r="AB27" s="7">
        <f t="shared" si="3"/>
        <v>39.120806759508817</v>
      </c>
      <c r="AC27" s="7">
        <f>'pivot times'!F27</f>
        <v>68.438993199999999</v>
      </c>
      <c r="AD27" s="7">
        <f>'pivot times'!G27</f>
        <v>0.12912596713214103</v>
      </c>
      <c r="AE27" s="7">
        <f t="shared" si="4"/>
        <v>68.051615298603579</v>
      </c>
      <c r="AF27" s="7">
        <f t="shared" si="5"/>
        <v>68.826371101396418</v>
      </c>
      <c r="AG27" s="7">
        <f>'pivot times'!H27</f>
        <v>106.41285233333333</v>
      </c>
      <c r="AH27" s="7">
        <f>'pivot times'!I27</f>
        <v>0.22987877085035913</v>
      </c>
      <c r="AI27" s="7">
        <f t="shared" si="6"/>
        <v>105.72321602078226</v>
      </c>
      <c r="AJ27" s="7">
        <f t="shared" si="7"/>
        <v>107.10248864588441</v>
      </c>
      <c r="AK27" s="7">
        <f>'pivot times'!J27</f>
        <v>153.25437699999998</v>
      </c>
      <c r="AL27" s="7">
        <f>'pivot times'!K27</f>
        <v>0.77351100000355444</v>
      </c>
      <c r="AM27" s="7">
        <f t="shared" si="8"/>
        <v>150.93384399998931</v>
      </c>
      <c r="AN27" s="7">
        <f t="shared" si="9"/>
        <v>155.57491000001065</v>
      </c>
      <c r="AO27" s="7">
        <f>'pivot times'!L27</f>
        <v>0</v>
      </c>
      <c r="AP27" s="7">
        <f>'pivot times'!M27</f>
        <v>0</v>
      </c>
      <c r="AQ27" s="7">
        <f t="shared" si="10"/>
        <v>0</v>
      </c>
      <c r="AR27" s="7">
        <f t="shared" si="11"/>
        <v>0</v>
      </c>
      <c r="AS27" s="7">
        <f>'pivot times'!N27</f>
        <v>0</v>
      </c>
      <c r="AT27" s="7">
        <f>'pivot times'!O27</f>
        <v>0</v>
      </c>
      <c r="AU27" s="7">
        <f t="shared" si="12"/>
        <v>0</v>
      </c>
      <c r="AV27" s="7">
        <f t="shared" si="13"/>
        <v>0</v>
      </c>
      <c r="AW27" s="7">
        <f>'pivot times'!P27</f>
        <v>0</v>
      </c>
      <c r="AX27" s="7">
        <f>'pivot times'!Q27</f>
        <v>0</v>
      </c>
      <c r="AY27" s="7">
        <f t="shared" si="14"/>
        <v>0</v>
      </c>
      <c r="AZ27" s="7">
        <f t="shared" si="15"/>
        <v>0</v>
      </c>
      <c r="BA27" s="7">
        <f>'pivot times'!R27</f>
        <v>0</v>
      </c>
      <c r="BB27" s="7">
        <f>'pivot times'!S27</f>
        <v>0</v>
      </c>
      <c r="BC27" s="7">
        <f t="shared" si="16"/>
        <v>0</v>
      </c>
      <c r="BD27" s="7">
        <f t="shared" si="17"/>
        <v>0</v>
      </c>
    </row>
    <row r="28" spans="1:56" x14ac:dyDescent="0.25">
      <c r="A28" s="2">
        <v>21</v>
      </c>
      <c r="B28" s="6">
        <v>17.003776826086956</v>
      </c>
      <c r="C28" s="6">
        <v>37.252672125000004</v>
      </c>
      <c r="D28" s="6">
        <v>65.39153354545455</v>
      </c>
      <c r="E28" s="6">
        <v>101.56893128571427</v>
      </c>
      <c r="F28" s="6">
        <v>147.56903899999998</v>
      </c>
      <c r="U28" s="7" t="e">
        <f>GETPIVOTDATA("Avg",'pivot times'!$A$3,"action","e0","world_size",10000,"number_of_steps_between_file_dumps",1,"omp_get_max_threads",A28)</f>
        <v>#REF!</v>
      </c>
      <c r="V28" s="7" t="e">
        <f>GETPIVOTDATA("StdDevp",'pivot times'!$A$3,"action","e0","world_size",10000,"number_of_steps_between_file_dumps",1,"omp_get_max_threads",A28)</f>
        <v>#REF!</v>
      </c>
      <c r="W28" s="7" t="e">
        <f t="shared" si="0"/>
        <v>#REF!</v>
      </c>
      <c r="X28" s="7" t="e">
        <f t="shared" si="1"/>
        <v>#REF!</v>
      </c>
      <c r="Y28" s="7">
        <f>'pivot times'!D28</f>
        <v>37.252672125000004</v>
      </c>
      <c r="Z28" s="7">
        <f>'pivot times'!E28</f>
        <v>0.28047744872992186</v>
      </c>
      <c r="AA28" s="7">
        <f t="shared" si="2"/>
        <v>36.411239778810241</v>
      </c>
      <c r="AB28" s="7">
        <f t="shared" si="3"/>
        <v>38.094104471189766</v>
      </c>
      <c r="AC28" s="7">
        <f>'pivot times'!F28</f>
        <v>65.39153354545455</v>
      </c>
      <c r="AD28" s="7">
        <f>'pivot times'!G28</f>
        <v>7.973974509886543E-2</v>
      </c>
      <c r="AE28" s="7">
        <f t="shared" si="4"/>
        <v>65.152314310157948</v>
      </c>
      <c r="AF28" s="7">
        <f t="shared" si="5"/>
        <v>65.630752780751152</v>
      </c>
      <c r="AG28" s="7">
        <f>'pivot times'!H28</f>
        <v>101.56893128571427</v>
      </c>
      <c r="AH28" s="7">
        <f>'pivot times'!I28</f>
        <v>6.3490670240610642E-2</v>
      </c>
      <c r="AI28" s="7">
        <f t="shared" si="6"/>
        <v>101.37845927499244</v>
      </c>
      <c r="AJ28" s="7">
        <f t="shared" si="7"/>
        <v>101.7594032964361</v>
      </c>
      <c r="AK28" s="7">
        <f>'pivot times'!J28</f>
        <v>147.56903899999998</v>
      </c>
      <c r="AL28" s="7">
        <f>'pivot times'!K28</f>
        <v>3.461061389235641</v>
      </c>
      <c r="AM28" s="7">
        <f t="shared" si="8"/>
        <v>137.18585483229305</v>
      </c>
      <c r="AN28" s="7">
        <f t="shared" si="9"/>
        <v>157.9522231677069</v>
      </c>
      <c r="AO28" s="7">
        <f>'pivot times'!L28</f>
        <v>0</v>
      </c>
      <c r="AP28" s="7">
        <f>'pivot times'!M28</f>
        <v>0</v>
      </c>
      <c r="AQ28" s="7">
        <f t="shared" si="10"/>
        <v>0</v>
      </c>
      <c r="AR28" s="7">
        <f t="shared" si="11"/>
        <v>0</v>
      </c>
      <c r="AS28" s="7">
        <f>'pivot times'!N28</f>
        <v>0</v>
      </c>
      <c r="AT28" s="7">
        <f>'pivot times'!O28</f>
        <v>0</v>
      </c>
      <c r="AU28" s="7">
        <f t="shared" si="12"/>
        <v>0</v>
      </c>
      <c r="AV28" s="7">
        <f t="shared" si="13"/>
        <v>0</v>
      </c>
      <c r="AW28" s="7">
        <f>'pivot times'!P28</f>
        <v>0</v>
      </c>
      <c r="AX28" s="7">
        <f>'pivot times'!Q28</f>
        <v>0</v>
      </c>
      <c r="AY28" s="7">
        <f t="shared" si="14"/>
        <v>0</v>
      </c>
      <c r="AZ28" s="7">
        <f t="shared" si="15"/>
        <v>0</v>
      </c>
      <c r="BA28" s="7">
        <f>'pivot times'!R28</f>
        <v>0</v>
      </c>
      <c r="BB28" s="7">
        <f>'pivot times'!S28</f>
        <v>0</v>
      </c>
      <c r="BC28" s="7">
        <f t="shared" si="16"/>
        <v>0</v>
      </c>
      <c r="BD28" s="7">
        <f t="shared" si="17"/>
        <v>0</v>
      </c>
    </row>
    <row r="29" spans="1:56" x14ac:dyDescent="0.25">
      <c r="A29" s="2">
        <v>22</v>
      </c>
      <c r="B29" s="6">
        <v>16.384497173913047</v>
      </c>
      <c r="C29" s="6">
        <v>35.965823882352936</v>
      </c>
      <c r="D29" s="6">
        <v>62.587580200000005</v>
      </c>
      <c r="E29" s="6">
        <v>97.027764666666656</v>
      </c>
      <c r="F29" s="6">
        <v>140.01395450000001</v>
      </c>
      <c r="U29" s="7" t="e">
        <f>GETPIVOTDATA("Avg",'pivot times'!$A$3,"action","e0","world_size",10000,"number_of_steps_between_file_dumps",1,"omp_get_max_threads",A29)</f>
        <v>#REF!</v>
      </c>
      <c r="V29" s="7" t="e">
        <f>GETPIVOTDATA("StdDevp",'pivot times'!$A$3,"action","e0","world_size",10000,"number_of_steps_between_file_dumps",1,"omp_get_max_threads",A29)</f>
        <v>#REF!</v>
      </c>
      <c r="W29" s="7" t="e">
        <f t="shared" si="0"/>
        <v>#REF!</v>
      </c>
      <c r="X29" s="7" t="e">
        <f t="shared" si="1"/>
        <v>#REF!</v>
      </c>
      <c r="Y29" s="7">
        <f>'pivot times'!D29</f>
        <v>35.965823882352936</v>
      </c>
      <c r="Z29" s="7">
        <f>'pivot times'!E29</f>
        <v>1.0908821018819452</v>
      </c>
      <c r="AA29" s="7">
        <f t="shared" si="2"/>
        <v>32.6931775767071</v>
      </c>
      <c r="AB29" s="7">
        <f t="shared" si="3"/>
        <v>39.238470187998772</v>
      </c>
      <c r="AC29" s="7">
        <f>'pivot times'!F29</f>
        <v>62.587580200000005</v>
      </c>
      <c r="AD29" s="7">
        <f>'pivot times'!G29</f>
        <v>0.12265421607429088</v>
      </c>
      <c r="AE29" s="7">
        <f t="shared" si="4"/>
        <v>62.219617551777134</v>
      </c>
      <c r="AF29" s="7">
        <f t="shared" si="5"/>
        <v>62.955542848222876</v>
      </c>
      <c r="AG29" s="7">
        <f>'pivot times'!H29</f>
        <v>97.027764666666656</v>
      </c>
      <c r="AH29" s="7">
        <f>'pivot times'!I29</f>
        <v>0.22581226043032632</v>
      </c>
      <c r="AI29" s="7">
        <f t="shared" si="6"/>
        <v>96.350327885375677</v>
      </c>
      <c r="AJ29" s="7">
        <f t="shared" si="7"/>
        <v>97.705201447957634</v>
      </c>
      <c r="AK29" s="7">
        <f>'pivot times'!J29</f>
        <v>140.01395450000001</v>
      </c>
      <c r="AL29" s="7">
        <f>'pivot times'!K29</f>
        <v>1.2715384999984536</v>
      </c>
      <c r="AM29" s="7">
        <f t="shared" si="8"/>
        <v>136.19933900000464</v>
      </c>
      <c r="AN29" s="7">
        <f t="shared" si="9"/>
        <v>143.82856999999538</v>
      </c>
      <c r="AO29" s="7">
        <f>'pivot times'!L29</f>
        <v>0</v>
      </c>
      <c r="AP29" s="7">
        <f>'pivot times'!M29</f>
        <v>0</v>
      </c>
      <c r="AQ29" s="7">
        <f t="shared" si="10"/>
        <v>0</v>
      </c>
      <c r="AR29" s="7">
        <f t="shared" si="11"/>
        <v>0</v>
      </c>
      <c r="AS29" s="7">
        <f>'pivot times'!N29</f>
        <v>0</v>
      </c>
      <c r="AT29" s="7">
        <f>'pivot times'!O29</f>
        <v>0</v>
      </c>
      <c r="AU29" s="7">
        <f t="shared" si="12"/>
        <v>0</v>
      </c>
      <c r="AV29" s="7">
        <f t="shared" si="13"/>
        <v>0</v>
      </c>
      <c r="AW29" s="7">
        <f>'pivot times'!P29</f>
        <v>0</v>
      </c>
      <c r="AX29" s="7">
        <f>'pivot times'!Q29</f>
        <v>0</v>
      </c>
      <c r="AY29" s="7">
        <f t="shared" si="14"/>
        <v>0</v>
      </c>
      <c r="AZ29" s="7">
        <f t="shared" si="15"/>
        <v>0</v>
      </c>
      <c r="BA29" s="7">
        <f>'pivot times'!R29</f>
        <v>0</v>
      </c>
      <c r="BB29" s="7">
        <f>'pivot times'!S29</f>
        <v>0</v>
      </c>
      <c r="BC29" s="7">
        <f t="shared" si="16"/>
        <v>0</v>
      </c>
      <c r="BD29" s="7">
        <f t="shared" si="17"/>
        <v>0</v>
      </c>
    </row>
    <row r="30" spans="1:56" x14ac:dyDescent="0.25">
      <c r="A30" s="2">
        <v>23</v>
      </c>
      <c r="B30" s="6">
        <v>15.681218923076925</v>
      </c>
      <c r="C30" s="6">
        <v>34.308449428571421</v>
      </c>
      <c r="D30" s="6">
        <v>59.986690799999998</v>
      </c>
      <c r="E30" s="6">
        <v>92.918685999999994</v>
      </c>
      <c r="F30" s="6">
        <v>133.51737450000002</v>
      </c>
      <c r="U30" s="7" t="e">
        <f>GETPIVOTDATA("Avg",'pivot times'!$A$3,"action","e0","world_size",10000,"number_of_steps_between_file_dumps",1,"omp_get_max_threads",A30)</f>
        <v>#REF!</v>
      </c>
      <c r="V30" s="7" t="e">
        <f>GETPIVOTDATA("StdDevp",'pivot times'!$A$3,"action","e0","world_size",10000,"number_of_steps_between_file_dumps",1,"omp_get_max_threads",A30)</f>
        <v>#REF!</v>
      </c>
      <c r="W30" s="7" t="e">
        <f t="shared" si="0"/>
        <v>#REF!</v>
      </c>
      <c r="X30" s="7" t="e">
        <f t="shared" si="1"/>
        <v>#REF!</v>
      </c>
      <c r="Y30" s="7">
        <f>'pivot times'!D30</f>
        <v>34.308449428571421</v>
      </c>
      <c r="Z30" s="7">
        <f>'pivot times'!E30</f>
        <v>6.3027504905210988E-2</v>
      </c>
      <c r="AA30" s="7">
        <f t="shared" si="2"/>
        <v>34.119366913855785</v>
      </c>
      <c r="AB30" s="7">
        <f t="shared" si="3"/>
        <v>34.497531943287058</v>
      </c>
      <c r="AC30" s="7">
        <f>'pivot times'!F30</f>
        <v>59.986690799999998</v>
      </c>
      <c r="AD30" s="7">
        <f>'pivot times'!G30</f>
        <v>0.10517185109976561</v>
      </c>
      <c r="AE30" s="7">
        <f t="shared" si="4"/>
        <v>59.671175246700699</v>
      </c>
      <c r="AF30" s="7">
        <f t="shared" si="5"/>
        <v>60.302206353299297</v>
      </c>
      <c r="AG30" s="7">
        <f>'pivot times'!H30</f>
        <v>92.918685999999994</v>
      </c>
      <c r="AH30" s="7">
        <f>'pivot times'!I30</f>
        <v>0.20650710158987692</v>
      </c>
      <c r="AI30" s="7">
        <f t="shared" si="6"/>
        <v>92.29916469523036</v>
      </c>
      <c r="AJ30" s="7">
        <f t="shared" si="7"/>
        <v>93.538207304769628</v>
      </c>
      <c r="AK30" s="7">
        <f>'pivot times'!J30</f>
        <v>133.51737450000002</v>
      </c>
      <c r="AL30" s="7">
        <f>'pivot times'!K30</f>
        <v>6.1815499986748158E-2</v>
      </c>
      <c r="AM30" s="7">
        <f t="shared" si="8"/>
        <v>133.33192800003977</v>
      </c>
      <c r="AN30" s="7">
        <f t="shared" si="9"/>
        <v>133.70282099996027</v>
      </c>
      <c r="AO30" s="7">
        <f>'pivot times'!L30</f>
        <v>0</v>
      </c>
      <c r="AP30" s="7">
        <f>'pivot times'!M30</f>
        <v>0</v>
      </c>
      <c r="AQ30" s="7">
        <f t="shared" si="10"/>
        <v>0</v>
      </c>
      <c r="AR30" s="7">
        <f t="shared" si="11"/>
        <v>0</v>
      </c>
      <c r="AS30" s="7">
        <f>'pivot times'!N30</f>
        <v>0</v>
      </c>
      <c r="AT30" s="7">
        <f>'pivot times'!O30</f>
        <v>0</v>
      </c>
      <c r="AU30" s="7">
        <f t="shared" si="12"/>
        <v>0</v>
      </c>
      <c r="AV30" s="7">
        <f t="shared" si="13"/>
        <v>0</v>
      </c>
      <c r="AW30" s="7">
        <f>'pivot times'!P30</f>
        <v>0</v>
      </c>
      <c r="AX30" s="7">
        <f>'pivot times'!Q30</f>
        <v>0</v>
      </c>
      <c r="AY30" s="7">
        <f t="shared" si="14"/>
        <v>0</v>
      </c>
      <c r="AZ30" s="7">
        <f t="shared" si="15"/>
        <v>0</v>
      </c>
      <c r="BA30" s="7">
        <f>'pivot times'!R30</f>
        <v>0</v>
      </c>
      <c r="BB30" s="7">
        <f>'pivot times'!S30</f>
        <v>0</v>
      </c>
      <c r="BC30" s="7">
        <f t="shared" si="16"/>
        <v>0</v>
      </c>
      <c r="BD30" s="7">
        <f t="shared" si="17"/>
        <v>0</v>
      </c>
    </row>
    <row r="31" spans="1:56" x14ac:dyDescent="0.25">
      <c r="A31" s="2">
        <v>24</v>
      </c>
      <c r="B31" s="6">
        <v>15.420466173913049</v>
      </c>
      <c r="C31" s="6">
        <v>32.774308500000004</v>
      </c>
      <c r="D31" s="6">
        <v>57.252520181818177</v>
      </c>
      <c r="E31" s="6">
        <v>89.644154714285705</v>
      </c>
      <c r="F31" s="6">
        <v>128.58352525000001</v>
      </c>
      <c r="U31" s="7" t="e">
        <f>GETPIVOTDATA("Avg",'pivot times'!$A$3,"action","e0","world_size",10000,"number_of_steps_between_file_dumps",1,"omp_get_max_threads",A31)</f>
        <v>#REF!</v>
      </c>
      <c r="V31" s="7" t="e">
        <f>GETPIVOTDATA("StdDevp",'pivot times'!$A$3,"action","e0","world_size",10000,"number_of_steps_between_file_dumps",1,"omp_get_max_threads",A31)</f>
        <v>#REF!</v>
      </c>
      <c r="W31" s="7" t="e">
        <f t="shared" si="0"/>
        <v>#REF!</v>
      </c>
      <c r="X31" s="7" t="e">
        <f t="shared" si="1"/>
        <v>#REF!</v>
      </c>
      <c r="Y31" s="7">
        <f>'pivot times'!D31</f>
        <v>32.774308500000004</v>
      </c>
      <c r="Z31" s="7">
        <f>'pivot times'!E31</f>
        <v>0.25630210479071158</v>
      </c>
      <c r="AA31" s="7">
        <f t="shared" si="2"/>
        <v>32.005402185627872</v>
      </c>
      <c r="AB31" s="7">
        <f t="shared" si="3"/>
        <v>33.543214814372135</v>
      </c>
      <c r="AC31" s="7">
        <f>'pivot times'!F31</f>
        <v>57.252520181818177</v>
      </c>
      <c r="AD31" s="7">
        <f>'pivot times'!G31</f>
        <v>0.10554679567096122</v>
      </c>
      <c r="AE31" s="7">
        <f t="shared" si="4"/>
        <v>56.935879794805295</v>
      </c>
      <c r="AF31" s="7">
        <f t="shared" si="5"/>
        <v>57.569160568831059</v>
      </c>
      <c r="AG31" s="7">
        <f>'pivot times'!H31</f>
        <v>89.644154714285705</v>
      </c>
      <c r="AH31" s="7">
        <f>'pivot times'!I31</f>
        <v>9.5325372799477823E-2</v>
      </c>
      <c r="AI31" s="7">
        <f t="shared" si="6"/>
        <v>89.358178595887267</v>
      </c>
      <c r="AJ31" s="7">
        <f t="shared" si="7"/>
        <v>89.930130832684142</v>
      </c>
      <c r="AK31" s="7">
        <f>'pivot times'!J31</f>
        <v>128.58352525000001</v>
      </c>
      <c r="AL31" s="7">
        <f>'pivot times'!K31</f>
        <v>0.38740986932130339</v>
      </c>
      <c r="AM31" s="7">
        <f t="shared" si="8"/>
        <v>127.4212956420361</v>
      </c>
      <c r="AN31" s="7">
        <f t="shared" si="9"/>
        <v>129.74575485796393</v>
      </c>
      <c r="AO31" s="7">
        <f>'pivot times'!L31</f>
        <v>0</v>
      </c>
      <c r="AP31" s="7">
        <f>'pivot times'!M31</f>
        <v>0</v>
      </c>
      <c r="AQ31" s="7">
        <f t="shared" si="10"/>
        <v>0</v>
      </c>
      <c r="AR31" s="7">
        <f t="shared" si="11"/>
        <v>0</v>
      </c>
      <c r="AS31" s="7">
        <f>'pivot times'!N31</f>
        <v>0</v>
      </c>
      <c r="AT31" s="7">
        <f>'pivot times'!O31</f>
        <v>0</v>
      </c>
      <c r="AU31" s="7">
        <f t="shared" si="12"/>
        <v>0</v>
      </c>
      <c r="AV31" s="7">
        <f t="shared" si="13"/>
        <v>0</v>
      </c>
      <c r="AW31" s="7">
        <f>'pivot times'!P31</f>
        <v>0</v>
      </c>
      <c r="AX31" s="7">
        <f>'pivot times'!Q31</f>
        <v>0</v>
      </c>
      <c r="AY31" s="7">
        <f t="shared" si="14"/>
        <v>0</v>
      </c>
      <c r="AZ31" s="7">
        <f t="shared" si="15"/>
        <v>0</v>
      </c>
      <c r="BA31" s="7">
        <f>'pivot times'!R31</f>
        <v>0</v>
      </c>
      <c r="BB31" s="7">
        <f>'pivot times'!S31</f>
        <v>0</v>
      </c>
      <c r="BC31" s="7">
        <f t="shared" si="16"/>
        <v>0</v>
      </c>
      <c r="BD31" s="7">
        <f t="shared" si="17"/>
        <v>0</v>
      </c>
    </row>
    <row r="32" spans="1:56" x14ac:dyDescent="0.25">
      <c r="A32" s="2">
        <v>25</v>
      </c>
      <c r="B32" s="6">
        <v>15.310567217391307</v>
      </c>
      <c r="C32" s="6">
        <v>33.117792411764704</v>
      </c>
      <c r="D32" s="6">
        <v>57.259221250000003</v>
      </c>
      <c r="E32" s="6">
        <v>89.256282333333345</v>
      </c>
      <c r="F32" s="6">
        <v>127.87476699999999</v>
      </c>
      <c r="U32" s="7" t="e">
        <f>GETPIVOTDATA("Avg",'pivot times'!$A$3,"action","e0","world_size",10000,"number_of_steps_between_file_dumps",1,"omp_get_max_threads",A32)</f>
        <v>#REF!</v>
      </c>
      <c r="V32" s="7" t="e">
        <f>GETPIVOTDATA("StdDevp",'pivot times'!$A$3,"action","e0","world_size",10000,"number_of_steps_between_file_dumps",1,"omp_get_max_threads",A32)</f>
        <v>#REF!</v>
      </c>
      <c r="W32" s="7" t="e">
        <f t="shared" si="0"/>
        <v>#REF!</v>
      </c>
      <c r="X32" s="7" t="e">
        <f t="shared" si="1"/>
        <v>#REF!</v>
      </c>
      <c r="Y32" s="7">
        <f>'pivot times'!D32</f>
        <v>33.117792411764704</v>
      </c>
      <c r="Z32" s="7">
        <f>'pivot times'!E32</f>
        <v>0.7304737437394353</v>
      </c>
      <c r="AA32" s="7">
        <f t="shared" si="2"/>
        <v>30.926371180546397</v>
      </c>
      <c r="AB32" s="7">
        <f t="shared" si="3"/>
        <v>35.309213642983011</v>
      </c>
      <c r="AC32" s="7">
        <f>'pivot times'!F32</f>
        <v>57.259221250000003</v>
      </c>
      <c r="AD32" s="7">
        <f>'pivot times'!G32</f>
        <v>0.42113274655504229</v>
      </c>
      <c r="AE32" s="7">
        <f t="shared" si="4"/>
        <v>55.995823010334874</v>
      </c>
      <c r="AF32" s="7">
        <f t="shared" si="5"/>
        <v>58.522619489665132</v>
      </c>
      <c r="AG32" s="7">
        <f>'pivot times'!H32</f>
        <v>89.256282333333345</v>
      </c>
      <c r="AH32" s="7">
        <f>'pivot times'!I32</f>
        <v>0.4857304962901634</v>
      </c>
      <c r="AI32" s="7">
        <f t="shared" si="6"/>
        <v>87.799090844462853</v>
      </c>
      <c r="AJ32" s="7">
        <f t="shared" si="7"/>
        <v>90.713473822203838</v>
      </c>
      <c r="AK32" s="7">
        <f>'pivot times'!J32</f>
        <v>127.87476699999999</v>
      </c>
      <c r="AL32" s="7">
        <f>'pivot times'!K32</f>
        <v>1.2478140000007032</v>
      </c>
      <c r="AM32" s="7">
        <f t="shared" si="8"/>
        <v>124.13132499999789</v>
      </c>
      <c r="AN32" s="7">
        <f t="shared" si="9"/>
        <v>131.61820900000211</v>
      </c>
      <c r="AO32" s="7">
        <f>'pivot times'!L32</f>
        <v>0</v>
      </c>
      <c r="AP32" s="7">
        <f>'pivot times'!M32</f>
        <v>0</v>
      </c>
      <c r="AQ32" s="7">
        <f t="shared" si="10"/>
        <v>0</v>
      </c>
      <c r="AR32" s="7">
        <f t="shared" si="11"/>
        <v>0</v>
      </c>
      <c r="AS32" s="7">
        <f>'pivot times'!N32</f>
        <v>0</v>
      </c>
      <c r="AT32" s="7">
        <f>'pivot times'!O32</f>
        <v>0</v>
      </c>
      <c r="AU32" s="7">
        <f t="shared" si="12"/>
        <v>0</v>
      </c>
      <c r="AV32" s="7">
        <f t="shared" si="13"/>
        <v>0</v>
      </c>
      <c r="AW32" s="7">
        <f>'pivot times'!P32</f>
        <v>0</v>
      </c>
      <c r="AX32" s="7">
        <f>'pivot times'!Q32</f>
        <v>0</v>
      </c>
      <c r="AY32" s="7">
        <f t="shared" si="14"/>
        <v>0</v>
      </c>
      <c r="AZ32" s="7">
        <f t="shared" si="15"/>
        <v>0</v>
      </c>
      <c r="BA32" s="7">
        <f>'pivot times'!R32</f>
        <v>0</v>
      </c>
      <c r="BB32" s="7">
        <f>'pivot times'!S32</f>
        <v>0</v>
      </c>
      <c r="BC32" s="7">
        <f t="shared" si="16"/>
        <v>0</v>
      </c>
      <c r="BD32" s="7">
        <f t="shared" si="17"/>
        <v>0</v>
      </c>
    </row>
    <row r="33" spans="1:56" x14ac:dyDescent="0.25">
      <c r="A33" s="2">
        <v>26</v>
      </c>
      <c r="B33" s="6">
        <v>15.284341230769231</v>
      </c>
      <c r="C33" s="6">
        <v>32.198721999999997</v>
      </c>
      <c r="D33" s="6">
        <v>55.864904749999994</v>
      </c>
      <c r="E33" s="6">
        <v>86.638882333333342</v>
      </c>
      <c r="F33" s="6">
        <v>137.693183</v>
      </c>
      <c r="U33" s="7" t="e">
        <f>GETPIVOTDATA("Avg",'pivot times'!$A$3,"action","e0","world_size",10000,"number_of_steps_between_file_dumps",1,"omp_get_max_threads",A33)</f>
        <v>#REF!</v>
      </c>
      <c r="V33" s="7" t="e">
        <f>GETPIVOTDATA("StdDevp",'pivot times'!$A$3,"action","e0","world_size",10000,"number_of_steps_between_file_dumps",1,"omp_get_max_threads",A33)</f>
        <v>#REF!</v>
      </c>
      <c r="W33" s="7" t="e">
        <f t="shared" si="0"/>
        <v>#REF!</v>
      </c>
      <c r="X33" s="7" t="e">
        <f t="shared" si="1"/>
        <v>#REF!</v>
      </c>
      <c r="Y33" s="7">
        <f>'pivot times'!D33</f>
        <v>32.198721999999997</v>
      </c>
      <c r="Z33" s="7">
        <f>'pivot times'!E33</f>
        <v>0.41915030609841059</v>
      </c>
      <c r="AA33" s="7">
        <f t="shared" si="2"/>
        <v>30.941271081704766</v>
      </c>
      <c r="AB33" s="7">
        <f t="shared" si="3"/>
        <v>33.456172918295231</v>
      </c>
      <c r="AC33" s="7">
        <f>'pivot times'!F33</f>
        <v>55.864904749999994</v>
      </c>
      <c r="AD33" s="7">
        <f>'pivot times'!G33</f>
        <v>0.57304037370246297</v>
      </c>
      <c r="AE33" s="7">
        <f t="shared" si="4"/>
        <v>54.145783628892602</v>
      </c>
      <c r="AF33" s="7">
        <f t="shared" si="5"/>
        <v>57.584025871107386</v>
      </c>
      <c r="AG33" s="7">
        <f>'pivot times'!H33</f>
        <v>86.638882333333342</v>
      </c>
      <c r="AH33" s="7">
        <f>'pivot times'!I33</f>
        <v>0.10335669005909827</v>
      </c>
      <c r="AI33" s="7">
        <f t="shared" si="6"/>
        <v>86.328812263156053</v>
      </c>
      <c r="AJ33" s="7">
        <f t="shared" si="7"/>
        <v>86.948952403510631</v>
      </c>
      <c r="AK33" s="7">
        <f>'pivot times'!J33</f>
        <v>137.693183</v>
      </c>
      <c r="AL33" s="7">
        <f>'pivot times'!K33</f>
        <v>13.56722999999997</v>
      </c>
      <c r="AM33" s="7">
        <f t="shared" si="8"/>
        <v>96.991493000000091</v>
      </c>
      <c r="AN33" s="7">
        <f t="shared" si="9"/>
        <v>178.3948729999999</v>
      </c>
      <c r="AO33" s="7">
        <f>'pivot times'!L33</f>
        <v>0</v>
      </c>
      <c r="AP33" s="7">
        <f>'pivot times'!M33</f>
        <v>0</v>
      </c>
      <c r="AQ33" s="7">
        <f t="shared" si="10"/>
        <v>0</v>
      </c>
      <c r="AR33" s="7">
        <f t="shared" si="11"/>
        <v>0</v>
      </c>
      <c r="AS33" s="7">
        <f>'pivot times'!N33</f>
        <v>0</v>
      </c>
      <c r="AT33" s="7">
        <f>'pivot times'!O33</f>
        <v>0</v>
      </c>
      <c r="AU33" s="7">
        <f t="shared" si="12"/>
        <v>0</v>
      </c>
      <c r="AV33" s="7">
        <f t="shared" si="13"/>
        <v>0</v>
      </c>
      <c r="AW33" s="7">
        <f>'pivot times'!P33</f>
        <v>0</v>
      </c>
      <c r="AX33" s="7">
        <f>'pivot times'!Q33</f>
        <v>0</v>
      </c>
      <c r="AY33" s="7">
        <f t="shared" si="14"/>
        <v>0</v>
      </c>
      <c r="AZ33" s="7">
        <f t="shared" si="15"/>
        <v>0</v>
      </c>
      <c r="BA33" s="7">
        <f>'pivot times'!R33</f>
        <v>0</v>
      </c>
      <c r="BB33" s="7">
        <f>'pivot times'!S33</f>
        <v>0</v>
      </c>
      <c r="BC33" s="7">
        <f t="shared" si="16"/>
        <v>0</v>
      </c>
      <c r="BD33" s="7">
        <f t="shared" si="17"/>
        <v>0</v>
      </c>
    </row>
    <row r="34" spans="1:56" x14ac:dyDescent="0.25">
      <c r="A34" s="2">
        <v>27</v>
      </c>
      <c r="B34" s="6">
        <v>14.884377782608695</v>
      </c>
      <c r="C34" s="6">
        <v>31.957807562500001</v>
      </c>
      <c r="D34" s="6">
        <v>54.633632000000013</v>
      </c>
      <c r="E34" s="6">
        <v>84.33911771428572</v>
      </c>
      <c r="F34" s="6">
        <v>120.76759480000001</v>
      </c>
      <c r="U34" s="7" t="e">
        <f>GETPIVOTDATA("Avg",'pivot times'!$A$3,"action","e0","world_size",10000,"number_of_steps_between_file_dumps",1,"omp_get_max_threads",A34)</f>
        <v>#REF!</v>
      </c>
      <c r="V34" s="7" t="e">
        <f>GETPIVOTDATA("StdDevp",'pivot times'!$A$3,"action","e0","world_size",10000,"number_of_steps_between_file_dumps",1,"omp_get_max_threads",A34)</f>
        <v>#REF!</v>
      </c>
      <c r="W34" s="7" t="e">
        <f t="shared" si="0"/>
        <v>#REF!</v>
      </c>
      <c r="X34" s="7" t="e">
        <f t="shared" si="1"/>
        <v>#REF!</v>
      </c>
      <c r="Y34" s="7">
        <f>'pivot times'!D34</f>
        <v>31.957807562500001</v>
      </c>
      <c r="Z34" s="7">
        <f>'pivot times'!E34</f>
        <v>2.1516768967916082</v>
      </c>
      <c r="AA34" s="7">
        <f t="shared" si="2"/>
        <v>25.502776872125175</v>
      </c>
      <c r="AB34" s="7">
        <f t="shared" si="3"/>
        <v>38.412838252874828</v>
      </c>
      <c r="AC34" s="7">
        <f>'pivot times'!F34</f>
        <v>54.633632000000013</v>
      </c>
      <c r="AD34" s="7">
        <f>'pivot times'!G34</f>
        <v>1.3096210731038951</v>
      </c>
      <c r="AE34" s="7">
        <f t="shared" si="4"/>
        <v>50.704768780688326</v>
      </c>
      <c r="AF34" s="7">
        <f t="shared" si="5"/>
        <v>58.5624952193117</v>
      </c>
      <c r="AG34" s="7">
        <f>'pivot times'!H34</f>
        <v>84.33911771428572</v>
      </c>
      <c r="AH34" s="7">
        <f>'pivot times'!I34</f>
        <v>0.84644929129773927</v>
      </c>
      <c r="AI34" s="7">
        <f t="shared" si="6"/>
        <v>81.7997698403925</v>
      </c>
      <c r="AJ34" s="7">
        <f t="shared" si="7"/>
        <v>86.87846558817894</v>
      </c>
      <c r="AK34" s="7">
        <f>'pivot times'!J34</f>
        <v>120.76759480000001</v>
      </c>
      <c r="AL34" s="7">
        <f>'pivot times'!K34</f>
        <v>0.99239665439563529</v>
      </c>
      <c r="AM34" s="7">
        <f t="shared" si="8"/>
        <v>117.79040483681311</v>
      </c>
      <c r="AN34" s="7">
        <f t="shared" si="9"/>
        <v>123.74478476318691</v>
      </c>
      <c r="AO34" s="7">
        <f>'pivot times'!L34</f>
        <v>0</v>
      </c>
      <c r="AP34" s="7">
        <f>'pivot times'!M34</f>
        <v>0</v>
      </c>
      <c r="AQ34" s="7">
        <f t="shared" si="10"/>
        <v>0</v>
      </c>
      <c r="AR34" s="7">
        <f t="shared" si="11"/>
        <v>0</v>
      </c>
      <c r="AS34" s="7">
        <f>'pivot times'!N34</f>
        <v>0</v>
      </c>
      <c r="AT34" s="7">
        <f>'pivot times'!O34</f>
        <v>0</v>
      </c>
      <c r="AU34" s="7">
        <f t="shared" si="12"/>
        <v>0</v>
      </c>
      <c r="AV34" s="7">
        <f t="shared" si="13"/>
        <v>0</v>
      </c>
      <c r="AW34" s="7">
        <f>'pivot times'!P34</f>
        <v>0</v>
      </c>
      <c r="AX34" s="7">
        <f>'pivot times'!Q34</f>
        <v>0</v>
      </c>
      <c r="AY34" s="7">
        <f t="shared" si="14"/>
        <v>0</v>
      </c>
      <c r="AZ34" s="7">
        <f t="shared" si="15"/>
        <v>0</v>
      </c>
      <c r="BA34" s="7">
        <f>'pivot times'!R34</f>
        <v>0</v>
      </c>
      <c r="BB34" s="7">
        <f>'pivot times'!S34</f>
        <v>0</v>
      </c>
      <c r="BC34" s="7">
        <f t="shared" si="16"/>
        <v>0</v>
      </c>
      <c r="BD34" s="7">
        <f t="shared" si="17"/>
        <v>0</v>
      </c>
    </row>
    <row r="35" spans="1:56" x14ac:dyDescent="0.25">
      <c r="A35" s="2">
        <v>28</v>
      </c>
      <c r="B35" s="6">
        <v>15.046341695652174</v>
      </c>
      <c r="C35" s="6">
        <v>31.594849176470589</v>
      </c>
      <c r="D35" s="6">
        <v>55.459756749999997</v>
      </c>
      <c r="E35" s="6">
        <v>83.338386666666665</v>
      </c>
      <c r="F35" s="6">
        <v>118.9850035</v>
      </c>
      <c r="U35" s="7" t="e">
        <f>GETPIVOTDATA("Avg",'pivot times'!$A$3,"action","e0","world_size",10000,"number_of_steps_between_file_dumps",1,"omp_get_max_threads",A35)</f>
        <v>#REF!</v>
      </c>
      <c r="V35" s="7" t="e">
        <f>GETPIVOTDATA("StdDevp",'pivot times'!$A$3,"action","e0","world_size",10000,"number_of_steps_between_file_dumps",1,"omp_get_max_threads",A35)</f>
        <v>#REF!</v>
      </c>
      <c r="W35" s="7" t="e">
        <f t="shared" si="0"/>
        <v>#REF!</v>
      </c>
      <c r="X35" s="7" t="e">
        <f t="shared" si="1"/>
        <v>#REF!</v>
      </c>
      <c r="Y35" s="7">
        <f>'pivot times'!D35</f>
        <v>31.594849176470589</v>
      </c>
      <c r="Z35" s="7">
        <f>'pivot times'!E35</f>
        <v>0.95070379380027636</v>
      </c>
      <c r="AA35" s="7">
        <f t="shared" si="2"/>
        <v>28.742737795069761</v>
      </c>
      <c r="AB35" s="7">
        <f t="shared" si="3"/>
        <v>34.446960557871421</v>
      </c>
      <c r="AC35" s="7">
        <f>'pivot times'!F35</f>
        <v>55.459756749999997</v>
      </c>
      <c r="AD35" s="7">
        <f>'pivot times'!G35</f>
        <v>1.7135013210456618</v>
      </c>
      <c r="AE35" s="7">
        <f t="shared" si="4"/>
        <v>50.319252786863011</v>
      </c>
      <c r="AF35" s="7">
        <f t="shared" si="5"/>
        <v>60.600260713136983</v>
      </c>
      <c r="AG35" s="7">
        <f>'pivot times'!H35</f>
        <v>83.338386666666665</v>
      </c>
      <c r="AH35" s="7">
        <f>'pivot times'!I35</f>
        <v>0.24866602991321096</v>
      </c>
      <c r="AI35" s="7">
        <f t="shared" si="6"/>
        <v>82.592388576927036</v>
      </c>
      <c r="AJ35" s="7">
        <f t="shared" si="7"/>
        <v>84.084384756406294</v>
      </c>
      <c r="AK35" s="7">
        <f>'pivot times'!J35</f>
        <v>118.9850035</v>
      </c>
      <c r="AL35" s="7">
        <f>'pivot times'!K35</f>
        <v>1.2453074999989819</v>
      </c>
      <c r="AM35" s="7">
        <f t="shared" si="8"/>
        <v>115.24908100000306</v>
      </c>
      <c r="AN35" s="7">
        <f t="shared" si="9"/>
        <v>122.72092599999695</v>
      </c>
      <c r="AO35" s="7">
        <f>'pivot times'!L35</f>
        <v>0</v>
      </c>
      <c r="AP35" s="7">
        <f>'pivot times'!M35</f>
        <v>0</v>
      </c>
      <c r="AQ35" s="7">
        <f t="shared" si="10"/>
        <v>0</v>
      </c>
      <c r="AR35" s="7">
        <f t="shared" si="11"/>
        <v>0</v>
      </c>
      <c r="AS35" s="7">
        <f>'pivot times'!N35</f>
        <v>0</v>
      </c>
      <c r="AT35" s="7">
        <f>'pivot times'!O35</f>
        <v>0</v>
      </c>
      <c r="AU35" s="7">
        <f t="shared" si="12"/>
        <v>0</v>
      </c>
      <c r="AV35" s="7">
        <f t="shared" si="13"/>
        <v>0</v>
      </c>
      <c r="AW35" s="7">
        <f>'pivot times'!P35</f>
        <v>0</v>
      </c>
      <c r="AX35" s="7">
        <f>'pivot times'!Q35</f>
        <v>0</v>
      </c>
      <c r="AY35" s="7">
        <f t="shared" si="14"/>
        <v>0</v>
      </c>
      <c r="AZ35" s="7">
        <f t="shared" si="15"/>
        <v>0</v>
      </c>
      <c r="BA35" s="7">
        <f>'pivot times'!R35</f>
        <v>0</v>
      </c>
      <c r="BB35" s="7">
        <f>'pivot times'!S35</f>
        <v>0</v>
      </c>
      <c r="BC35" s="7">
        <f t="shared" si="16"/>
        <v>0</v>
      </c>
      <c r="BD35" s="7">
        <f t="shared" si="17"/>
        <v>0</v>
      </c>
    </row>
    <row r="36" spans="1:56" x14ac:dyDescent="0.25">
      <c r="A36" s="2">
        <v>29</v>
      </c>
      <c r="B36" s="6">
        <v>14.874680461538462</v>
      </c>
      <c r="C36" s="6">
        <v>30.524589000000002</v>
      </c>
      <c r="D36" s="6">
        <v>52.725648999999997</v>
      </c>
      <c r="E36" s="6">
        <v>82.325534333333337</v>
      </c>
      <c r="F36" s="6">
        <v>120.4661375</v>
      </c>
      <c r="U36" s="7" t="e">
        <f>GETPIVOTDATA("Avg",'pivot times'!$A$3,"action","e0","world_size",10000,"number_of_steps_between_file_dumps",1,"omp_get_max_threads",A36)</f>
        <v>#REF!</v>
      </c>
      <c r="V36" s="7" t="e">
        <f>GETPIVOTDATA("StdDevp",'pivot times'!$A$3,"action","e0","world_size",10000,"number_of_steps_between_file_dumps",1,"omp_get_max_threads",A36)</f>
        <v>#REF!</v>
      </c>
      <c r="W36" s="7" t="e">
        <f t="shared" si="0"/>
        <v>#REF!</v>
      </c>
      <c r="X36" s="7" t="e">
        <f t="shared" si="1"/>
        <v>#REF!</v>
      </c>
      <c r="Y36" s="7">
        <f>'pivot times'!D36</f>
        <v>30.524589000000002</v>
      </c>
      <c r="Z36" s="7">
        <f>'pivot times'!E36</f>
        <v>0.57281005284019493</v>
      </c>
      <c r="AA36" s="7">
        <f t="shared" si="2"/>
        <v>28.806158841479416</v>
      </c>
      <c r="AB36" s="7">
        <f t="shared" si="3"/>
        <v>32.243019158520589</v>
      </c>
      <c r="AC36" s="7">
        <f>'pivot times'!F36</f>
        <v>52.725648999999997</v>
      </c>
      <c r="AD36" s="7">
        <f>'pivot times'!G36</f>
        <v>0.77285363619569059</v>
      </c>
      <c r="AE36" s="7">
        <f t="shared" si="4"/>
        <v>50.407088091412923</v>
      </c>
      <c r="AF36" s="7">
        <f t="shared" si="5"/>
        <v>55.044209908587071</v>
      </c>
      <c r="AG36" s="7">
        <f>'pivot times'!H36</f>
        <v>82.325534333333337</v>
      </c>
      <c r="AH36" s="7">
        <f>'pivot times'!I36</f>
        <v>1.4566514747363624</v>
      </c>
      <c r="AI36" s="7">
        <f t="shared" si="6"/>
        <v>77.955579909124253</v>
      </c>
      <c r="AJ36" s="7">
        <f t="shared" si="7"/>
        <v>86.695488757542421</v>
      </c>
      <c r="AK36" s="7">
        <f>'pivot times'!J36</f>
        <v>120.4661375</v>
      </c>
      <c r="AL36" s="7">
        <f>'pivot times'!K36</f>
        <v>1.3407134999990369</v>
      </c>
      <c r="AM36" s="7">
        <f t="shared" si="8"/>
        <v>116.44399700000289</v>
      </c>
      <c r="AN36" s="7">
        <f t="shared" si="9"/>
        <v>124.48827799999711</v>
      </c>
      <c r="AO36" s="7">
        <f>'pivot times'!L36</f>
        <v>0</v>
      </c>
      <c r="AP36" s="7">
        <f>'pivot times'!M36</f>
        <v>0</v>
      </c>
      <c r="AQ36" s="7">
        <f t="shared" si="10"/>
        <v>0</v>
      </c>
      <c r="AR36" s="7">
        <f t="shared" si="11"/>
        <v>0</v>
      </c>
      <c r="AS36" s="7">
        <f>'pivot times'!N36</f>
        <v>0</v>
      </c>
      <c r="AT36" s="7">
        <f>'pivot times'!O36</f>
        <v>0</v>
      </c>
      <c r="AU36" s="7">
        <f t="shared" si="12"/>
        <v>0</v>
      </c>
      <c r="AV36" s="7">
        <f t="shared" si="13"/>
        <v>0</v>
      </c>
      <c r="AW36" s="7">
        <f>'pivot times'!P36</f>
        <v>0</v>
      </c>
      <c r="AX36" s="7">
        <f>'pivot times'!Q36</f>
        <v>0</v>
      </c>
      <c r="AY36" s="7">
        <f t="shared" si="14"/>
        <v>0</v>
      </c>
      <c r="AZ36" s="7">
        <f t="shared" si="15"/>
        <v>0</v>
      </c>
      <c r="BA36" s="7">
        <f>'pivot times'!R36</f>
        <v>0</v>
      </c>
      <c r="BB36" s="7">
        <f>'pivot times'!S36</f>
        <v>0</v>
      </c>
      <c r="BC36" s="7">
        <f t="shared" si="16"/>
        <v>0</v>
      </c>
      <c r="BD36" s="7">
        <f t="shared" si="17"/>
        <v>0</v>
      </c>
    </row>
    <row r="37" spans="1:56" x14ac:dyDescent="0.25">
      <c r="A37" s="2">
        <v>30</v>
      </c>
      <c r="B37" s="6">
        <v>14.90030156521739</v>
      </c>
      <c r="C37" s="6">
        <v>31.266320499999999</v>
      </c>
      <c r="D37" s="6">
        <v>53.005312899999993</v>
      </c>
      <c r="E37" s="6">
        <v>82.589635000000015</v>
      </c>
      <c r="F37" s="6">
        <v>116.47854459999999</v>
      </c>
      <c r="U37" s="7" t="e">
        <f>GETPIVOTDATA("Avg",'pivot times'!$A$3,"action","e0","world_size",10000,"number_of_steps_between_file_dumps",1,"omp_get_max_threads",A37)</f>
        <v>#REF!</v>
      </c>
      <c r="V37" s="7" t="e">
        <f>GETPIVOTDATA("StdDevp",'pivot times'!$A$3,"action","e0","world_size",10000,"number_of_steps_between_file_dumps",1,"omp_get_max_threads",A37)</f>
        <v>#REF!</v>
      </c>
      <c r="W37" s="7" t="e">
        <f t="shared" si="0"/>
        <v>#REF!</v>
      </c>
      <c r="X37" s="7" t="e">
        <f t="shared" si="1"/>
        <v>#REF!</v>
      </c>
      <c r="Y37" s="7">
        <f>'pivot times'!D37</f>
        <v>31.266320499999999</v>
      </c>
      <c r="Z37" s="7">
        <f>'pivot times'!E37</f>
        <v>2.9225843187193461</v>
      </c>
      <c r="AA37" s="7">
        <f t="shared" si="2"/>
        <v>22.498567543841961</v>
      </c>
      <c r="AB37" s="7">
        <f t="shared" si="3"/>
        <v>40.03407345615804</v>
      </c>
      <c r="AC37" s="7">
        <f>'pivot times'!F37</f>
        <v>53.005312899999993</v>
      </c>
      <c r="AD37" s="7">
        <f>'pivot times'!G37</f>
        <v>2.5396276635237758</v>
      </c>
      <c r="AE37" s="7">
        <f t="shared" si="4"/>
        <v>45.386429909428664</v>
      </c>
      <c r="AF37" s="7">
        <f t="shared" si="5"/>
        <v>60.624195890571322</v>
      </c>
      <c r="AG37" s="7">
        <f>'pivot times'!H37</f>
        <v>82.589635000000015</v>
      </c>
      <c r="AH37" s="7">
        <f>'pivot times'!I37</f>
        <v>2.0713395338341378</v>
      </c>
      <c r="AI37" s="7">
        <f t="shared" si="6"/>
        <v>76.375616398497598</v>
      </c>
      <c r="AJ37" s="7">
        <f t="shared" si="7"/>
        <v>88.803653601502432</v>
      </c>
      <c r="AK37" s="7">
        <f>'pivot times'!J37</f>
        <v>116.47854459999999</v>
      </c>
      <c r="AL37" s="7">
        <f>'pivot times'!K37</f>
        <v>4.0728369819621433</v>
      </c>
      <c r="AM37" s="7">
        <f t="shared" si="8"/>
        <v>104.26003365411356</v>
      </c>
      <c r="AN37" s="7">
        <f t="shared" si="9"/>
        <v>128.69705554588643</v>
      </c>
      <c r="AO37" s="7">
        <f>'pivot times'!L37</f>
        <v>0</v>
      </c>
      <c r="AP37" s="7">
        <f>'pivot times'!M37</f>
        <v>0</v>
      </c>
      <c r="AQ37" s="7">
        <f t="shared" si="10"/>
        <v>0</v>
      </c>
      <c r="AR37" s="7">
        <f t="shared" si="11"/>
        <v>0</v>
      </c>
      <c r="AS37" s="7">
        <f>'pivot times'!N37</f>
        <v>0</v>
      </c>
      <c r="AT37" s="7">
        <f>'pivot times'!O37</f>
        <v>0</v>
      </c>
      <c r="AU37" s="7">
        <f t="shared" si="12"/>
        <v>0</v>
      </c>
      <c r="AV37" s="7">
        <f t="shared" si="13"/>
        <v>0</v>
      </c>
      <c r="AW37" s="7">
        <f>'pivot times'!P37</f>
        <v>0</v>
      </c>
      <c r="AX37" s="7">
        <f>'pivot times'!Q37</f>
        <v>0</v>
      </c>
      <c r="AY37" s="7">
        <f t="shared" si="14"/>
        <v>0</v>
      </c>
      <c r="AZ37" s="7">
        <f t="shared" si="15"/>
        <v>0</v>
      </c>
      <c r="BA37" s="7">
        <f>'pivot times'!R37</f>
        <v>0</v>
      </c>
      <c r="BB37" s="7">
        <f>'pivot times'!S37</f>
        <v>0</v>
      </c>
      <c r="BC37" s="7">
        <f t="shared" si="16"/>
        <v>0</v>
      </c>
      <c r="BD37" s="7">
        <f t="shared" si="17"/>
        <v>0</v>
      </c>
    </row>
    <row r="38" spans="1:56" x14ac:dyDescent="0.25">
      <c r="A38" s="2">
        <v>31</v>
      </c>
      <c r="B38" s="6">
        <v>14.946453695652172</v>
      </c>
      <c r="C38" s="6">
        <v>30.798585764705876</v>
      </c>
      <c r="D38" s="6">
        <v>51.4611515</v>
      </c>
      <c r="E38" s="6">
        <v>80.903500000000008</v>
      </c>
      <c r="F38" s="6">
        <v>117.763729</v>
      </c>
      <c r="U38" s="7" t="e">
        <f>GETPIVOTDATA("Avg",'pivot times'!$A$3,"action","e0","world_size",10000,"number_of_steps_between_file_dumps",1,"omp_get_max_threads",A38)</f>
        <v>#REF!</v>
      </c>
      <c r="V38" s="7" t="e">
        <f>GETPIVOTDATA("StdDevp",'pivot times'!$A$3,"action","e0","world_size",10000,"number_of_steps_between_file_dumps",1,"omp_get_max_threads",A38)</f>
        <v>#REF!</v>
      </c>
      <c r="W38" s="7" t="e">
        <f t="shared" si="0"/>
        <v>#REF!</v>
      </c>
      <c r="X38" s="7" t="e">
        <f t="shared" si="1"/>
        <v>#REF!</v>
      </c>
      <c r="Y38" s="7">
        <f>'pivot times'!D38</f>
        <v>30.798585764705876</v>
      </c>
      <c r="Z38" s="7">
        <f>'pivot times'!E38</f>
        <v>2.3899525245289777</v>
      </c>
      <c r="AA38" s="7">
        <f t="shared" si="2"/>
        <v>23.628728191118945</v>
      </c>
      <c r="AB38" s="7">
        <f t="shared" si="3"/>
        <v>37.968443338292808</v>
      </c>
      <c r="AC38" s="7">
        <f>'pivot times'!F38</f>
        <v>51.4611515</v>
      </c>
      <c r="AD38" s="7">
        <f>'pivot times'!G38</f>
        <v>1.0415655197525511</v>
      </c>
      <c r="AE38" s="7">
        <f t="shared" si="4"/>
        <v>48.33645494074235</v>
      </c>
      <c r="AF38" s="7">
        <f t="shared" si="5"/>
        <v>54.58584805925765</v>
      </c>
      <c r="AG38" s="7">
        <f>'pivot times'!H38</f>
        <v>80.903500000000008</v>
      </c>
      <c r="AH38" s="7">
        <f>'pivot times'!I38</f>
        <v>2.0728889999997979</v>
      </c>
      <c r="AI38" s="7">
        <f t="shared" si="6"/>
        <v>74.684833000000609</v>
      </c>
      <c r="AJ38" s="7">
        <f t="shared" si="7"/>
        <v>87.122166999999408</v>
      </c>
      <c r="AK38" s="7">
        <f>'pivot times'!J38</f>
        <v>117.763729</v>
      </c>
      <c r="AL38" s="7">
        <f>'pivot times'!K38</f>
        <v>3.85065499999995</v>
      </c>
      <c r="AM38" s="7">
        <f t="shared" si="8"/>
        <v>106.21176400000014</v>
      </c>
      <c r="AN38" s="7">
        <f t="shared" si="9"/>
        <v>129.31569399999984</v>
      </c>
      <c r="AO38" s="7">
        <f>'pivot times'!L38</f>
        <v>0</v>
      </c>
      <c r="AP38" s="7">
        <f>'pivot times'!M38</f>
        <v>0</v>
      </c>
      <c r="AQ38" s="7">
        <f t="shared" si="10"/>
        <v>0</v>
      </c>
      <c r="AR38" s="7">
        <f t="shared" si="11"/>
        <v>0</v>
      </c>
      <c r="AS38" s="7">
        <f>'pivot times'!N38</f>
        <v>0</v>
      </c>
      <c r="AT38" s="7">
        <f>'pivot times'!O38</f>
        <v>0</v>
      </c>
      <c r="AU38" s="7">
        <f t="shared" si="12"/>
        <v>0</v>
      </c>
      <c r="AV38" s="7">
        <f t="shared" si="13"/>
        <v>0</v>
      </c>
      <c r="AW38" s="7">
        <f>'pivot times'!P38</f>
        <v>0</v>
      </c>
      <c r="AX38" s="7">
        <f>'pivot times'!Q38</f>
        <v>0</v>
      </c>
      <c r="AY38" s="7">
        <f t="shared" si="14"/>
        <v>0</v>
      </c>
      <c r="AZ38" s="7">
        <f t="shared" si="15"/>
        <v>0</v>
      </c>
      <c r="BA38" s="7">
        <f>'pivot times'!R38</f>
        <v>0</v>
      </c>
      <c r="BB38" s="7">
        <f>'pivot times'!S38</f>
        <v>0</v>
      </c>
      <c r="BC38" s="7">
        <f t="shared" si="16"/>
        <v>0</v>
      </c>
      <c r="BD38" s="7">
        <f t="shared" si="17"/>
        <v>0</v>
      </c>
    </row>
    <row r="39" spans="1:56" x14ac:dyDescent="0.25">
      <c r="A39" s="2">
        <v>32</v>
      </c>
      <c r="B39" s="6">
        <v>14.517903</v>
      </c>
      <c r="C39" s="6">
        <v>30.033756999999998</v>
      </c>
      <c r="D39" s="6">
        <v>50.709461500000003</v>
      </c>
      <c r="E39" s="6">
        <v>88.5657535</v>
      </c>
      <c r="F39" s="6">
        <v>116.2725825</v>
      </c>
      <c r="U39" s="7" t="e">
        <f>GETPIVOTDATA("Avg",'pivot times'!$A$3,"action","e0","world_size",10000,"number_of_steps_between_file_dumps",1,"omp_get_max_threads",A39)</f>
        <v>#REF!</v>
      </c>
      <c r="V39" s="7" t="e">
        <f>GETPIVOTDATA("StdDevp",'pivot times'!$A$3,"action","e0","world_size",10000,"number_of_steps_between_file_dumps",1,"omp_get_max_threads",A39)</f>
        <v>#REF!</v>
      </c>
      <c r="W39" s="7" t="e">
        <f t="shared" si="0"/>
        <v>#REF!</v>
      </c>
      <c r="X39" s="7" t="e">
        <f t="shared" si="1"/>
        <v>#REF!</v>
      </c>
      <c r="Y39" s="7">
        <f>'pivot times'!D39</f>
        <v>30.033756999999998</v>
      </c>
      <c r="Z39" s="7">
        <f>'pivot times'!E39</f>
        <v>1.7780836548675922</v>
      </c>
      <c r="AA39" s="7">
        <f t="shared" si="2"/>
        <v>24.699506035397221</v>
      </c>
      <c r="AB39" s="7">
        <f t="shared" si="3"/>
        <v>35.368007964602775</v>
      </c>
      <c r="AC39" s="7">
        <f>'pivot times'!F39</f>
        <v>50.709461500000003</v>
      </c>
      <c r="AD39" s="7">
        <f>'pivot times'!G39</f>
        <v>1.4166036190857207</v>
      </c>
      <c r="AE39" s="7">
        <f t="shared" si="4"/>
        <v>46.459650642742844</v>
      </c>
      <c r="AF39" s="7">
        <f t="shared" si="5"/>
        <v>54.959272357257163</v>
      </c>
      <c r="AG39" s="7">
        <f>'pivot times'!H39</f>
        <v>88.5657535</v>
      </c>
      <c r="AH39" s="7">
        <f>'pivot times'!I39</f>
        <v>4.3703804999999951</v>
      </c>
      <c r="AI39" s="7">
        <f t="shared" si="6"/>
        <v>75.454612000000012</v>
      </c>
      <c r="AJ39" s="7">
        <f t="shared" si="7"/>
        <v>101.67689499999999</v>
      </c>
      <c r="AK39" s="7">
        <f>'pivot times'!J39</f>
        <v>116.2725825</v>
      </c>
      <c r="AL39" s="7">
        <f>'pivot times'!K39</f>
        <v>6.7173634999999106</v>
      </c>
      <c r="AM39" s="7">
        <f t="shared" si="8"/>
        <v>96.120492000000269</v>
      </c>
      <c r="AN39" s="7">
        <f t="shared" si="9"/>
        <v>136.42467299999973</v>
      </c>
      <c r="AO39" s="7">
        <f>'pivot times'!L39</f>
        <v>0</v>
      </c>
      <c r="AP39" s="7">
        <f>'pivot times'!M39</f>
        <v>0</v>
      </c>
      <c r="AQ39" s="7">
        <f t="shared" si="10"/>
        <v>0</v>
      </c>
      <c r="AR39" s="7">
        <f t="shared" si="11"/>
        <v>0</v>
      </c>
      <c r="AS39" s="7">
        <f>'pivot times'!N39</f>
        <v>0</v>
      </c>
      <c r="AT39" s="7">
        <f>'pivot times'!O39</f>
        <v>0</v>
      </c>
      <c r="AU39" s="7">
        <f t="shared" si="12"/>
        <v>0</v>
      </c>
      <c r="AV39" s="7">
        <f t="shared" si="13"/>
        <v>0</v>
      </c>
      <c r="AW39" s="7">
        <f>'pivot times'!P39</f>
        <v>0</v>
      </c>
      <c r="AX39" s="7">
        <f>'pivot times'!Q39</f>
        <v>0</v>
      </c>
      <c r="AY39" s="7">
        <f t="shared" si="14"/>
        <v>0</v>
      </c>
      <c r="AZ39" s="7">
        <f t="shared" si="15"/>
        <v>0</v>
      </c>
      <c r="BA39" s="7">
        <f>'pivot times'!R39</f>
        <v>0</v>
      </c>
      <c r="BB39" s="7">
        <f>'pivot times'!S39</f>
        <v>0</v>
      </c>
      <c r="BC39" s="7">
        <f t="shared" si="16"/>
        <v>0</v>
      </c>
      <c r="BD39" s="7">
        <f t="shared" si="17"/>
        <v>0</v>
      </c>
    </row>
    <row r="40" spans="1:56" x14ac:dyDescent="0.25">
      <c r="A40" s="2">
        <v>33</v>
      </c>
      <c r="B40" s="6">
        <v>15.288789043478262</v>
      </c>
      <c r="C40" s="6">
        <v>30.2215445625</v>
      </c>
      <c r="D40" s="6">
        <v>53.263735000000011</v>
      </c>
      <c r="E40" s="6">
        <v>79.299919166666669</v>
      </c>
      <c r="F40" s="6">
        <v>117.48725239999999</v>
      </c>
      <c r="U40" s="7" t="e">
        <f>GETPIVOTDATA("Avg",'pivot times'!$A$3,"action","e0","world_size",10000,"number_of_steps_between_file_dumps",1,"omp_get_max_threads",A40)</f>
        <v>#REF!</v>
      </c>
      <c r="V40" s="7" t="e">
        <f>GETPIVOTDATA("StdDevp",'pivot times'!$A$3,"action","e0","world_size",10000,"number_of_steps_between_file_dumps",1,"omp_get_max_threads",A40)</f>
        <v>#REF!</v>
      </c>
      <c r="W40" s="7" t="e">
        <f t="shared" si="0"/>
        <v>#REF!</v>
      </c>
      <c r="X40" s="7" t="e">
        <f t="shared" si="1"/>
        <v>#REF!</v>
      </c>
      <c r="Y40" s="7">
        <f>'pivot times'!D40</f>
        <v>30.2215445625</v>
      </c>
      <c r="Z40" s="7">
        <f>'pivot times'!E40</f>
        <v>3.1415540246717426</v>
      </c>
      <c r="AA40" s="7">
        <f t="shared" si="2"/>
        <v>20.796882488484773</v>
      </c>
      <c r="AB40" s="7">
        <f t="shared" si="3"/>
        <v>39.646206636515231</v>
      </c>
      <c r="AC40" s="7">
        <f>'pivot times'!F40</f>
        <v>53.263735000000011</v>
      </c>
      <c r="AD40" s="7">
        <f>'pivot times'!G40</f>
        <v>5.0250170610056202</v>
      </c>
      <c r="AE40" s="7">
        <f t="shared" si="4"/>
        <v>38.188683816983151</v>
      </c>
      <c r="AF40" s="7">
        <f t="shared" si="5"/>
        <v>68.338786183016879</v>
      </c>
      <c r="AG40" s="7">
        <f>'pivot times'!H40</f>
        <v>79.299919166666669</v>
      </c>
      <c r="AH40" s="7">
        <f>'pivot times'!I40</f>
        <v>7.4336550828582082</v>
      </c>
      <c r="AI40" s="7">
        <f t="shared" si="6"/>
        <v>56.998953918092042</v>
      </c>
      <c r="AJ40" s="7">
        <f t="shared" si="7"/>
        <v>101.6008844152413</v>
      </c>
      <c r="AK40" s="7">
        <f>'pivot times'!J40</f>
        <v>117.48725239999999</v>
      </c>
      <c r="AL40" s="7">
        <f>'pivot times'!K40</f>
        <v>12.424493191110287</v>
      </c>
      <c r="AM40" s="7">
        <f t="shared" si="8"/>
        <v>80.213772826669128</v>
      </c>
      <c r="AN40" s="7">
        <f t="shared" si="9"/>
        <v>154.76073197333085</v>
      </c>
      <c r="AO40" s="7">
        <f>'pivot times'!L40</f>
        <v>0</v>
      </c>
      <c r="AP40" s="7">
        <f>'pivot times'!M40</f>
        <v>0</v>
      </c>
      <c r="AQ40" s="7">
        <f t="shared" si="10"/>
        <v>0</v>
      </c>
      <c r="AR40" s="7">
        <f t="shared" si="11"/>
        <v>0</v>
      </c>
      <c r="AS40" s="7">
        <f>'pivot times'!N40</f>
        <v>0</v>
      </c>
      <c r="AT40" s="7">
        <f>'pivot times'!O40</f>
        <v>0</v>
      </c>
      <c r="AU40" s="7">
        <f t="shared" si="12"/>
        <v>0</v>
      </c>
      <c r="AV40" s="7">
        <f t="shared" si="13"/>
        <v>0</v>
      </c>
      <c r="AW40" s="7">
        <f>'pivot times'!P40</f>
        <v>0</v>
      </c>
      <c r="AX40" s="7">
        <f>'pivot times'!Q40</f>
        <v>0</v>
      </c>
      <c r="AY40" s="7">
        <f t="shared" si="14"/>
        <v>0</v>
      </c>
      <c r="AZ40" s="7">
        <f t="shared" si="15"/>
        <v>0</v>
      </c>
      <c r="BA40" s="7">
        <f>'pivot times'!R40</f>
        <v>0</v>
      </c>
      <c r="BB40" s="7">
        <f>'pivot times'!S40</f>
        <v>0</v>
      </c>
      <c r="BC40" s="7">
        <f t="shared" si="16"/>
        <v>0</v>
      </c>
      <c r="BD40" s="7">
        <f t="shared" si="17"/>
        <v>0</v>
      </c>
    </row>
    <row r="41" spans="1:56" x14ac:dyDescent="0.25">
      <c r="A41" s="2">
        <v>34</v>
      </c>
      <c r="B41" s="6">
        <v>14.680065956521741</v>
      </c>
      <c r="C41" s="6">
        <v>30.227915411764712</v>
      </c>
      <c r="D41" s="6">
        <v>51.724622499999995</v>
      </c>
      <c r="E41" s="6">
        <v>87.366123000000002</v>
      </c>
      <c r="F41" s="6">
        <v>118.95527849999999</v>
      </c>
      <c r="U41" s="7" t="e">
        <f>GETPIVOTDATA("Avg",'pivot times'!$A$3,"action","e0","world_size",10000,"number_of_steps_between_file_dumps",1,"omp_get_max_threads",A41)</f>
        <v>#REF!</v>
      </c>
      <c r="V41" s="7" t="e">
        <f>GETPIVOTDATA("StdDevp",'pivot times'!$A$3,"action","e0","world_size",10000,"number_of_steps_between_file_dumps",1,"omp_get_max_threads",A41)</f>
        <v>#REF!</v>
      </c>
      <c r="W41" s="7" t="e">
        <f t="shared" si="0"/>
        <v>#REF!</v>
      </c>
      <c r="X41" s="7" t="e">
        <f t="shared" si="1"/>
        <v>#REF!</v>
      </c>
      <c r="Y41" s="7">
        <f>'pivot times'!D41</f>
        <v>30.227915411764712</v>
      </c>
      <c r="Z41" s="7">
        <f>'pivot times'!E41</f>
        <v>5.0675898325780908</v>
      </c>
      <c r="AA41" s="7">
        <f t="shared" si="2"/>
        <v>15.025145914030439</v>
      </c>
      <c r="AB41" s="7">
        <f t="shared" si="3"/>
        <v>45.430684909498986</v>
      </c>
      <c r="AC41" s="7">
        <f>'pivot times'!F41</f>
        <v>51.724622499999995</v>
      </c>
      <c r="AD41" s="7">
        <f>'pivot times'!G41</f>
        <v>6.0282350801571249</v>
      </c>
      <c r="AE41" s="7">
        <f t="shared" si="4"/>
        <v>33.639917259528616</v>
      </c>
      <c r="AF41" s="7">
        <f t="shared" si="5"/>
        <v>69.809327740471375</v>
      </c>
      <c r="AG41" s="7">
        <f>'pivot times'!H41</f>
        <v>87.366123000000002</v>
      </c>
      <c r="AH41" s="7">
        <f>'pivot times'!I41</f>
        <v>3.0477749999998505</v>
      </c>
      <c r="AI41" s="7">
        <f t="shared" si="6"/>
        <v>78.222798000000452</v>
      </c>
      <c r="AJ41" s="7">
        <f t="shared" si="7"/>
        <v>96.509447999999551</v>
      </c>
      <c r="AK41" s="7">
        <f>'pivot times'!J41</f>
        <v>118.95527849999999</v>
      </c>
      <c r="AL41" s="7">
        <f>'pivot times'!K41</f>
        <v>12.200141500000127</v>
      </c>
      <c r="AM41" s="7">
        <f t="shared" si="8"/>
        <v>82.354853999999619</v>
      </c>
      <c r="AN41" s="7">
        <f t="shared" si="9"/>
        <v>155.55570300000036</v>
      </c>
      <c r="AO41" s="7">
        <f>'pivot times'!L41</f>
        <v>0</v>
      </c>
      <c r="AP41" s="7">
        <f>'pivot times'!M41</f>
        <v>0</v>
      </c>
      <c r="AQ41" s="7">
        <f t="shared" si="10"/>
        <v>0</v>
      </c>
      <c r="AR41" s="7">
        <f t="shared" si="11"/>
        <v>0</v>
      </c>
      <c r="AS41" s="7">
        <f>'pivot times'!N41</f>
        <v>0</v>
      </c>
      <c r="AT41" s="7">
        <f>'pivot times'!O41</f>
        <v>0</v>
      </c>
      <c r="AU41" s="7">
        <f t="shared" si="12"/>
        <v>0</v>
      </c>
      <c r="AV41" s="7">
        <f t="shared" si="13"/>
        <v>0</v>
      </c>
      <c r="AW41" s="7">
        <f>'pivot times'!P41</f>
        <v>0</v>
      </c>
      <c r="AX41" s="7">
        <f>'pivot times'!Q41</f>
        <v>0</v>
      </c>
      <c r="AY41" s="7">
        <f t="shared" si="14"/>
        <v>0</v>
      </c>
      <c r="AZ41" s="7">
        <f t="shared" si="15"/>
        <v>0</v>
      </c>
      <c r="BA41" s="7">
        <f>'pivot times'!R41</f>
        <v>0</v>
      </c>
      <c r="BB41" s="7">
        <f>'pivot times'!S41</f>
        <v>0</v>
      </c>
      <c r="BC41" s="7">
        <f t="shared" si="16"/>
        <v>0</v>
      </c>
      <c r="BD41" s="7">
        <f t="shared" si="17"/>
        <v>0</v>
      </c>
    </row>
    <row r="42" spans="1:56" x14ac:dyDescent="0.25">
      <c r="A42" s="2">
        <v>35</v>
      </c>
      <c r="B42" s="6">
        <v>14.07570876923077</v>
      </c>
      <c r="C42" s="6">
        <v>28.840860142857142</v>
      </c>
      <c r="D42" s="6">
        <v>49.737540750000001</v>
      </c>
      <c r="E42" s="6">
        <v>85.5057975</v>
      </c>
      <c r="F42" s="6">
        <v>101.626099</v>
      </c>
      <c r="U42" s="7" t="e">
        <f>GETPIVOTDATA("Avg",'pivot times'!$A$3,"action","e0","world_size",10000,"number_of_steps_between_file_dumps",1,"omp_get_max_threads",A42)</f>
        <v>#REF!</v>
      </c>
      <c r="V42" s="7" t="e">
        <f>GETPIVOTDATA("StdDevp",'pivot times'!$A$3,"action","e0","world_size",10000,"number_of_steps_between_file_dumps",1,"omp_get_max_threads",A42)</f>
        <v>#REF!</v>
      </c>
      <c r="W42" s="7" t="e">
        <f t="shared" si="0"/>
        <v>#REF!</v>
      </c>
      <c r="X42" s="7" t="e">
        <f t="shared" si="1"/>
        <v>#REF!</v>
      </c>
      <c r="Y42" s="7">
        <f>'pivot times'!D42</f>
        <v>28.840860142857142</v>
      </c>
      <c r="Z42" s="7">
        <f>'pivot times'!E42</f>
        <v>1.2935087903660312</v>
      </c>
      <c r="AA42" s="7">
        <f t="shared" si="2"/>
        <v>24.96033377175905</v>
      </c>
      <c r="AB42" s="7">
        <f t="shared" si="3"/>
        <v>32.721386513955238</v>
      </c>
      <c r="AC42" s="7">
        <f>'pivot times'!F42</f>
        <v>49.737540750000001</v>
      </c>
      <c r="AD42" s="7">
        <f>'pivot times'!G42</f>
        <v>3.3284605253135875</v>
      </c>
      <c r="AE42" s="7">
        <f t="shared" si="4"/>
        <v>39.752159174059237</v>
      </c>
      <c r="AF42" s="7">
        <f t="shared" si="5"/>
        <v>59.722922325940765</v>
      </c>
      <c r="AG42" s="7">
        <f>'pivot times'!H42</f>
        <v>85.5057975</v>
      </c>
      <c r="AH42" s="7">
        <f>'pivot times'!I42</f>
        <v>7.4992584999999989</v>
      </c>
      <c r="AI42" s="7">
        <f t="shared" si="6"/>
        <v>63.008022000000004</v>
      </c>
      <c r="AJ42" s="7">
        <f t="shared" si="7"/>
        <v>108.00357299999999</v>
      </c>
      <c r="AK42" s="7">
        <f>'pivot times'!J42</f>
        <v>101.626099</v>
      </c>
      <c r="AL42" s="7">
        <f>'pivot times'!K42</f>
        <v>0</v>
      </c>
      <c r="AM42" s="7">
        <f t="shared" si="8"/>
        <v>101.626099</v>
      </c>
      <c r="AN42" s="7">
        <f t="shared" si="9"/>
        <v>101.626099</v>
      </c>
      <c r="AO42" s="7">
        <f>'pivot times'!L42</f>
        <v>0</v>
      </c>
      <c r="AP42" s="7">
        <f>'pivot times'!M42</f>
        <v>0</v>
      </c>
      <c r="AQ42" s="7">
        <f t="shared" si="10"/>
        <v>0</v>
      </c>
      <c r="AR42" s="7">
        <f t="shared" si="11"/>
        <v>0</v>
      </c>
      <c r="AS42" s="7">
        <f>'pivot times'!N42</f>
        <v>0</v>
      </c>
      <c r="AT42" s="7">
        <f>'pivot times'!O42</f>
        <v>0</v>
      </c>
      <c r="AU42" s="7">
        <f t="shared" si="12"/>
        <v>0</v>
      </c>
      <c r="AV42" s="7">
        <f t="shared" si="13"/>
        <v>0</v>
      </c>
      <c r="AW42" s="7">
        <f>'pivot times'!P42</f>
        <v>0</v>
      </c>
      <c r="AX42" s="7">
        <f>'pivot times'!Q42</f>
        <v>0</v>
      </c>
      <c r="AY42" s="7">
        <f t="shared" si="14"/>
        <v>0</v>
      </c>
      <c r="AZ42" s="7">
        <f t="shared" si="15"/>
        <v>0</v>
      </c>
      <c r="BA42" s="7">
        <f>'pivot times'!R42</f>
        <v>0</v>
      </c>
      <c r="BB42" s="7">
        <f>'pivot times'!S42</f>
        <v>0</v>
      </c>
      <c r="BC42" s="7">
        <f t="shared" si="16"/>
        <v>0</v>
      </c>
      <c r="BD42" s="7">
        <f t="shared" si="17"/>
        <v>0</v>
      </c>
    </row>
    <row r="43" spans="1:56" x14ac:dyDescent="0.25">
      <c r="A43" s="2">
        <v>36</v>
      </c>
      <c r="B43" s="6">
        <v>16.773671826086957</v>
      </c>
      <c r="C43" s="6">
        <v>32.692337437500001</v>
      </c>
      <c r="D43" s="6">
        <v>52.638854899999998</v>
      </c>
      <c r="E43" s="6">
        <v>83.086585000000014</v>
      </c>
      <c r="F43" s="6">
        <v>111.0559906</v>
      </c>
      <c r="U43" s="7" t="e">
        <f>GETPIVOTDATA("Avg",'pivot times'!$A$3,"action","e0","world_size",10000,"number_of_steps_between_file_dumps",1,"omp_get_max_threads",A43)</f>
        <v>#REF!</v>
      </c>
      <c r="V43" s="7" t="e">
        <f>GETPIVOTDATA("StdDevp",'pivot times'!$A$3,"action","e0","world_size",10000,"number_of_steps_between_file_dumps",1,"omp_get_max_threads",A43)</f>
        <v>#REF!</v>
      </c>
      <c r="W43" s="7" t="e">
        <f t="shared" si="0"/>
        <v>#REF!</v>
      </c>
      <c r="X43" s="7" t="e">
        <f t="shared" si="1"/>
        <v>#REF!</v>
      </c>
      <c r="Y43" s="7">
        <f>'pivot times'!D43</f>
        <v>32.692337437500001</v>
      </c>
      <c r="Z43" s="7">
        <f>'pivot times'!E43</f>
        <v>6.7453262400029894</v>
      </c>
      <c r="AA43" s="7">
        <f t="shared" si="2"/>
        <v>12.456358717491032</v>
      </c>
      <c r="AB43" s="7">
        <f t="shared" si="3"/>
        <v>52.928316157508974</v>
      </c>
      <c r="AC43" s="7">
        <f>'pivot times'!F43</f>
        <v>52.638854899999998</v>
      </c>
      <c r="AD43" s="7">
        <f>'pivot times'!G43</f>
        <v>7.001290957429724</v>
      </c>
      <c r="AE43" s="7">
        <f t="shared" si="4"/>
        <v>31.634982027710826</v>
      </c>
      <c r="AF43" s="7">
        <f t="shared" si="5"/>
        <v>73.642727772289163</v>
      </c>
      <c r="AG43" s="7">
        <f>'pivot times'!H43</f>
        <v>83.086585000000014</v>
      </c>
      <c r="AH43" s="7">
        <f>'pivot times'!I43</f>
        <v>4.5385419223571617</v>
      </c>
      <c r="AI43" s="7">
        <f t="shared" si="6"/>
        <v>69.470959232928521</v>
      </c>
      <c r="AJ43" s="7">
        <f t="shared" si="7"/>
        <v>96.702210767071506</v>
      </c>
      <c r="AK43" s="7">
        <f>'pivot times'!J43</f>
        <v>111.0559906</v>
      </c>
      <c r="AL43" s="7">
        <f>'pivot times'!K43</f>
        <v>8.0510080972857914</v>
      </c>
      <c r="AM43" s="7">
        <f t="shared" si="8"/>
        <v>86.902966308142624</v>
      </c>
      <c r="AN43" s="7">
        <f t="shared" si="9"/>
        <v>135.20901489185738</v>
      </c>
      <c r="AO43" s="7">
        <f>'pivot times'!L43</f>
        <v>0</v>
      </c>
      <c r="AP43" s="7">
        <f>'pivot times'!M43</f>
        <v>0</v>
      </c>
      <c r="AQ43" s="7">
        <f t="shared" si="10"/>
        <v>0</v>
      </c>
      <c r="AR43" s="7">
        <f t="shared" si="11"/>
        <v>0</v>
      </c>
      <c r="AS43" s="7">
        <f>'pivot times'!N43</f>
        <v>0</v>
      </c>
      <c r="AT43" s="7">
        <f>'pivot times'!O43</f>
        <v>0</v>
      </c>
      <c r="AU43" s="7">
        <f t="shared" si="12"/>
        <v>0</v>
      </c>
      <c r="AV43" s="7">
        <f t="shared" si="13"/>
        <v>0</v>
      </c>
      <c r="AW43" s="7">
        <f>'pivot times'!P43</f>
        <v>0</v>
      </c>
      <c r="AX43" s="7">
        <f>'pivot times'!Q43</f>
        <v>0</v>
      </c>
      <c r="AY43" s="7">
        <f t="shared" si="14"/>
        <v>0</v>
      </c>
      <c r="AZ43" s="7">
        <f t="shared" si="15"/>
        <v>0</v>
      </c>
      <c r="BA43" s="7">
        <f>'pivot times'!R43</f>
        <v>0</v>
      </c>
      <c r="BB43" s="7">
        <f>'pivot times'!S43</f>
        <v>0</v>
      </c>
      <c r="BC43" s="7">
        <f t="shared" si="16"/>
        <v>0</v>
      </c>
      <c r="BD43" s="7">
        <f t="shared" si="17"/>
        <v>0</v>
      </c>
    </row>
    <row r="44" spans="1:56" x14ac:dyDescent="0.25">
      <c r="A44" s="2">
        <v>37</v>
      </c>
      <c r="B44" s="6">
        <v>14.472628739130434</v>
      </c>
      <c r="C44" s="6">
        <v>29.475836352941172</v>
      </c>
      <c r="D44" s="6">
        <v>48.69637625</v>
      </c>
      <c r="E44" s="6">
        <v>81.949399</v>
      </c>
      <c r="F44" s="6">
        <v>111.998605</v>
      </c>
      <c r="U44" s="7" t="e">
        <f>GETPIVOTDATA("Avg",'pivot times'!$A$3,"action","e0","world_size",10000,"number_of_steps_between_file_dumps",1,"omp_get_max_threads",A44)</f>
        <v>#REF!</v>
      </c>
      <c r="V44" s="7" t="e">
        <f>GETPIVOTDATA("StdDevp",'pivot times'!$A$3,"action","e0","world_size",10000,"number_of_steps_between_file_dumps",1,"omp_get_max_threads",A44)</f>
        <v>#REF!</v>
      </c>
      <c r="W44" s="7" t="e">
        <f t="shared" si="0"/>
        <v>#REF!</v>
      </c>
      <c r="X44" s="7" t="e">
        <f t="shared" si="1"/>
        <v>#REF!</v>
      </c>
      <c r="Y44" s="7">
        <f>'pivot times'!D44</f>
        <v>29.475836352941172</v>
      </c>
      <c r="Z44" s="7">
        <f>'pivot times'!E44</f>
        <v>3.5641996641423135</v>
      </c>
      <c r="AA44" s="7">
        <f t="shared" si="2"/>
        <v>18.783237360514232</v>
      </c>
      <c r="AB44" s="7">
        <f t="shared" si="3"/>
        <v>40.16843534536811</v>
      </c>
      <c r="AC44" s="7">
        <f>'pivot times'!F44</f>
        <v>48.69637625</v>
      </c>
      <c r="AD44" s="7">
        <f>'pivot times'!G44</f>
        <v>2.6377413470919624</v>
      </c>
      <c r="AE44" s="7">
        <f t="shared" si="4"/>
        <v>40.783152208724111</v>
      </c>
      <c r="AF44" s="7">
        <f t="shared" si="5"/>
        <v>56.609600291275889</v>
      </c>
      <c r="AG44" s="7">
        <f>'pivot times'!H44</f>
        <v>81.949399</v>
      </c>
      <c r="AH44" s="7">
        <f>'pivot times'!I44</f>
        <v>5.3984252511614423</v>
      </c>
      <c r="AI44" s="7">
        <f t="shared" si="6"/>
        <v>65.754123246515675</v>
      </c>
      <c r="AJ44" s="7">
        <f t="shared" si="7"/>
        <v>98.144674753484324</v>
      </c>
      <c r="AK44" s="7">
        <f>'pivot times'!J44</f>
        <v>111.998605</v>
      </c>
      <c r="AL44" s="7">
        <f>'pivot times'!K44</f>
        <v>4.1309539999998988</v>
      </c>
      <c r="AM44" s="7">
        <f t="shared" si="8"/>
        <v>99.605743000000302</v>
      </c>
      <c r="AN44" s="7">
        <f t="shared" si="9"/>
        <v>124.39146699999969</v>
      </c>
      <c r="AO44" s="7">
        <f>'pivot times'!L44</f>
        <v>0</v>
      </c>
      <c r="AP44" s="7">
        <f>'pivot times'!M44</f>
        <v>0</v>
      </c>
      <c r="AQ44" s="7">
        <f t="shared" si="10"/>
        <v>0</v>
      </c>
      <c r="AR44" s="7">
        <f t="shared" si="11"/>
        <v>0</v>
      </c>
      <c r="AS44" s="7">
        <f>'pivot times'!N44</f>
        <v>0</v>
      </c>
      <c r="AT44" s="7">
        <f>'pivot times'!O44</f>
        <v>0</v>
      </c>
      <c r="AU44" s="7">
        <f t="shared" si="12"/>
        <v>0</v>
      </c>
      <c r="AV44" s="7">
        <f t="shared" si="13"/>
        <v>0</v>
      </c>
      <c r="AW44" s="7">
        <f>'pivot times'!P44</f>
        <v>0</v>
      </c>
      <c r="AX44" s="7">
        <f>'pivot times'!Q44</f>
        <v>0</v>
      </c>
      <c r="AY44" s="7">
        <f t="shared" si="14"/>
        <v>0</v>
      </c>
      <c r="AZ44" s="7">
        <f t="shared" si="15"/>
        <v>0</v>
      </c>
      <c r="BA44" s="7">
        <f>'pivot times'!R44</f>
        <v>0</v>
      </c>
      <c r="BB44" s="7">
        <f>'pivot times'!S44</f>
        <v>0</v>
      </c>
      <c r="BC44" s="7">
        <f t="shared" si="16"/>
        <v>0</v>
      </c>
      <c r="BD44" s="7">
        <f t="shared" si="17"/>
        <v>0</v>
      </c>
    </row>
    <row r="45" spans="1:56" x14ac:dyDescent="0.25">
      <c r="A45" s="2">
        <v>38</v>
      </c>
      <c r="B45" s="6">
        <v>14.906329769230771</v>
      </c>
      <c r="C45" s="6">
        <v>28.53581928571429</v>
      </c>
      <c r="D45" s="6">
        <v>50.692184500000003</v>
      </c>
      <c r="E45" s="6">
        <v>82.646632333333329</v>
      </c>
      <c r="F45" s="6">
        <v>97.435497999999995</v>
      </c>
      <c r="U45" s="7" t="e">
        <f>GETPIVOTDATA("Avg",'pivot times'!$A$3,"action","e0","world_size",10000,"number_of_steps_between_file_dumps",1,"omp_get_max_threads",A45)</f>
        <v>#REF!</v>
      </c>
      <c r="V45" s="7" t="e">
        <f>GETPIVOTDATA("StdDevp",'pivot times'!$A$3,"action","e0","world_size",10000,"number_of_steps_between_file_dumps",1,"omp_get_max_threads",A45)</f>
        <v>#REF!</v>
      </c>
      <c r="W45" s="7" t="e">
        <f t="shared" si="0"/>
        <v>#REF!</v>
      </c>
      <c r="X45" s="7" t="e">
        <f t="shared" si="1"/>
        <v>#REF!</v>
      </c>
      <c r="Y45" s="7">
        <f>'pivot times'!D45</f>
        <v>28.53581928571429</v>
      </c>
      <c r="Z45" s="7">
        <f>'pivot times'!E45</f>
        <v>1.6355674337205868</v>
      </c>
      <c r="AA45" s="7">
        <f t="shared" si="2"/>
        <v>23.629116984552528</v>
      </c>
      <c r="AB45" s="7">
        <f t="shared" si="3"/>
        <v>33.442521586876047</v>
      </c>
      <c r="AC45" s="7">
        <f>'pivot times'!F45</f>
        <v>50.692184500000003</v>
      </c>
      <c r="AD45" s="7">
        <f>'pivot times'!G45</f>
        <v>6.5232078037766614</v>
      </c>
      <c r="AE45" s="7">
        <f t="shared" si="4"/>
        <v>31.122561088670018</v>
      </c>
      <c r="AF45" s="7">
        <f t="shared" si="5"/>
        <v>70.261807911329981</v>
      </c>
      <c r="AG45" s="7">
        <f>'pivot times'!H45</f>
        <v>82.646632333333329</v>
      </c>
      <c r="AH45" s="7">
        <f>'pivot times'!I45</f>
        <v>5.2921641445419443</v>
      </c>
      <c r="AI45" s="7">
        <f t="shared" si="6"/>
        <v>66.770139899707502</v>
      </c>
      <c r="AJ45" s="7">
        <f t="shared" si="7"/>
        <v>98.523124766959157</v>
      </c>
      <c r="AK45" s="7">
        <f>'pivot times'!J45</f>
        <v>97.435497999999995</v>
      </c>
      <c r="AL45" s="7">
        <f>'pivot times'!K45</f>
        <v>0</v>
      </c>
      <c r="AM45" s="7">
        <f t="shared" si="8"/>
        <v>97.435497999999995</v>
      </c>
      <c r="AN45" s="7">
        <f t="shared" si="9"/>
        <v>97.435497999999995</v>
      </c>
      <c r="AO45" s="7">
        <f>'pivot times'!L45</f>
        <v>0</v>
      </c>
      <c r="AP45" s="7">
        <f>'pivot times'!M45</f>
        <v>0</v>
      </c>
      <c r="AQ45" s="7">
        <f t="shared" si="10"/>
        <v>0</v>
      </c>
      <c r="AR45" s="7">
        <f t="shared" si="11"/>
        <v>0</v>
      </c>
      <c r="AS45" s="7">
        <f>'pivot times'!N45</f>
        <v>0</v>
      </c>
      <c r="AT45" s="7">
        <f>'pivot times'!O45</f>
        <v>0</v>
      </c>
      <c r="AU45" s="7">
        <f t="shared" si="12"/>
        <v>0</v>
      </c>
      <c r="AV45" s="7">
        <f t="shared" si="13"/>
        <v>0</v>
      </c>
      <c r="AW45" s="7">
        <f>'pivot times'!P45</f>
        <v>0</v>
      </c>
      <c r="AX45" s="7">
        <f>'pivot times'!Q45</f>
        <v>0</v>
      </c>
      <c r="AY45" s="7">
        <f t="shared" si="14"/>
        <v>0</v>
      </c>
      <c r="AZ45" s="7">
        <f t="shared" si="15"/>
        <v>0</v>
      </c>
      <c r="BA45" s="7">
        <f>'pivot times'!R45</f>
        <v>0</v>
      </c>
      <c r="BB45" s="7">
        <f>'pivot times'!S45</f>
        <v>0</v>
      </c>
      <c r="BC45" s="7">
        <f t="shared" si="16"/>
        <v>0</v>
      </c>
      <c r="BD45" s="7">
        <f t="shared" si="17"/>
        <v>0</v>
      </c>
    </row>
    <row r="46" spans="1:56" x14ac:dyDescent="0.25">
      <c r="A46" s="2">
        <v>39</v>
      </c>
      <c r="B46" s="6">
        <v>15.304114869565216</v>
      </c>
      <c r="C46" s="6">
        <v>31.072456562499998</v>
      </c>
      <c r="D46" s="6">
        <v>50.102091000000001</v>
      </c>
      <c r="E46" s="6">
        <v>78.4539267142857</v>
      </c>
      <c r="F46" s="6">
        <v>103.7401744</v>
      </c>
      <c r="U46" s="7" t="e">
        <f>GETPIVOTDATA("Avg",'pivot times'!$A$3,"action","e0","world_size",10000,"number_of_steps_between_file_dumps",1,"omp_get_max_threads",A46)</f>
        <v>#REF!</v>
      </c>
      <c r="V46" s="7" t="e">
        <f>GETPIVOTDATA("StdDevp",'pivot times'!$A$3,"action","e0","world_size",10000,"number_of_steps_between_file_dumps",1,"omp_get_max_threads",A46)</f>
        <v>#REF!</v>
      </c>
      <c r="W46" s="7" t="e">
        <f t="shared" si="0"/>
        <v>#REF!</v>
      </c>
      <c r="X46" s="7" t="e">
        <f t="shared" si="1"/>
        <v>#REF!</v>
      </c>
      <c r="Y46" s="7">
        <f>'pivot times'!D46</f>
        <v>31.072456562499998</v>
      </c>
      <c r="Z46" s="7">
        <f>'pivot times'!E46</f>
        <v>4.280756567423353</v>
      </c>
      <c r="AA46" s="7">
        <f t="shared" si="2"/>
        <v>18.230186860229939</v>
      </c>
      <c r="AB46" s="7">
        <f t="shared" si="3"/>
        <v>43.914726264770053</v>
      </c>
      <c r="AC46" s="7">
        <f>'pivot times'!F46</f>
        <v>50.102091000000001</v>
      </c>
      <c r="AD46" s="7">
        <f>'pivot times'!G46</f>
        <v>5.3187029883533672</v>
      </c>
      <c r="AE46" s="7">
        <f t="shared" si="4"/>
        <v>34.145982034939898</v>
      </c>
      <c r="AF46" s="7">
        <f t="shared" si="5"/>
        <v>66.058199965060098</v>
      </c>
      <c r="AG46" s="7">
        <f>'pivot times'!H46</f>
        <v>78.4539267142857</v>
      </c>
      <c r="AH46" s="7">
        <f>'pivot times'!I46</f>
        <v>6.2118415520912151</v>
      </c>
      <c r="AI46" s="7">
        <f t="shared" si="6"/>
        <v>59.818402058012055</v>
      </c>
      <c r="AJ46" s="7">
        <f t="shared" si="7"/>
        <v>97.089451370559345</v>
      </c>
      <c r="AK46" s="7">
        <f>'pivot times'!J46</f>
        <v>103.7401744</v>
      </c>
      <c r="AL46" s="7">
        <f>'pivot times'!K46</f>
        <v>6.141492568129495</v>
      </c>
      <c r="AM46" s="7">
        <f t="shared" si="8"/>
        <v>85.315696695611507</v>
      </c>
      <c r="AN46" s="7">
        <f t="shared" si="9"/>
        <v>122.16465210438849</v>
      </c>
      <c r="AO46" s="7">
        <f>'pivot times'!L46</f>
        <v>0</v>
      </c>
      <c r="AP46" s="7">
        <f>'pivot times'!M46</f>
        <v>0</v>
      </c>
      <c r="AQ46" s="7">
        <f t="shared" si="10"/>
        <v>0</v>
      </c>
      <c r="AR46" s="7">
        <f t="shared" si="11"/>
        <v>0</v>
      </c>
      <c r="AS46" s="7">
        <f>'pivot times'!N46</f>
        <v>0</v>
      </c>
      <c r="AT46" s="7">
        <f>'pivot times'!O46</f>
        <v>0</v>
      </c>
      <c r="AU46" s="7">
        <f t="shared" si="12"/>
        <v>0</v>
      </c>
      <c r="AV46" s="7">
        <f t="shared" si="13"/>
        <v>0</v>
      </c>
      <c r="AW46" s="7">
        <f>'pivot times'!P46</f>
        <v>0</v>
      </c>
      <c r="AX46" s="7">
        <f>'pivot times'!Q46</f>
        <v>0</v>
      </c>
      <c r="AY46" s="7">
        <f t="shared" si="14"/>
        <v>0</v>
      </c>
      <c r="AZ46" s="7">
        <f t="shared" si="15"/>
        <v>0</v>
      </c>
      <c r="BA46" s="7">
        <f>'pivot times'!R46</f>
        <v>0</v>
      </c>
      <c r="BB46" s="7">
        <f>'pivot times'!S46</f>
        <v>0</v>
      </c>
      <c r="BC46" s="7">
        <f t="shared" si="16"/>
        <v>0</v>
      </c>
      <c r="BD46" s="7">
        <f t="shared" si="17"/>
        <v>0</v>
      </c>
    </row>
    <row r="47" spans="1:56" x14ac:dyDescent="0.25">
      <c r="A47" s="2">
        <v>40</v>
      </c>
      <c r="B47" s="6">
        <v>14.286144130434781</v>
      </c>
      <c r="C47" s="6">
        <v>28.487620222222219</v>
      </c>
      <c r="D47" s="6">
        <v>46.994265249999998</v>
      </c>
      <c r="E47" s="6">
        <v>76.617743333333337</v>
      </c>
      <c r="F47" s="6">
        <v>115.87047</v>
      </c>
      <c r="U47" s="7" t="e">
        <f>GETPIVOTDATA("Avg",'pivot times'!$A$3,"action","e0","world_size",10000,"number_of_steps_between_file_dumps",1,"omp_get_max_threads",A47)</f>
        <v>#REF!</v>
      </c>
      <c r="V47" s="7" t="e">
        <f>GETPIVOTDATA("StdDevp",'pivot times'!$A$3,"action","e0","world_size",10000,"number_of_steps_between_file_dumps",1,"omp_get_max_threads",A47)</f>
        <v>#REF!</v>
      </c>
      <c r="W47" s="7" t="e">
        <f t="shared" si="0"/>
        <v>#REF!</v>
      </c>
      <c r="X47" s="7" t="e">
        <f t="shared" si="1"/>
        <v>#REF!</v>
      </c>
      <c r="Y47" s="7">
        <f>'pivot times'!D47</f>
        <v>28.487620222222219</v>
      </c>
      <c r="Z47" s="7">
        <f>'pivot times'!E47</f>
        <v>2.3001946326472167</v>
      </c>
      <c r="AA47" s="7">
        <f t="shared" si="2"/>
        <v>21.587036324280568</v>
      </c>
      <c r="AB47" s="7">
        <f t="shared" si="3"/>
        <v>35.38820412016387</v>
      </c>
      <c r="AC47" s="7">
        <f>'pivot times'!F47</f>
        <v>46.994265249999998</v>
      </c>
      <c r="AD47" s="7">
        <f>'pivot times'!G47</f>
        <v>3.0155751087748</v>
      </c>
      <c r="AE47" s="7">
        <f t="shared" si="4"/>
        <v>37.947539923675599</v>
      </c>
      <c r="AF47" s="7">
        <f t="shared" si="5"/>
        <v>56.040990576324397</v>
      </c>
      <c r="AG47" s="7">
        <f>'pivot times'!H47</f>
        <v>76.617743333333337</v>
      </c>
      <c r="AH47" s="7">
        <f>'pivot times'!I47</f>
        <v>10.581841719321696</v>
      </c>
      <c r="AI47" s="7">
        <f t="shared" si="6"/>
        <v>44.872218175368246</v>
      </c>
      <c r="AJ47" s="7">
        <f t="shared" si="7"/>
        <v>108.36326849129843</v>
      </c>
      <c r="AK47" s="7">
        <f>'pivot times'!J47</f>
        <v>115.87047</v>
      </c>
      <c r="AL47" s="7">
        <f>'pivot times'!K47</f>
        <v>12.648487999999979</v>
      </c>
      <c r="AM47" s="7">
        <f t="shared" si="8"/>
        <v>77.925006000000053</v>
      </c>
      <c r="AN47" s="7">
        <f t="shared" si="9"/>
        <v>153.81593399999994</v>
      </c>
      <c r="AO47" s="7">
        <f>'pivot times'!L47</f>
        <v>0</v>
      </c>
      <c r="AP47" s="7">
        <f>'pivot times'!M47</f>
        <v>0</v>
      </c>
      <c r="AQ47" s="7">
        <f t="shared" si="10"/>
        <v>0</v>
      </c>
      <c r="AR47" s="7">
        <f t="shared" si="11"/>
        <v>0</v>
      </c>
      <c r="AS47" s="7">
        <f>'pivot times'!N47</f>
        <v>0</v>
      </c>
      <c r="AT47" s="7">
        <f>'pivot times'!O47</f>
        <v>0</v>
      </c>
      <c r="AU47" s="7">
        <f t="shared" si="12"/>
        <v>0</v>
      </c>
      <c r="AV47" s="7">
        <f t="shared" si="13"/>
        <v>0</v>
      </c>
      <c r="AW47" s="7">
        <f>'pivot times'!P47</f>
        <v>0</v>
      </c>
      <c r="AX47" s="7">
        <f>'pivot times'!Q47</f>
        <v>0</v>
      </c>
      <c r="AY47" s="7">
        <f t="shared" si="14"/>
        <v>0</v>
      </c>
      <c r="AZ47" s="7">
        <f t="shared" si="15"/>
        <v>0</v>
      </c>
      <c r="BA47" s="7">
        <f>'pivot times'!R47</f>
        <v>0</v>
      </c>
      <c r="BB47" s="7">
        <f>'pivot times'!S47</f>
        <v>0</v>
      </c>
      <c r="BC47" s="7">
        <f t="shared" si="16"/>
        <v>0</v>
      </c>
      <c r="BD47" s="7">
        <f t="shared" si="17"/>
        <v>0</v>
      </c>
    </row>
    <row r="48" spans="1:56" x14ac:dyDescent="0.25">
      <c r="A48" s="2">
        <v>41</v>
      </c>
      <c r="B48" s="6">
        <v>15.681203076923076</v>
      </c>
      <c r="C48" s="6">
        <v>29.697117624999997</v>
      </c>
      <c r="D48" s="6">
        <v>45.698159750000002</v>
      </c>
      <c r="E48" s="6">
        <v>75.874598666666657</v>
      </c>
      <c r="F48" s="6">
        <v>101.81588499999999</v>
      </c>
      <c r="U48" s="7" t="e">
        <f>GETPIVOTDATA("Avg",'pivot times'!$A$3,"action","e0","world_size",10000,"number_of_steps_between_file_dumps",1,"omp_get_max_threads",A48)</f>
        <v>#REF!</v>
      </c>
      <c r="V48" s="7" t="e">
        <f>GETPIVOTDATA("StdDevp",'pivot times'!$A$3,"action","e0","world_size",10000,"number_of_steps_between_file_dumps",1,"omp_get_max_threads",A48)</f>
        <v>#REF!</v>
      </c>
      <c r="W48" s="7" t="e">
        <f t="shared" si="0"/>
        <v>#REF!</v>
      </c>
      <c r="X48" s="7" t="e">
        <f t="shared" si="1"/>
        <v>#REF!</v>
      </c>
      <c r="Y48" s="7">
        <f>'pivot times'!D48</f>
        <v>29.697117624999997</v>
      </c>
      <c r="Z48" s="7">
        <f>'pivot times'!E48</f>
        <v>3.5365263226948209</v>
      </c>
      <c r="AA48" s="7">
        <f t="shared" si="2"/>
        <v>19.087538656915534</v>
      </c>
      <c r="AB48" s="7">
        <f t="shared" si="3"/>
        <v>40.30669659308446</v>
      </c>
      <c r="AC48" s="7">
        <f>'pivot times'!F48</f>
        <v>45.698159750000002</v>
      </c>
      <c r="AD48" s="7">
        <f>'pivot times'!G48</f>
        <v>2.6246825578572537</v>
      </c>
      <c r="AE48" s="7">
        <f t="shared" si="4"/>
        <v>37.824112076428243</v>
      </c>
      <c r="AF48" s="7">
        <f t="shared" si="5"/>
        <v>53.572207423571761</v>
      </c>
      <c r="AG48" s="7">
        <f>'pivot times'!H48</f>
        <v>75.874598666666657</v>
      </c>
      <c r="AH48" s="7">
        <f>'pivot times'!I48</f>
        <v>10.572158003807891</v>
      </c>
      <c r="AI48" s="7">
        <f t="shared" si="6"/>
        <v>44.158124655242986</v>
      </c>
      <c r="AJ48" s="7">
        <f t="shared" si="7"/>
        <v>107.59107267809033</v>
      </c>
      <c r="AK48" s="7">
        <f>'pivot times'!J48</f>
        <v>101.81588499999999</v>
      </c>
      <c r="AL48" s="7">
        <f>'pivot times'!K48</f>
        <v>0</v>
      </c>
      <c r="AM48" s="7">
        <f t="shared" si="8"/>
        <v>101.81588499999999</v>
      </c>
      <c r="AN48" s="7">
        <f t="shared" si="9"/>
        <v>101.81588499999999</v>
      </c>
      <c r="AO48" s="7">
        <f>'pivot times'!L48</f>
        <v>0</v>
      </c>
      <c r="AP48" s="7">
        <f>'pivot times'!M48</f>
        <v>0</v>
      </c>
      <c r="AQ48" s="7">
        <f t="shared" si="10"/>
        <v>0</v>
      </c>
      <c r="AR48" s="7">
        <f t="shared" si="11"/>
        <v>0</v>
      </c>
      <c r="AS48" s="7">
        <f>'pivot times'!N48</f>
        <v>0</v>
      </c>
      <c r="AT48" s="7">
        <f>'pivot times'!O48</f>
        <v>0</v>
      </c>
      <c r="AU48" s="7">
        <f t="shared" si="12"/>
        <v>0</v>
      </c>
      <c r="AV48" s="7">
        <f t="shared" si="13"/>
        <v>0</v>
      </c>
      <c r="AW48" s="7">
        <f>'pivot times'!P48</f>
        <v>0</v>
      </c>
      <c r="AX48" s="7">
        <f>'pivot times'!Q48</f>
        <v>0</v>
      </c>
      <c r="AY48" s="7">
        <f t="shared" si="14"/>
        <v>0</v>
      </c>
      <c r="AZ48" s="7">
        <f t="shared" si="15"/>
        <v>0</v>
      </c>
      <c r="BA48" s="7">
        <f>'pivot times'!R48</f>
        <v>0</v>
      </c>
      <c r="BB48" s="7">
        <f>'pivot times'!S48</f>
        <v>0</v>
      </c>
      <c r="BC48" s="7">
        <f t="shared" si="16"/>
        <v>0</v>
      </c>
      <c r="BD48" s="7">
        <f t="shared" si="17"/>
        <v>0</v>
      </c>
    </row>
    <row r="49" spans="1:56" x14ac:dyDescent="0.25">
      <c r="A49" s="2">
        <v>42</v>
      </c>
      <c r="B49" s="6">
        <v>20.290802913043482</v>
      </c>
      <c r="C49" s="6">
        <v>33.689164882352941</v>
      </c>
      <c r="D49" s="6">
        <v>51.539475100000004</v>
      </c>
      <c r="E49" s="6">
        <v>76.182989714285711</v>
      </c>
      <c r="F49" s="6">
        <v>101.44924075</v>
      </c>
      <c r="U49" s="7" t="e">
        <f>GETPIVOTDATA("Avg",'pivot times'!$A$3,"action","e0","world_size",10000,"number_of_steps_between_file_dumps",1,"omp_get_max_threads",A49)</f>
        <v>#REF!</v>
      </c>
      <c r="V49" s="7" t="e">
        <f>GETPIVOTDATA("StdDevp",'pivot times'!$A$3,"action","e0","world_size",10000,"number_of_steps_between_file_dumps",1,"omp_get_max_threads",A49)</f>
        <v>#REF!</v>
      </c>
      <c r="W49" s="7" t="e">
        <f t="shared" si="0"/>
        <v>#REF!</v>
      </c>
      <c r="X49" s="7" t="e">
        <f t="shared" si="1"/>
        <v>#REF!</v>
      </c>
      <c r="Y49" s="7">
        <f>'pivot times'!D49</f>
        <v>33.689164882352941</v>
      </c>
      <c r="Z49" s="7">
        <f>'pivot times'!E49</f>
        <v>8.177045031516581</v>
      </c>
      <c r="AA49" s="7">
        <f t="shared" si="2"/>
        <v>9.1580297878031978</v>
      </c>
      <c r="AB49" s="7">
        <f t="shared" si="3"/>
        <v>58.22029997690268</v>
      </c>
      <c r="AC49" s="7">
        <f>'pivot times'!F49</f>
        <v>51.539475100000004</v>
      </c>
      <c r="AD49" s="7">
        <f>'pivot times'!G49</f>
        <v>7.6363173928785093</v>
      </c>
      <c r="AE49" s="7">
        <f t="shared" si="4"/>
        <v>28.630522921364477</v>
      </c>
      <c r="AF49" s="7">
        <f t="shared" si="5"/>
        <v>74.448427278635535</v>
      </c>
      <c r="AG49" s="7">
        <f>'pivot times'!H49</f>
        <v>76.182989714285711</v>
      </c>
      <c r="AH49" s="7">
        <f>'pivot times'!I49</f>
        <v>7.7750732433957479</v>
      </c>
      <c r="AI49" s="7">
        <f t="shared" si="6"/>
        <v>52.857769984098468</v>
      </c>
      <c r="AJ49" s="7">
        <f t="shared" si="7"/>
        <v>99.508209444472953</v>
      </c>
      <c r="AK49" s="7">
        <f>'pivot times'!J49</f>
        <v>101.44924075</v>
      </c>
      <c r="AL49" s="7">
        <f>'pivot times'!K49</f>
        <v>3.7631732897322872</v>
      </c>
      <c r="AM49" s="7">
        <f t="shared" si="8"/>
        <v>90.159720880803135</v>
      </c>
      <c r="AN49" s="7">
        <f t="shared" si="9"/>
        <v>112.73876061919687</v>
      </c>
      <c r="AO49" s="7">
        <f>'pivot times'!L49</f>
        <v>0</v>
      </c>
      <c r="AP49" s="7">
        <f>'pivot times'!M49</f>
        <v>0</v>
      </c>
      <c r="AQ49" s="7">
        <f t="shared" si="10"/>
        <v>0</v>
      </c>
      <c r="AR49" s="7">
        <f t="shared" si="11"/>
        <v>0</v>
      </c>
      <c r="AS49" s="7">
        <f>'pivot times'!N49</f>
        <v>0</v>
      </c>
      <c r="AT49" s="7">
        <f>'pivot times'!O49</f>
        <v>0</v>
      </c>
      <c r="AU49" s="7">
        <f t="shared" si="12"/>
        <v>0</v>
      </c>
      <c r="AV49" s="7">
        <f t="shared" si="13"/>
        <v>0</v>
      </c>
      <c r="AW49" s="7">
        <f>'pivot times'!P49</f>
        <v>0</v>
      </c>
      <c r="AX49" s="7">
        <f>'pivot times'!Q49</f>
        <v>0</v>
      </c>
      <c r="AY49" s="7">
        <f t="shared" si="14"/>
        <v>0</v>
      </c>
      <c r="AZ49" s="7">
        <f t="shared" si="15"/>
        <v>0</v>
      </c>
      <c r="BA49" s="7">
        <f>'pivot times'!R49</f>
        <v>0</v>
      </c>
      <c r="BB49" s="7">
        <f>'pivot times'!S49</f>
        <v>0</v>
      </c>
      <c r="BC49" s="7">
        <f t="shared" si="16"/>
        <v>0</v>
      </c>
      <c r="BD49" s="7">
        <f t="shared" si="17"/>
        <v>0</v>
      </c>
    </row>
    <row r="50" spans="1:56" x14ac:dyDescent="0.25">
      <c r="A50" s="2">
        <v>43</v>
      </c>
      <c r="B50" s="6">
        <v>14.236031500000003</v>
      </c>
      <c r="C50" s="6">
        <v>29.85348461111111</v>
      </c>
      <c r="D50" s="6">
        <v>48.214176000000002</v>
      </c>
      <c r="E50" s="6">
        <v>71.895907666666673</v>
      </c>
      <c r="F50" s="6">
        <v>88.537946000000005</v>
      </c>
      <c r="U50" s="7" t="e">
        <f>GETPIVOTDATA("Avg",'pivot times'!$A$3,"action","e0","world_size",10000,"number_of_steps_between_file_dumps",1,"omp_get_max_threads",A50)</f>
        <v>#REF!</v>
      </c>
      <c r="V50" s="7" t="e">
        <f>GETPIVOTDATA("StdDevp",'pivot times'!$A$3,"action","e0","world_size",10000,"number_of_steps_between_file_dumps",1,"omp_get_max_threads",A50)</f>
        <v>#REF!</v>
      </c>
      <c r="W50" s="7" t="e">
        <f t="shared" si="0"/>
        <v>#REF!</v>
      </c>
      <c r="X50" s="7" t="e">
        <f t="shared" si="1"/>
        <v>#REF!</v>
      </c>
      <c r="Y50" s="7">
        <f>'pivot times'!D50</f>
        <v>29.85348461111111</v>
      </c>
      <c r="Z50" s="7">
        <f>'pivot times'!E50</f>
        <v>3.8636624670798931</v>
      </c>
      <c r="AA50" s="7">
        <f t="shared" si="2"/>
        <v>18.26249720987143</v>
      </c>
      <c r="AB50" s="7">
        <f t="shared" si="3"/>
        <v>41.444472012350786</v>
      </c>
      <c r="AC50" s="7">
        <f>'pivot times'!F50</f>
        <v>48.214176000000002</v>
      </c>
      <c r="AD50" s="7">
        <f>'pivot times'!G50</f>
        <v>5.0579303716549395</v>
      </c>
      <c r="AE50" s="7">
        <f t="shared" si="4"/>
        <v>33.040384885035181</v>
      </c>
      <c r="AF50" s="7">
        <f t="shared" si="5"/>
        <v>63.387967114964823</v>
      </c>
      <c r="AG50" s="7">
        <f>'pivot times'!H50</f>
        <v>71.895907666666673</v>
      </c>
      <c r="AH50" s="7">
        <f>'pivot times'!I50</f>
        <v>8.6175543261217591</v>
      </c>
      <c r="AI50" s="7">
        <f t="shared" si="6"/>
        <v>46.043244688301399</v>
      </c>
      <c r="AJ50" s="7">
        <f t="shared" si="7"/>
        <v>97.748570645031947</v>
      </c>
      <c r="AK50" s="7">
        <f>'pivot times'!J50</f>
        <v>88.537946000000005</v>
      </c>
      <c r="AL50" s="7">
        <f>'pivot times'!K50</f>
        <v>0</v>
      </c>
      <c r="AM50" s="7">
        <f t="shared" si="8"/>
        <v>88.537946000000005</v>
      </c>
      <c r="AN50" s="7">
        <f t="shared" si="9"/>
        <v>88.537946000000005</v>
      </c>
      <c r="AO50" s="7">
        <f>'pivot times'!L50</f>
        <v>0</v>
      </c>
      <c r="AP50" s="7">
        <f>'pivot times'!M50</f>
        <v>0</v>
      </c>
      <c r="AQ50" s="7">
        <f t="shared" si="10"/>
        <v>0</v>
      </c>
      <c r="AR50" s="7">
        <f t="shared" si="11"/>
        <v>0</v>
      </c>
      <c r="AS50" s="7">
        <f>'pivot times'!N50</f>
        <v>0</v>
      </c>
      <c r="AT50" s="7">
        <f>'pivot times'!O50</f>
        <v>0</v>
      </c>
      <c r="AU50" s="7">
        <f t="shared" si="12"/>
        <v>0</v>
      </c>
      <c r="AV50" s="7">
        <f t="shared" si="13"/>
        <v>0</v>
      </c>
      <c r="AW50" s="7">
        <f>'pivot times'!P50</f>
        <v>0</v>
      </c>
      <c r="AX50" s="7">
        <f>'pivot times'!Q50</f>
        <v>0</v>
      </c>
      <c r="AY50" s="7">
        <f t="shared" si="14"/>
        <v>0</v>
      </c>
      <c r="AZ50" s="7">
        <f t="shared" si="15"/>
        <v>0</v>
      </c>
      <c r="BA50" s="7">
        <f>'pivot times'!R50</f>
        <v>0</v>
      </c>
      <c r="BB50" s="7">
        <f>'pivot times'!S50</f>
        <v>0</v>
      </c>
      <c r="BC50" s="7">
        <f t="shared" si="16"/>
        <v>0</v>
      </c>
      <c r="BD50" s="7">
        <f t="shared" si="17"/>
        <v>0</v>
      </c>
    </row>
    <row r="51" spans="1:56" x14ac:dyDescent="0.25">
      <c r="A51" s="2">
        <v>44</v>
      </c>
      <c r="B51" s="6">
        <v>14.405246333333332</v>
      </c>
      <c r="C51" s="6">
        <v>28.531606000000004</v>
      </c>
      <c r="D51" s="6">
        <v>47.825151999999996</v>
      </c>
      <c r="E51" s="6">
        <v>78.587566999999993</v>
      </c>
      <c r="F51" s="6">
        <v>95.922841000000005</v>
      </c>
      <c r="U51" s="7" t="e">
        <f>GETPIVOTDATA("Avg",'pivot times'!$A$3,"action","e0","world_size",10000,"number_of_steps_between_file_dumps",1,"omp_get_max_threads",A51)</f>
        <v>#REF!</v>
      </c>
      <c r="V51" s="7" t="e">
        <f>GETPIVOTDATA("StdDevp",'pivot times'!$A$3,"action","e0","world_size",10000,"number_of_steps_between_file_dumps",1,"omp_get_max_threads",A51)</f>
        <v>#REF!</v>
      </c>
      <c r="W51" s="7" t="e">
        <f t="shared" si="0"/>
        <v>#REF!</v>
      </c>
      <c r="X51" s="7" t="e">
        <f t="shared" si="1"/>
        <v>#REF!</v>
      </c>
      <c r="Y51" s="7">
        <f>'pivot times'!D51</f>
        <v>28.531606000000004</v>
      </c>
      <c r="Z51" s="7">
        <f>'pivot times'!E51</f>
        <v>1.9411112086487283</v>
      </c>
      <c r="AA51" s="7">
        <f t="shared" si="2"/>
        <v>22.70827237405382</v>
      </c>
      <c r="AB51" s="7">
        <f t="shared" si="3"/>
        <v>34.354939625946187</v>
      </c>
      <c r="AC51" s="7">
        <f>'pivot times'!F51</f>
        <v>47.825151999999996</v>
      </c>
      <c r="AD51" s="7">
        <f>'pivot times'!G51</f>
        <v>5.6582992251119233</v>
      </c>
      <c r="AE51" s="7">
        <f t="shared" si="4"/>
        <v>30.850254324664228</v>
      </c>
      <c r="AF51" s="7">
        <f t="shared" si="5"/>
        <v>64.800049675335771</v>
      </c>
      <c r="AG51" s="7">
        <f>'pivot times'!H51</f>
        <v>78.587566999999993</v>
      </c>
      <c r="AH51" s="7">
        <f>'pivot times'!I51</f>
        <v>3.6965058348410644</v>
      </c>
      <c r="AI51" s="7">
        <f t="shared" si="6"/>
        <v>67.498049495476806</v>
      </c>
      <c r="AJ51" s="7">
        <f t="shared" si="7"/>
        <v>89.677084504523179</v>
      </c>
      <c r="AK51" s="7">
        <f>'pivot times'!J51</f>
        <v>95.922841000000005</v>
      </c>
      <c r="AL51" s="7">
        <f>'pivot times'!K51</f>
        <v>0</v>
      </c>
      <c r="AM51" s="7">
        <f t="shared" si="8"/>
        <v>95.922841000000005</v>
      </c>
      <c r="AN51" s="7">
        <f t="shared" si="9"/>
        <v>95.922841000000005</v>
      </c>
      <c r="AO51" s="7">
        <f>'pivot times'!L51</f>
        <v>0</v>
      </c>
      <c r="AP51" s="7">
        <f>'pivot times'!M51</f>
        <v>0</v>
      </c>
      <c r="AQ51" s="7">
        <f t="shared" si="10"/>
        <v>0</v>
      </c>
      <c r="AR51" s="7">
        <f t="shared" si="11"/>
        <v>0</v>
      </c>
      <c r="AS51" s="7">
        <f>'pivot times'!N51</f>
        <v>0</v>
      </c>
      <c r="AT51" s="7">
        <f>'pivot times'!O51</f>
        <v>0</v>
      </c>
      <c r="AU51" s="7">
        <f t="shared" si="12"/>
        <v>0</v>
      </c>
      <c r="AV51" s="7">
        <f t="shared" si="13"/>
        <v>0</v>
      </c>
      <c r="AW51" s="7">
        <f>'pivot times'!P51</f>
        <v>0</v>
      </c>
      <c r="AX51" s="7">
        <f>'pivot times'!Q51</f>
        <v>0</v>
      </c>
      <c r="AY51" s="7">
        <f t="shared" si="14"/>
        <v>0</v>
      </c>
      <c r="AZ51" s="7">
        <f t="shared" si="15"/>
        <v>0</v>
      </c>
      <c r="BA51" s="7">
        <f>'pivot times'!R51</f>
        <v>0</v>
      </c>
      <c r="BB51" s="7">
        <f>'pivot times'!S51</f>
        <v>0</v>
      </c>
      <c r="BC51" s="7">
        <f t="shared" si="16"/>
        <v>0</v>
      </c>
      <c r="BD51" s="7">
        <f t="shared" si="17"/>
        <v>0</v>
      </c>
    </row>
    <row r="52" spans="1:56" x14ac:dyDescent="0.25">
      <c r="A52" s="2">
        <v>45</v>
      </c>
      <c r="B52" s="6">
        <v>19.404121</v>
      </c>
      <c r="C52" s="6">
        <v>33.196890411764713</v>
      </c>
      <c r="D52" s="6">
        <v>56.708092000000008</v>
      </c>
      <c r="E52" s="6">
        <v>77.593593428571424</v>
      </c>
      <c r="F52" s="6">
        <v>99.860044249999987</v>
      </c>
      <c r="U52" s="7" t="e">
        <f>GETPIVOTDATA("Avg",'pivot times'!$A$3,"action","e0","world_size",10000,"number_of_steps_between_file_dumps",1,"omp_get_max_threads",A52)</f>
        <v>#REF!</v>
      </c>
      <c r="V52" s="7" t="e">
        <f>GETPIVOTDATA("StdDevp",'pivot times'!$A$3,"action","e0","world_size",10000,"number_of_steps_between_file_dumps",1,"omp_get_max_threads",A52)</f>
        <v>#REF!</v>
      </c>
      <c r="W52" s="7" t="e">
        <f t="shared" si="0"/>
        <v>#REF!</v>
      </c>
      <c r="X52" s="7" t="e">
        <f t="shared" si="1"/>
        <v>#REF!</v>
      </c>
      <c r="Y52" s="7">
        <f>'pivot times'!D52</f>
        <v>33.196890411764713</v>
      </c>
      <c r="Z52" s="7">
        <f>'pivot times'!E52</f>
        <v>7.6874602296845964</v>
      </c>
      <c r="AA52" s="7">
        <f t="shared" si="2"/>
        <v>10.134509722710924</v>
      </c>
      <c r="AB52" s="7">
        <f t="shared" si="3"/>
        <v>56.259271100818502</v>
      </c>
      <c r="AC52" s="7">
        <f>'pivot times'!F52</f>
        <v>56.708092000000008</v>
      </c>
      <c r="AD52" s="7">
        <f>'pivot times'!G52</f>
        <v>6.0783739625992039</v>
      </c>
      <c r="AE52" s="7">
        <f t="shared" si="4"/>
        <v>38.472970112202397</v>
      </c>
      <c r="AF52" s="7">
        <f t="shared" si="5"/>
        <v>74.943213887797612</v>
      </c>
      <c r="AG52" s="7">
        <f>'pivot times'!H52</f>
        <v>77.593593428571424</v>
      </c>
      <c r="AH52" s="7">
        <f>'pivot times'!I52</f>
        <v>3.7363343593543732</v>
      </c>
      <c r="AI52" s="7">
        <f t="shared" si="6"/>
        <v>66.384590350508304</v>
      </c>
      <c r="AJ52" s="7">
        <f t="shared" si="7"/>
        <v>88.802596506634544</v>
      </c>
      <c r="AK52" s="7">
        <f>'pivot times'!J52</f>
        <v>99.860044249999987</v>
      </c>
      <c r="AL52" s="7">
        <f>'pivot times'!K52</f>
        <v>2.5538823982707264</v>
      </c>
      <c r="AM52" s="7">
        <f t="shared" si="8"/>
        <v>92.198397055187812</v>
      </c>
      <c r="AN52" s="7">
        <f t="shared" si="9"/>
        <v>107.52169144481216</v>
      </c>
      <c r="AO52" s="7">
        <f>'pivot times'!L52</f>
        <v>0</v>
      </c>
      <c r="AP52" s="7">
        <f>'pivot times'!M52</f>
        <v>0</v>
      </c>
      <c r="AQ52" s="7">
        <f t="shared" si="10"/>
        <v>0</v>
      </c>
      <c r="AR52" s="7">
        <f t="shared" si="11"/>
        <v>0</v>
      </c>
      <c r="AS52" s="7">
        <f>'pivot times'!N52</f>
        <v>0</v>
      </c>
      <c r="AT52" s="7">
        <f>'pivot times'!O52</f>
        <v>0</v>
      </c>
      <c r="AU52" s="7">
        <f t="shared" si="12"/>
        <v>0</v>
      </c>
      <c r="AV52" s="7">
        <f t="shared" si="13"/>
        <v>0</v>
      </c>
      <c r="AW52" s="7">
        <f>'pivot times'!P52</f>
        <v>0</v>
      </c>
      <c r="AX52" s="7">
        <f>'pivot times'!Q52</f>
        <v>0</v>
      </c>
      <c r="AY52" s="7">
        <f t="shared" si="14"/>
        <v>0</v>
      </c>
      <c r="AZ52" s="7">
        <f t="shared" si="15"/>
        <v>0</v>
      </c>
      <c r="BA52" s="7">
        <f>'pivot times'!R52</f>
        <v>0</v>
      </c>
      <c r="BB52" s="7">
        <f>'pivot times'!S52</f>
        <v>0</v>
      </c>
      <c r="BC52" s="7">
        <f t="shared" si="16"/>
        <v>0</v>
      </c>
      <c r="BD52" s="7">
        <f t="shared" si="17"/>
        <v>0</v>
      </c>
    </row>
    <row r="53" spans="1:56" x14ac:dyDescent="0.25">
      <c r="A53" s="2">
        <v>46</v>
      </c>
      <c r="B53" s="6">
        <v>17.50213581818182</v>
      </c>
      <c r="C53" s="6">
        <v>30.709601166666669</v>
      </c>
      <c r="D53" s="6">
        <v>51.292028999999992</v>
      </c>
      <c r="E53" s="6">
        <v>72.402682666666678</v>
      </c>
      <c r="F53" s="6">
        <v>96.847545999999994</v>
      </c>
      <c r="U53" s="7" t="e">
        <f>GETPIVOTDATA("Avg",'pivot times'!$A$3,"action","e0","world_size",10000,"number_of_steps_between_file_dumps",1,"omp_get_max_threads",A53)</f>
        <v>#REF!</v>
      </c>
      <c r="V53" s="7" t="e">
        <f>GETPIVOTDATA("StdDevp",'pivot times'!$A$3,"action","e0","world_size",10000,"number_of_steps_between_file_dumps",1,"omp_get_max_threads",A53)</f>
        <v>#REF!</v>
      </c>
      <c r="W53" s="7" t="e">
        <f t="shared" si="0"/>
        <v>#REF!</v>
      </c>
      <c r="X53" s="7" t="e">
        <f t="shared" si="1"/>
        <v>#REF!</v>
      </c>
      <c r="Y53" s="7">
        <f>'pivot times'!D53</f>
        <v>30.709601166666669</v>
      </c>
      <c r="Z53" s="7">
        <f>'pivot times'!E53</f>
        <v>5.4247316040960039</v>
      </c>
      <c r="AA53" s="7">
        <f t="shared" si="2"/>
        <v>14.435406354378657</v>
      </c>
      <c r="AB53" s="7">
        <f t="shared" si="3"/>
        <v>46.983795978954682</v>
      </c>
      <c r="AC53" s="7">
        <f>'pivot times'!F53</f>
        <v>51.292028999999992</v>
      </c>
      <c r="AD53" s="7">
        <f>'pivot times'!G53</f>
        <v>7.8113397854701541</v>
      </c>
      <c r="AE53" s="7">
        <f t="shared" si="4"/>
        <v>27.858009643589529</v>
      </c>
      <c r="AF53" s="7">
        <f t="shared" si="5"/>
        <v>74.726048356410459</v>
      </c>
      <c r="AG53" s="7">
        <f>'pivot times'!H53</f>
        <v>72.402682666666678</v>
      </c>
      <c r="AH53" s="7">
        <f>'pivot times'!I53</f>
        <v>8.6749406518559908</v>
      </c>
      <c r="AI53" s="7">
        <f t="shared" si="6"/>
        <v>46.377860711098705</v>
      </c>
      <c r="AJ53" s="7">
        <f t="shared" si="7"/>
        <v>98.42750462223465</v>
      </c>
      <c r="AK53" s="7">
        <f>'pivot times'!J53</f>
        <v>96.847545999999994</v>
      </c>
      <c r="AL53" s="7">
        <f>'pivot times'!K53</f>
        <v>0</v>
      </c>
      <c r="AM53" s="7">
        <f t="shared" si="8"/>
        <v>96.847545999999994</v>
      </c>
      <c r="AN53" s="7">
        <f t="shared" si="9"/>
        <v>96.847545999999994</v>
      </c>
      <c r="AO53" s="7">
        <f>'pivot times'!L53</f>
        <v>0</v>
      </c>
      <c r="AP53" s="7">
        <f>'pivot times'!M53</f>
        <v>0</v>
      </c>
      <c r="AQ53" s="7">
        <f t="shared" si="10"/>
        <v>0</v>
      </c>
      <c r="AR53" s="7">
        <f t="shared" si="11"/>
        <v>0</v>
      </c>
      <c r="AS53" s="7">
        <f>'pivot times'!N53</f>
        <v>0</v>
      </c>
      <c r="AT53" s="7">
        <f>'pivot times'!O53</f>
        <v>0</v>
      </c>
      <c r="AU53" s="7">
        <f t="shared" si="12"/>
        <v>0</v>
      </c>
      <c r="AV53" s="7">
        <f t="shared" si="13"/>
        <v>0</v>
      </c>
      <c r="AW53" s="7">
        <f>'pivot times'!P53</f>
        <v>0</v>
      </c>
      <c r="AX53" s="7">
        <f>'pivot times'!Q53</f>
        <v>0</v>
      </c>
      <c r="AY53" s="7">
        <f t="shared" si="14"/>
        <v>0</v>
      </c>
      <c r="AZ53" s="7">
        <f t="shared" si="15"/>
        <v>0</v>
      </c>
      <c r="BA53" s="7">
        <f>'pivot times'!R53</f>
        <v>0</v>
      </c>
      <c r="BB53" s="7">
        <f>'pivot times'!S53</f>
        <v>0</v>
      </c>
      <c r="BC53" s="7">
        <f t="shared" si="16"/>
        <v>0</v>
      </c>
      <c r="BD53" s="7">
        <f t="shared" si="17"/>
        <v>0</v>
      </c>
    </row>
    <row r="54" spans="1:56" x14ac:dyDescent="0.25">
      <c r="A54" s="2">
        <v>47</v>
      </c>
      <c r="B54" s="6">
        <v>15.835189333333332</v>
      </c>
      <c r="C54" s="6">
        <v>30.205551</v>
      </c>
      <c r="D54" s="6">
        <v>55.723426500000002</v>
      </c>
      <c r="E54" s="6">
        <v>77.546280333333343</v>
      </c>
      <c r="F54" s="6">
        <v>84.768797000000006</v>
      </c>
      <c r="U54" s="7" t="e">
        <f>GETPIVOTDATA("Avg",'pivot times'!$A$3,"action","e0","world_size",10000,"number_of_steps_between_file_dumps",1,"omp_get_max_threads",A54)</f>
        <v>#REF!</v>
      </c>
      <c r="V54" s="7" t="e">
        <f>GETPIVOTDATA("StdDevp",'pivot times'!$A$3,"action","e0","world_size",10000,"number_of_steps_between_file_dumps",1,"omp_get_max_threads",A54)</f>
        <v>#REF!</v>
      </c>
      <c r="W54" s="7" t="e">
        <f t="shared" si="0"/>
        <v>#REF!</v>
      </c>
      <c r="X54" s="7" t="e">
        <f t="shared" si="1"/>
        <v>#REF!</v>
      </c>
      <c r="Y54" s="7">
        <f>'pivot times'!D54</f>
        <v>30.205551</v>
      </c>
      <c r="Z54" s="7">
        <f>'pivot times'!E54</f>
        <v>4.8429472282452473</v>
      </c>
      <c r="AA54" s="7">
        <f t="shared" si="2"/>
        <v>15.676709315264258</v>
      </c>
      <c r="AB54" s="7">
        <f t="shared" si="3"/>
        <v>44.734392684735738</v>
      </c>
      <c r="AC54" s="7">
        <f>'pivot times'!F54</f>
        <v>55.723426500000002</v>
      </c>
      <c r="AD54" s="7">
        <f>'pivot times'!G54</f>
        <v>8.1406571905747356</v>
      </c>
      <c r="AE54" s="7">
        <f t="shared" si="4"/>
        <v>31.301454928275795</v>
      </c>
      <c r="AF54" s="7">
        <f t="shared" si="5"/>
        <v>80.145398071724202</v>
      </c>
      <c r="AG54" s="7">
        <f>'pivot times'!H54</f>
        <v>77.546280333333343</v>
      </c>
      <c r="AH54" s="7">
        <f>'pivot times'!I54</f>
        <v>1.6251516040406595</v>
      </c>
      <c r="AI54" s="7">
        <f t="shared" si="6"/>
        <v>72.67082552121137</v>
      </c>
      <c r="AJ54" s="7">
        <f t="shared" si="7"/>
        <v>82.421735145455315</v>
      </c>
      <c r="AK54" s="7">
        <f>'pivot times'!J54</f>
        <v>84.768797000000006</v>
      </c>
      <c r="AL54" s="7">
        <f>'pivot times'!K54</f>
        <v>0</v>
      </c>
      <c r="AM54" s="7">
        <f t="shared" si="8"/>
        <v>84.768797000000006</v>
      </c>
      <c r="AN54" s="7">
        <f t="shared" si="9"/>
        <v>84.768797000000006</v>
      </c>
      <c r="AO54" s="7">
        <f>'pivot times'!L54</f>
        <v>0</v>
      </c>
      <c r="AP54" s="7">
        <f>'pivot times'!M54</f>
        <v>0</v>
      </c>
      <c r="AQ54" s="7">
        <f t="shared" si="10"/>
        <v>0</v>
      </c>
      <c r="AR54" s="7">
        <f t="shared" si="11"/>
        <v>0</v>
      </c>
      <c r="AS54" s="7">
        <f>'pivot times'!N54</f>
        <v>0</v>
      </c>
      <c r="AT54" s="7">
        <f>'pivot times'!O54</f>
        <v>0</v>
      </c>
      <c r="AU54" s="7">
        <f t="shared" si="12"/>
        <v>0</v>
      </c>
      <c r="AV54" s="7">
        <f t="shared" si="13"/>
        <v>0</v>
      </c>
      <c r="AW54" s="7">
        <f>'pivot times'!P54</f>
        <v>0</v>
      </c>
      <c r="AX54" s="7">
        <f>'pivot times'!Q54</f>
        <v>0</v>
      </c>
      <c r="AY54" s="7">
        <f t="shared" si="14"/>
        <v>0</v>
      </c>
      <c r="AZ54" s="7">
        <f t="shared" si="15"/>
        <v>0</v>
      </c>
      <c r="BA54" s="7">
        <f>'pivot times'!R54</f>
        <v>0</v>
      </c>
      <c r="BB54" s="7">
        <f>'pivot times'!S54</f>
        <v>0</v>
      </c>
      <c r="BC54" s="7">
        <f t="shared" si="16"/>
        <v>0</v>
      </c>
      <c r="BD54" s="7">
        <f t="shared" si="17"/>
        <v>0</v>
      </c>
    </row>
    <row r="55" spans="1:56" x14ac:dyDescent="0.25">
      <c r="A55" s="2">
        <v>48</v>
      </c>
      <c r="B55" s="6">
        <v>20.178769772727271</v>
      </c>
      <c r="C55" s="6">
        <v>36.924697125000009</v>
      </c>
      <c r="D55" s="6">
        <v>54.023157299999994</v>
      </c>
      <c r="E55" s="6">
        <v>76.196652285714279</v>
      </c>
      <c r="F55" s="6">
        <v>97.636355800000004</v>
      </c>
      <c r="U55" s="7" t="e">
        <f>GETPIVOTDATA("Avg",'pivot times'!$A$3,"action","e0","world_size",10000,"number_of_steps_between_file_dumps",1,"omp_get_max_threads",A55)</f>
        <v>#REF!</v>
      </c>
      <c r="V55" s="7" t="e">
        <f>GETPIVOTDATA("StdDevp",'pivot times'!$A$3,"action","e0","world_size",10000,"number_of_steps_between_file_dumps",1,"omp_get_max_threads",A55)</f>
        <v>#REF!</v>
      </c>
      <c r="W55" s="7" t="e">
        <f t="shared" si="0"/>
        <v>#REF!</v>
      </c>
      <c r="X55" s="7" t="e">
        <f t="shared" si="1"/>
        <v>#REF!</v>
      </c>
      <c r="Y55" s="7">
        <f>'pivot times'!D55</f>
        <v>36.924697125000009</v>
      </c>
      <c r="Z55" s="7">
        <f>'pivot times'!E55</f>
        <v>9.0728334164545341</v>
      </c>
      <c r="AA55" s="7">
        <f t="shared" si="2"/>
        <v>9.7061968756364081</v>
      </c>
      <c r="AB55" s="7">
        <f t="shared" si="3"/>
        <v>64.143197374363609</v>
      </c>
      <c r="AC55" s="7">
        <f>'pivot times'!F55</f>
        <v>54.023157299999994</v>
      </c>
      <c r="AD55" s="7">
        <f>'pivot times'!G55</f>
        <v>6.7241857941218646</v>
      </c>
      <c r="AE55" s="7">
        <f t="shared" si="4"/>
        <v>33.850599917634398</v>
      </c>
      <c r="AF55" s="7">
        <f t="shared" si="5"/>
        <v>74.19571468236559</v>
      </c>
      <c r="AG55" s="7">
        <f>'pivot times'!H55</f>
        <v>76.196652285714279</v>
      </c>
      <c r="AH55" s="7">
        <f>'pivot times'!I55</f>
        <v>1.7251254991956284</v>
      </c>
      <c r="AI55" s="7">
        <f t="shared" si="6"/>
        <v>71.021275788127397</v>
      </c>
      <c r="AJ55" s="7">
        <f t="shared" si="7"/>
        <v>81.372028783301161</v>
      </c>
      <c r="AK55" s="7">
        <f>'pivot times'!J55</f>
        <v>97.636355800000004</v>
      </c>
      <c r="AL55" s="7">
        <f>'pivot times'!K55</f>
        <v>5.519901111661957</v>
      </c>
      <c r="AM55" s="7">
        <f t="shared" si="8"/>
        <v>81.076652465014135</v>
      </c>
      <c r="AN55" s="7">
        <f t="shared" si="9"/>
        <v>114.19605913498587</v>
      </c>
      <c r="AO55" s="7">
        <f>'pivot times'!L55</f>
        <v>0</v>
      </c>
      <c r="AP55" s="7">
        <f>'pivot times'!M55</f>
        <v>0</v>
      </c>
      <c r="AQ55" s="7">
        <f t="shared" si="10"/>
        <v>0</v>
      </c>
      <c r="AR55" s="7">
        <f t="shared" si="11"/>
        <v>0</v>
      </c>
      <c r="AS55" s="7">
        <f>'pivot times'!N55</f>
        <v>0</v>
      </c>
      <c r="AT55" s="7">
        <f>'pivot times'!O55</f>
        <v>0</v>
      </c>
      <c r="AU55" s="7">
        <f t="shared" si="12"/>
        <v>0</v>
      </c>
      <c r="AV55" s="7">
        <f t="shared" si="13"/>
        <v>0</v>
      </c>
      <c r="AW55" s="7">
        <f>'pivot times'!P55</f>
        <v>0</v>
      </c>
      <c r="AX55" s="7">
        <f>'pivot times'!Q55</f>
        <v>0</v>
      </c>
      <c r="AY55" s="7">
        <f t="shared" si="14"/>
        <v>0</v>
      </c>
      <c r="AZ55" s="7">
        <f t="shared" si="15"/>
        <v>0</v>
      </c>
      <c r="BA55" s="7">
        <f>'pivot times'!R55</f>
        <v>0</v>
      </c>
      <c r="BB55" s="7">
        <f>'pivot times'!S55</f>
        <v>0</v>
      </c>
      <c r="BC55" s="7">
        <f t="shared" si="16"/>
        <v>0</v>
      </c>
      <c r="BD55" s="7">
        <f t="shared" si="17"/>
        <v>0</v>
      </c>
    </row>
    <row r="56" spans="1:56" x14ac:dyDescent="0.25">
      <c r="A56" s="2">
        <v>49</v>
      </c>
      <c r="B56" s="6">
        <v>15.228279136363637</v>
      </c>
      <c r="C56" s="6">
        <v>30.169755470588242</v>
      </c>
      <c r="D56" s="6">
        <v>43.265362750000001</v>
      </c>
      <c r="E56" s="6">
        <v>76.552641666666659</v>
      </c>
      <c r="F56" s="6">
        <v>93.64267000000001</v>
      </c>
      <c r="U56" s="7" t="e">
        <f>GETPIVOTDATA("Avg",'pivot times'!$A$3,"action","e0","world_size",10000,"number_of_steps_between_file_dumps",1,"omp_get_max_threads",A56)</f>
        <v>#REF!</v>
      </c>
      <c r="V56" s="7" t="e">
        <f>GETPIVOTDATA("StdDevp",'pivot times'!$A$3,"action","e0","world_size",10000,"number_of_steps_between_file_dumps",1,"omp_get_max_threads",A56)</f>
        <v>#REF!</v>
      </c>
      <c r="W56" s="7" t="e">
        <f t="shared" si="0"/>
        <v>#REF!</v>
      </c>
      <c r="X56" s="7" t="e">
        <f t="shared" si="1"/>
        <v>#REF!</v>
      </c>
      <c r="Y56" s="7">
        <f>'pivot times'!D56</f>
        <v>30.169755470588242</v>
      </c>
      <c r="Z56" s="7">
        <f>'pivot times'!E56</f>
        <v>6.9200763972377866</v>
      </c>
      <c r="AA56" s="7">
        <f t="shared" si="2"/>
        <v>9.4095262788748819</v>
      </c>
      <c r="AB56" s="7">
        <f t="shared" si="3"/>
        <v>50.929984662301607</v>
      </c>
      <c r="AC56" s="7">
        <f>'pivot times'!F56</f>
        <v>43.265362750000001</v>
      </c>
      <c r="AD56" s="7">
        <f>'pivot times'!G56</f>
        <v>3.8221785992280708</v>
      </c>
      <c r="AE56" s="7">
        <f t="shared" si="4"/>
        <v>31.798826952315789</v>
      </c>
      <c r="AF56" s="7">
        <f t="shared" si="5"/>
        <v>54.73189854768421</v>
      </c>
      <c r="AG56" s="7">
        <f>'pivot times'!H56</f>
        <v>76.552641666666659</v>
      </c>
      <c r="AH56" s="7">
        <f>'pivot times'!I56</f>
        <v>0.24086220050867616</v>
      </c>
      <c r="AI56" s="7">
        <f t="shared" si="6"/>
        <v>75.830055065140627</v>
      </c>
      <c r="AJ56" s="7">
        <f t="shared" si="7"/>
        <v>77.275228268192691</v>
      </c>
      <c r="AK56" s="7">
        <f>'pivot times'!J56</f>
        <v>93.64267000000001</v>
      </c>
      <c r="AL56" s="7">
        <f>'pivot times'!K56</f>
        <v>6.2139299999998316</v>
      </c>
      <c r="AM56" s="7">
        <f t="shared" si="8"/>
        <v>75.000880000000507</v>
      </c>
      <c r="AN56" s="7">
        <f t="shared" si="9"/>
        <v>112.28445999999951</v>
      </c>
      <c r="AO56" s="7">
        <f>'pivot times'!L56</f>
        <v>0</v>
      </c>
      <c r="AP56" s="7">
        <f>'pivot times'!M56</f>
        <v>0</v>
      </c>
      <c r="AQ56" s="7">
        <f t="shared" si="10"/>
        <v>0</v>
      </c>
      <c r="AR56" s="7">
        <f t="shared" si="11"/>
        <v>0</v>
      </c>
      <c r="AS56" s="7">
        <f>'pivot times'!N56</f>
        <v>0</v>
      </c>
      <c r="AT56" s="7">
        <f>'pivot times'!O56</f>
        <v>0</v>
      </c>
      <c r="AU56" s="7">
        <f t="shared" si="12"/>
        <v>0</v>
      </c>
      <c r="AV56" s="7">
        <f t="shared" si="13"/>
        <v>0</v>
      </c>
      <c r="AW56" s="7">
        <f>'pivot times'!P56</f>
        <v>0</v>
      </c>
      <c r="AX56" s="7">
        <f>'pivot times'!Q56</f>
        <v>0</v>
      </c>
      <c r="AY56" s="7">
        <f t="shared" si="14"/>
        <v>0</v>
      </c>
      <c r="AZ56" s="7">
        <f t="shared" si="15"/>
        <v>0</v>
      </c>
      <c r="BA56" s="7">
        <f>'pivot times'!R56</f>
        <v>0</v>
      </c>
      <c r="BB56" s="7">
        <f>'pivot times'!S56</f>
        <v>0</v>
      </c>
      <c r="BC56" s="7">
        <f t="shared" si="16"/>
        <v>0</v>
      </c>
      <c r="BD56" s="7">
        <f t="shared" si="17"/>
        <v>0</v>
      </c>
    </row>
    <row r="57" spans="1:56" x14ac:dyDescent="0.25">
      <c r="A57" s="2">
        <v>50</v>
      </c>
      <c r="B57" s="6">
        <v>17.699686333333332</v>
      </c>
      <c r="C57" s="6">
        <v>27.68107757142857</v>
      </c>
      <c r="D57" s="6">
        <v>42.198327250000006</v>
      </c>
      <c r="E57" s="6">
        <v>66.211950000000002</v>
      </c>
      <c r="F57" s="6">
        <v>96.057986</v>
      </c>
      <c r="U57" s="7" t="e">
        <f>GETPIVOTDATA("Avg",'pivot times'!$A$3,"action","e0","world_size",10000,"number_of_steps_between_file_dumps",1,"omp_get_max_threads",A57)</f>
        <v>#REF!</v>
      </c>
      <c r="V57" s="7" t="e">
        <f>GETPIVOTDATA("StdDevp",'pivot times'!$A$3,"action","e0","world_size",10000,"number_of_steps_between_file_dumps",1,"omp_get_max_threads",A57)</f>
        <v>#REF!</v>
      </c>
      <c r="W57" s="7" t="e">
        <f t="shared" si="0"/>
        <v>#REF!</v>
      </c>
      <c r="X57" s="7" t="e">
        <f t="shared" si="1"/>
        <v>#REF!</v>
      </c>
      <c r="Y57" s="7">
        <f>'pivot times'!D57</f>
        <v>27.68107757142857</v>
      </c>
      <c r="Z57" s="7">
        <f>'pivot times'!E57</f>
        <v>1.0790526918819026</v>
      </c>
      <c r="AA57" s="7">
        <f t="shared" si="2"/>
        <v>24.443919495782865</v>
      </c>
      <c r="AB57" s="7">
        <f t="shared" si="3"/>
        <v>30.918235647074276</v>
      </c>
      <c r="AC57" s="7">
        <f>'pivot times'!F57</f>
        <v>42.198327250000006</v>
      </c>
      <c r="AD57" s="7">
        <f>'pivot times'!G57</f>
        <v>1.6254374968843806</v>
      </c>
      <c r="AE57" s="7">
        <f t="shared" si="4"/>
        <v>37.322014759346864</v>
      </c>
      <c r="AF57" s="7">
        <f t="shared" si="5"/>
        <v>47.074639740653147</v>
      </c>
      <c r="AG57" s="7">
        <f>'pivot times'!H57</f>
        <v>66.211950000000002</v>
      </c>
      <c r="AH57" s="7">
        <f>'pivot times'!I57</f>
        <v>7.8498883116002274</v>
      </c>
      <c r="AI57" s="7">
        <f t="shared" si="6"/>
        <v>42.66228506519932</v>
      </c>
      <c r="AJ57" s="7">
        <f t="shared" si="7"/>
        <v>89.76161493480069</v>
      </c>
      <c r="AK57" s="7">
        <f>'pivot times'!J57</f>
        <v>96.057986</v>
      </c>
      <c r="AL57" s="7">
        <f>'pivot times'!K57</f>
        <v>13.683819999999995</v>
      </c>
      <c r="AM57" s="7">
        <f t="shared" si="8"/>
        <v>55.006526000000015</v>
      </c>
      <c r="AN57" s="7">
        <f t="shared" si="9"/>
        <v>137.10944599999999</v>
      </c>
      <c r="AO57" s="7">
        <f>'pivot times'!L57</f>
        <v>0</v>
      </c>
      <c r="AP57" s="7">
        <f>'pivot times'!M57</f>
        <v>0</v>
      </c>
      <c r="AQ57" s="7">
        <f t="shared" si="10"/>
        <v>0</v>
      </c>
      <c r="AR57" s="7">
        <f t="shared" si="11"/>
        <v>0</v>
      </c>
      <c r="AS57" s="7">
        <f>'pivot times'!N57</f>
        <v>0</v>
      </c>
      <c r="AT57" s="7">
        <f>'pivot times'!O57</f>
        <v>0</v>
      </c>
      <c r="AU57" s="7">
        <f t="shared" si="12"/>
        <v>0</v>
      </c>
      <c r="AV57" s="7">
        <f t="shared" si="13"/>
        <v>0</v>
      </c>
      <c r="AW57" s="7">
        <f>'pivot times'!P57</f>
        <v>0</v>
      </c>
      <c r="AX57" s="7">
        <f>'pivot times'!Q57</f>
        <v>0</v>
      </c>
      <c r="AY57" s="7">
        <f t="shared" si="14"/>
        <v>0</v>
      </c>
      <c r="AZ57" s="7">
        <f t="shared" si="15"/>
        <v>0</v>
      </c>
      <c r="BA57" s="7">
        <f>'pivot times'!R57</f>
        <v>0</v>
      </c>
      <c r="BB57" s="7">
        <f>'pivot times'!S57</f>
        <v>0</v>
      </c>
      <c r="BC57" s="7">
        <f t="shared" si="16"/>
        <v>0</v>
      </c>
      <c r="BD57" s="7">
        <f t="shared" si="17"/>
        <v>0</v>
      </c>
    </row>
    <row r="58" spans="1:56" x14ac:dyDescent="0.25">
      <c r="A58" s="2">
        <v>51</v>
      </c>
      <c r="B58" s="6">
        <v>16.607840545454543</v>
      </c>
      <c r="C58" s="6">
        <v>33.284698937500004</v>
      </c>
      <c r="D58" s="6">
        <v>49.110159000000003</v>
      </c>
      <c r="E58" s="6">
        <v>71.420936749999996</v>
      </c>
      <c r="F58" s="6">
        <v>93.982107500000012</v>
      </c>
      <c r="U58" s="7" t="e">
        <f>GETPIVOTDATA("Avg",'pivot times'!$A$3,"action","e0","world_size",10000,"number_of_steps_between_file_dumps",1,"omp_get_max_threads",A58)</f>
        <v>#REF!</v>
      </c>
      <c r="V58" s="7" t="e">
        <f>GETPIVOTDATA("StdDevp",'pivot times'!$A$3,"action","e0","world_size",10000,"number_of_steps_between_file_dumps",1,"omp_get_max_threads",A58)</f>
        <v>#REF!</v>
      </c>
      <c r="W58" s="7" t="e">
        <f t="shared" si="0"/>
        <v>#REF!</v>
      </c>
      <c r="X58" s="7" t="e">
        <f t="shared" si="1"/>
        <v>#REF!</v>
      </c>
      <c r="Y58" s="7">
        <f>'pivot times'!D58</f>
        <v>33.284698937500004</v>
      </c>
      <c r="Z58" s="7">
        <f>'pivot times'!E58</f>
        <v>8.2674265735749977</v>
      </c>
      <c r="AA58" s="7">
        <f t="shared" si="2"/>
        <v>8.4824192167750105</v>
      </c>
      <c r="AB58" s="7">
        <f t="shared" si="3"/>
        <v>58.086978658224993</v>
      </c>
      <c r="AC58" s="7">
        <f>'pivot times'!F58</f>
        <v>49.110159000000003</v>
      </c>
      <c r="AD58" s="7">
        <f>'pivot times'!G58</f>
        <v>6.7249803287177361</v>
      </c>
      <c r="AE58" s="7">
        <f t="shared" si="4"/>
        <v>28.935218013846793</v>
      </c>
      <c r="AF58" s="7">
        <f t="shared" si="5"/>
        <v>69.285099986153213</v>
      </c>
      <c r="AG58" s="7">
        <f>'pivot times'!H58</f>
        <v>71.420936749999996</v>
      </c>
      <c r="AH58" s="7">
        <f>'pivot times'!I58</f>
        <v>6.7906007209647807</v>
      </c>
      <c r="AI58" s="7">
        <f t="shared" si="6"/>
        <v>51.049134587105655</v>
      </c>
      <c r="AJ58" s="7">
        <f t="shared" si="7"/>
        <v>91.792738912894336</v>
      </c>
      <c r="AK58" s="7">
        <f>'pivot times'!J58</f>
        <v>93.982107500000012</v>
      </c>
      <c r="AL58" s="7">
        <f>'pivot times'!K58</f>
        <v>0.79070712556728462</v>
      </c>
      <c r="AM58" s="7">
        <f t="shared" si="8"/>
        <v>91.609986123298157</v>
      </c>
      <c r="AN58" s="7">
        <f t="shared" si="9"/>
        <v>96.354228876701868</v>
      </c>
      <c r="AO58" s="7">
        <f>'pivot times'!L58</f>
        <v>0</v>
      </c>
      <c r="AP58" s="7">
        <f>'pivot times'!M58</f>
        <v>0</v>
      </c>
      <c r="AQ58" s="7">
        <f t="shared" si="10"/>
        <v>0</v>
      </c>
      <c r="AR58" s="7">
        <f t="shared" si="11"/>
        <v>0</v>
      </c>
      <c r="AS58" s="7">
        <f>'pivot times'!N58</f>
        <v>0</v>
      </c>
      <c r="AT58" s="7">
        <f>'pivot times'!O58</f>
        <v>0</v>
      </c>
      <c r="AU58" s="7">
        <f t="shared" si="12"/>
        <v>0</v>
      </c>
      <c r="AV58" s="7">
        <f t="shared" si="13"/>
        <v>0</v>
      </c>
      <c r="AW58" s="7">
        <f>'pivot times'!P58</f>
        <v>0</v>
      </c>
      <c r="AX58" s="7">
        <f>'pivot times'!Q58</f>
        <v>0</v>
      </c>
      <c r="AY58" s="7">
        <f t="shared" si="14"/>
        <v>0</v>
      </c>
      <c r="AZ58" s="7">
        <f t="shared" si="15"/>
        <v>0</v>
      </c>
      <c r="BA58" s="7">
        <f>'pivot times'!R58</f>
        <v>0</v>
      </c>
      <c r="BB58" s="7">
        <f>'pivot times'!S58</f>
        <v>0</v>
      </c>
      <c r="BC58" s="7">
        <f t="shared" si="16"/>
        <v>0</v>
      </c>
      <c r="BD58" s="7">
        <f t="shared" si="17"/>
        <v>0</v>
      </c>
    </row>
    <row r="59" spans="1:56" x14ac:dyDescent="0.25">
      <c r="A59" s="2">
        <v>52</v>
      </c>
      <c r="B59" s="6">
        <v>15.060091772727278</v>
      </c>
      <c r="C59" s="6">
        <v>29.982297117647061</v>
      </c>
      <c r="D59" s="6">
        <v>46.428152249999997</v>
      </c>
      <c r="E59" s="6">
        <v>65.309149000000005</v>
      </c>
      <c r="F59" s="6">
        <v>92.73075</v>
      </c>
      <c r="U59" s="7" t="e">
        <f>GETPIVOTDATA("Avg",'pivot times'!$A$3,"action","e0","world_size",10000,"number_of_steps_between_file_dumps",1,"omp_get_max_threads",A59)</f>
        <v>#REF!</v>
      </c>
      <c r="V59" s="7" t="e">
        <f>GETPIVOTDATA("StdDevp",'pivot times'!$A$3,"action","e0","world_size",10000,"number_of_steps_between_file_dumps",1,"omp_get_max_threads",A59)</f>
        <v>#REF!</v>
      </c>
      <c r="W59" s="7" t="e">
        <f t="shared" si="0"/>
        <v>#REF!</v>
      </c>
      <c r="X59" s="7" t="e">
        <f t="shared" si="1"/>
        <v>#REF!</v>
      </c>
      <c r="Y59" s="7">
        <f>'pivot times'!D59</f>
        <v>29.982297117647061</v>
      </c>
      <c r="Z59" s="7">
        <f>'pivot times'!E59</f>
        <v>6.3654307273722033</v>
      </c>
      <c r="AA59" s="7">
        <f t="shared" si="2"/>
        <v>10.886004935530451</v>
      </c>
      <c r="AB59" s="7">
        <f t="shared" si="3"/>
        <v>49.078589299763671</v>
      </c>
      <c r="AC59" s="7">
        <f>'pivot times'!F59</f>
        <v>46.428152249999997</v>
      </c>
      <c r="AD59" s="7">
        <f>'pivot times'!G59</f>
        <v>9.808602956361316</v>
      </c>
      <c r="AE59" s="7">
        <f t="shared" si="4"/>
        <v>17.002343380916049</v>
      </c>
      <c r="AF59" s="7">
        <f t="shared" si="5"/>
        <v>75.853961119083948</v>
      </c>
      <c r="AG59" s="7">
        <f>'pivot times'!H59</f>
        <v>65.309149000000005</v>
      </c>
      <c r="AH59" s="7">
        <f>'pivot times'!I59</f>
        <v>7.8481203231082199</v>
      </c>
      <c r="AI59" s="7">
        <f t="shared" si="6"/>
        <v>41.764788030675348</v>
      </c>
      <c r="AJ59" s="7">
        <f t="shared" si="7"/>
        <v>88.853509969324662</v>
      </c>
      <c r="AK59" s="7">
        <f>'pivot times'!J59</f>
        <v>92.73075</v>
      </c>
      <c r="AL59" s="7">
        <f>'pivot times'!K59</f>
        <v>0</v>
      </c>
      <c r="AM59" s="7">
        <f t="shared" si="8"/>
        <v>92.73075</v>
      </c>
      <c r="AN59" s="7">
        <f t="shared" si="9"/>
        <v>92.73075</v>
      </c>
      <c r="AO59" s="7">
        <f>'pivot times'!L59</f>
        <v>0</v>
      </c>
      <c r="AP59" s="7">
        <f>'pivot times'!M59</f>
        <v>0</v>
      </c>
      <c r="AQ59" s="7">
        <f t="shared" si="10"/>
        <v>0</v>
      </c>
      <c r="AR59" s="7">
        <f t="shared" si="11"/>
        <v>0</v>
      </c>
      <c r="AS59" s="7">
        <f>'pivot times'!N59</f>
        <v>0</v>
      </c>
      <c r="AT59" s="7">
        <f>'pivot times'!O59</f>
        <v>0</v>
      </c>
      <c r="AU59" s="7">
        <f t="shared" si="12"/>
        <v>0</v>
      </c>
      <c r="AV59" s="7">
        <f t="shared" si="13"/>
        <v>0</v>
      </c>
      <c r="AW59" s="7">
        <f>'pivot times'!P59</f>
        <v>0</v>
      </c>
      <c r="AX59" s="7">
        <f>'pivot times'!Q59</f>
        <v>0</v>
      </c>
      <c r="AY59" s="7">
        <f t="shared" si="14"/>
        <v>0</v>
      </c>
      <c r="AZ59" s="7">
        <f t="shared" si="15"/>
        <v>0</v>
      </c>
      <c r="BA59" s="7">
        <f>'pivot times'!R59</f>
        <v>0</v>
      </c>
      <c r="BB59" s="7">
        <f>'pivot times'!S59</f>
        <v>0</v>
      </c>
      <c r="BC59" s="7">
        <f t="shared" si="16"/>
        <v>0</v>
      </c>
      <c r="BD59" s="7">
        <f t="shared" si="17"/>
        <v>0</v>
      </c>
    </row>
    <row r="60" spans="1:56" x14ac:dyDescent="0.25">
      <c r="A60" s="2">
        <v>53</v>
      </c>
      <c r="B60" s="6">
        <v>15.169336750000001</v>
      </c>
      <c r="C60" s="6">
        <v>28.173776428571433</v>
      </c>
      <c r="D60" s="6">
        <v>44.2115595</v>
      </c>
      <c r="E60" s="6">
        <v>69.680341666666664</v>
      </c>
      <c r="F60" s="6">
        <v>93.585569499999991</v>
      </c>
      <c r="U60" s="7" t="e">
        <f>GETPIVOTDATA("Avg",'pivot times'!$A$3,"action","e0","world_size",10000,"number_of_steps_between_file_dumps",1,"omp_get_max_threads",A60)</f>
        <v>#REF!</v>
      </c>
      <c r="V60" s="7" t="e">
        <f>GETPIVOTDATA("StdDevp",'pivot times'!$A$3,"action","e0","world_size",10000,"number_of_steps_between_file_dumps",1,"omp_get_max_threads",A60)</f>
        <v>#REF!</v>
      </c>
      <c r="W60" s="7" t="e">
        <f t="shared" si="0"/>
        <v>#REF!</v>
      </c>
      <c r="X60" s="7" t="e">
        <f t="shared" si="1"/>
        <v>#REF!</v>
      </c>
      <c r="Y60" s="7">
        <f>'pivot times'!D60</f>
        <v>28.173776428571433</v>
      </c>
      <c r="Z60" s="7">
        <f>'pivot times'!E60</f>
        <v>2.3457583504856898</v>
      </c>
      <c r="AA60" s="7">
        <f t="shared" si="2"/>
        <v>21.136501377114364</v>
      </c>
      <c r="AB60" s="7">
        <f t="shared" si="3"/>
        <v>35.211051480028502</v>
      </c>
      <c r="AC60" s="7">
        <f>'pivot times'!F60</f>
        <v>44.2115595</v>
      </c>
      <c r="AD60" s="7">
        <f>'pivot times'!G60</f>
        <v>6.5011425626617445</v>
      </c>
      <c r="AE60" s="7">
        <f t="shared" si="4"/>
        <v>24.708131812014766</v>
      </c>
      <c r="AF60" s="7">
        <f t="shared" si="5"/>
        <v>63.71498718798523</v>
      </c>
      <c r="AG60" s="7">
        <f>'pivot times'!H60</f>
        <v>69.680341666666664</v>
      </c>
      <c r="AH60" s="7">
        <f>'pivot times'!I60</f>
        <v>8.4211841839590971</v>
      </c>
      <c r="AI60" s="7">
        <f t="shared" si="6"/>
        <v>44.416789114789374</v>
      </c>
      <c r="AJ60" s="7">
        <f t="shared" si="7"/>
        <v>94.94389421854396</v>
      </c>
      <c r="AK60" s="7">
        <f>'pivot times'!J60</f>
        <v>93.585569499999991</v>
      </c>
      <c r="AL60" s="7">
        <f>'pivot times'!K60</f>
        <v>4.511339500000223</v>
      </c>
      <c r="AM60" s="7">
        <f t="shared" si="8"/>
        <v>80.051550999999321</v>
      </c>
      <c r="AN60" s="7">
        <f t="shared" si="9"/>
        <v>107.11958800000066</v>
      </c>
      <c r="AO60" s="7">
        <f>'pivot times'!L60</f>
        <v>0</v>
      </c>
      <c r="AP60" s="7">
        <f>'pivot times'!M60</f>
        <v>0</v>
      </c>
      <c r="AQ60" s="7">
        <f t="shared" si="10"/>
        <v>0</v>
      </c>
      <c r="AR60" s="7">
        <f t="shared" si="11"/>
        <v>0</v>
      </c>
      <c r="AS60" s="7">
        <f>'pivot times'!N60</f>
        <v>0</v>
      </c>
      <c r="AT60" s="7">
        <f>'pivot times'!O60</f>
        <v>0</v>
      </c>
      <c r="AU60" s="7">
        <f t="shared" si="12"/>
        <v>0</v>
      </c>
      <c r="AV60" s="7">
        <f t="shared" si="13"/>
        <v>0</v>
      </c>
      <c r="AW60" s="7">
        <f>'pivot times'!P60</f>
        <v>0</v>
      </c>
      <c r="AX60" s="7">
        <f>'pivot times'!Q60</f>
        <v>0</v>
      </c>
      <c r="AY60" s="7">
        <f t="shared" si="14"/>
        <v>0</v>
      </c>
      <c r="AZ60" s="7">
        <f t="shared" si="15"/>
        <v>0</v>
      </c>
      <c r="BA60" s="7">
        <f>'pivot times'!R60</f>
        <v>0</v>
      </c>
      <c r="BB60" s="7">
        <f>'pivot times'!S60</f>
        <v>0</v>
      </c>
      <c r="BC60" s="7">
        <f t="shared" si="16"/>
        <v>0</v>
      </c>
      <c r="BD60" s="7">
        <f t="shared" si="17"/>
        <v>0</v>
      </c>
    </row>
    <row r="61" spans="1:56" x14ac:dyDescent="0.25">
      <c r="A61" s="2">
        <v>54</v>
      </c>
      <c r="B61" s="6">
        <v>16.347730499999997</v>
      </c>
      <c r="C61" s="6">
        <v>34.308035882352947</v>
      </c>
      <c r="D61" s="6">
        <v>49.617638727272727</v>
      </c>
      <c r="E61" s="6">
        <v>68.487962874999994</v>
      </c>
      <c r="F61" s="6">
        <v>90.104270800000009</v>
      </c>
      <c r="U61" s="7" t="e">
        <f>GETPIVOTDATA("Avg",'pivot times'!$A$3,"action","e0","world_size",10000,"number_of_steps_between_file_dumps",1,"omp_get_max_threads",A61)</f>
        <v>#REF!</v>
      </c>
      <c r="V61" s="7" t="e">
        <f>GETPIVOTDATA("StdDevp",'pivot times'!$A$3,"action","e0","world_size",10000,"number_of_steps_between_file_dumps",1,"omp_get_max_threads",A61)</f>
        <v>#REF!</v>
      </c>
      <c r="W61" s="7" t="e">
        <f t="shared" si="0"/>
        <v>#REF!</v>
      </c>
      <c r="X61" s="7" t="e">
        <f t="shared" si="1"/>
        <v>#REF!</v>
      </c>
      <c r="Y61" s="7">
        <f>'pivot times'!D61</f>
        <v>34.308035882352947</v>
      </c>
      <c r="Z61" s="7">
        <f>'pivot times'!E61</f>
        <v>8.9020968878007984</v>
      </c>
      <c r="AA61" s="7">
        <f t="shared" si="2"/>
        <v>7.6017452189505512</v>
      </c>
      <c r="AB61" s="7">
        <f t="shared" si="3"/>
        <v>61.014326545755338</v>
      </c>
      <c r="AC61" s="7">
        <f>'pivot times'!F61</f>
        <v>49.617638727272727</v>
      </c>
      <c r="AD61" s="7">
        <f>'pivot times'!G61</f>
        <v>7.6316236724274216</v>
      </c>
      <c r="AE61" s="7">
        <f t="shared" si="4"/>
        <v>26.722767709990464</v>
      </c>
      <c r="AF61" s="7">
        <f t="shared" si="5"/>
        <v>72.51250974455499</v>
      </c>
      <c r="AG61" s="7">
        <f>'pivot times'!H61</f>
        <v>68.487962874999994</v>
      </c>
      <c r="AH61" s="7">
        <f>'pivot times'!I61</f>
        <v>8.4105057132328955</v>
      </c>
      <c r="AI61" s="7">
        <f t="shared" si="6"/>
        <v>43.256445735301305</v>
      </c>
      <c r="AJ61" s="7">
        <f t="shared" si="7"/>
        <v>93.719480014698689</v>
      </c>
      <c r="AK61" s="7">
        <f>'pivot times'!J61</f>
        <v>90.104270800000009</v>
      </c>
      <c r="AL61" s="7">
        <f>'pivot times'!K61</f>
        <v>4.4954660707641887</v>
      </c>
      <c r="AM61" s="7">
        <f t="shared" si="8"/>
        <v>76.617872587707438</v>
      </c>
      <c r="AN61" s="7">
        <f t="shared" si="9"/>
        <v>103.59066901229258</v>
      </c>
      <c r="AO61" s="7">
        <f>'pivot times'!L61</f>
        <v>0</v>
      </c>
      <c r="AP61" s="7">
        <f>'pivot times'!M61</f>
        <v>0</v>
      </c>
      <c r="AQ61" s="7">
        <f t="shared" si="10"/>
        <v>0</v>
      </c>
      <c r="AR61" s="7">
        <f t="shared" si="11"/>
        <v>0</v>
      </c>
      <c r="AS61" s="7">
        <f>'pivot times'!N61</f>
        <v>0</v>
      </c>
      <c r="AT61" s="7">
        <f>'pivot times'!O61</f>
        <v>0</v>
      </c>
      <c r="AU61" s="7">
        <f t="shared" si="12"/>
        <v>0</v>
      </c>
      <c r="AV61" s="7">
        <f t="shared" si="13"/>
        <v>0</v>
      </c>
      <c r="AW61" s="7">
        <f>'pivot times'!P61</f>
        <v>0</v>
      </c>
      <c r="AX61" s="7">
        <f>'pivot times'!Q61</f>
        <v>0</v>
      </c>
      <c r="AY61" s="7">
        <f t="shared" si="14"/>
        <v>0</v>
      </c>
      <c r="AZ61" s="7">
        <f t="shared" si="15"/>
        <v>0</v>
      </c>
      <c r="BA61" s="7">
        <f>'pivot times'!R61</f>
        <v>0</v>
      </c>
      <c r="BB61" s="7">
        <f>'pivot times'!S61</f>
        <v>0</v>
      </c>
      <c r="BC61" s="7">
        <f t="shared" si="16"/>
        <v>0</v>
      </c>
      <c r="BD61" s="7">
        <f t="shared" si="17"/>
        <v>0</v>
      </c>
    </row>
    <row r="62" spans="1:56" x14ac:dyDescent="0.25">
      <c r="A62" s="2">
        <v>55</v>
      </c>
      <c r="B62" s="6">
        <v>18.868745590909093</v>
      </c>
      <c r="C62" s="6">
        <v>29.574134764705889</v>
      </c>
      <c r="D62" s="6">
        <v>43.0798725</v>
      </c>
      <c r="E62" s="6">
        <v>69.724812</v>
      </c>
      <c r="F62" s="6">
        <v>87.766110499999996</v>
      </c>
      <c r="U62" s="7" t="e">
        <f>GETPIVOTDATA("Avg",'pivot times'!$A$3,"action","e0","world_size",10000,"number_of_steps_between_file_dumps",1,"omp_get_max_threads",A62)</f>
        <v>#REF!</v>
      </c>
      <c r="V62" s="7" t="e">
        <f>GETPIVOTDATA("StdDevp",'pivot times'!$A$3,"action","e0","world_size",10000,"number_of_steps_between_file_dumps",1,"omp_get_max_threads",A62)</f>
        <v>#REF!</v>
      </c>
      <c r="W62" s="7" t="e">
        <f t="shared" si="0"/>
        <v>#REF!</v>
      </c>
      <c r="X62" s="7" t="e">
        <f t="shared" si="1"/>
        <v>#REF!</v>
      </c>
      <c r="Y62" s="7">
        <f>'pivot times'!D62</f>
        <v>29.574134764705889</v>
      </c>
      <c r="Z62" s="7">
        <f>'pivot times'!E62</f>
        <v>5.1669074425872683</v>
      </c>
      <c r="AA62" s="7">
        <f t="shared" si="2"/>
        <v>14.073412436944084</v>
      </c>
      <c r="AB62" s="7">
        <f t="shared" si="3"/>
        <v>45.074857092467695</v>
      </c>
      <c r="AC62" s="7">
        <f>'pivot times'!F62</f>
        <v>43.0798725</v>
      </c>
      <c r="AD62" s="7">
        <f>'pivot times'!G62</f>
        <v>5.785447848374452</v>
      </c>
      <c r="AE62" s="7">
        <f t="shared" si="4"/>
        <v>25.723528954876645</v>
      </c>
      <c r="AF62" s="7">
        <f t="shared" si="5"/>
        <v>60.436216045123359</v>
      </c>
      <c r="AG62" s="7">
        <f>'pivot times'!H62</f>
        <v>69.724812</v>
      </c>
      <c r="AH62" s="7">
        <f>'pivot times'!I62</f>
        <v>4.9939833811518328</v>
      </c>
      <c r="AI62" s="7">
        <f t="shared" si="6"/>
        <v>54.742861856544501</v>
      </c>
      <c r="AJ62" s="7">
        <f t="shared" si="7"/>
        <v>84.706762143455506</v>
      </c>
      <c r="AK62" s="7">
        <f>'pivot times'!J62</f>
        <v>87.766110499999996</v>
      </c>
      <c r="AL62" s="7">
        <f>'pivot times'!K62</f>
        <v>3.3361475000001102</v>
      </c>
      <c r="AM62" s="7">
        <f t="shared" si="8"/>
        <v>77.757667999999668</v>
      </c>
      <c r="AN62" s="7">
        <f t="shared" si="9"/>
        <v>97.774553000000324</v>
      </c>
      <c r="AO62" s="7">
        <f>'pivot times'!L62</f>
        <v>0</v>
      </c>
      <c r="AP62" s="7">
        <f>'pivot times'!M62</f>
        <v>0</v>
      </c>
      <c r="AQ62" s="7">
        <f t="shared" si="10"/>
        <v>0</v>
      </c>
      <c r="AR62" s="7">
        <f t="shared" si="11"/>
        <v>0</v>
      </c>
      <c r="AS62" s="7">
        <f>'pivot times'!N62</f>
        <v>0</v>
      </c>
      <c r="AT62" s="7">
        <f>'pivot times'!O62</f>
        <v>0</v>
      </c>
      <c r="AU62" s="7">
        <f t="shared" si="12"/>
        <v>0</v>
      </c>
      <c r="AV62" s="7">
        <f t="shared" si="13"/>
        <v>0</v>
      </c>
      <c r="AW62" s="7">
        <f>'pivot times'!P62</f>
        <v>0</v>
      </c>
      <c r="AX62" s="7">
        <f>'pivot times'!Q62</f>
        <v>0</v>
      </c>
      <c r="AY62" s="7">
        <f t="shared" si="14"/>
        <v>0</v>
      </c>
      <c r="AZ62" s="7">
        <f t="shared" si="15"/>
        <v>0</v>
      </c>
      <c r="BA62" s="7">
        <f>'pivot times'!R62</f>
        <v>0</v>
      </c>
      <c r="BB62" s="7">
        <f>'pivot times'!S62</f>
        <v>0</v>
      </c>
      <c r="BC62" s="7">
        <f t="shared" si="16"/>
        <v>0</v>
      </c>
      <c r="BD62" s="7">
        <f t="shared" si="17"/>
        <v>0</v>
      </c>
    </row>
    <row r="63" spans="1:56" x14ac:dyDescent="0.25">
      <c r="A63" s="2">
        <v>56</v>
      </c>
      <c r="B63" s="6">
        <v>16.441649166666668</v>
      </c>
      <c r="C63" s="6">
        <v>26.468723285714287</v>
      </c>
      <c r="D63" s="6">
        <v>43.30274825</v>
      </c>
      <c r="E63" s="6">
        <v>69.938356666666664</v>
      </c>
      <c r="F63" s="6">
        <v>84.289058999999995</v>
      </c>
      <c r="U63" s="7" t="e">
        <f>GETPIVOTDATA("Avg",'pivot times'!$A$3,"action","e0","world_size",10000,"number_of_steps_between_file_dumps",1,"omp_get_max_threads",A63)</f>
        <v>#REF!</v>
      </c>
      <c r="V63" s="7" t="e">
        <f>GETPIVOTDATA("StdDevp",'pivot times'!$A$3,"action","e0","world_size",10000,"number_of_steps_between_file_dumps",1,"omp_get_max_threads",A63)</f>
        <v>#REF!</v>
      </c>
      <c r="W63" s="7" t="e">
        <f t="shared" si="0"/>
        <v>#REF!</v>
      </c>
      <c r="X63" s="7" t="e">
        <f t="shared" si="1"/>
        <v>#REF!</v>
      </c>
      <c r="Y63" s="7">
        <f>'pivot times'!D63</f>
        <v>26.468723285714287</v>
      </c>
      <c r="Z63" s="7">
        <f>'pivot times'!E63</f>
        <v>0.91638048766083491</v>
      </c>
      <c r="AA63" s="7">
        <f t="shared" si="2"/>
        <v>23.719581822731783</v>
      </c>
      <c r="AB63" s="7">
        <f t="shared" si="3"/>
        <v>29.21786474869679</v>
      </c>
      <c r="AC63" s="7">
        <f>'pivot times'!F63</f>
        <v>43.30274825</v>
      </c>
      <c r="AD63" s="7">
        <f>'pivot times'!G63</f>
        <v>5.2334808113721838</v>
      </c>
      <c r="AE63" s="7">
        <f t="shared" si="4"/>
        <v>27.602305815883447</v>
      </c>
      <c r="AF63" s="7">
        <f t="shared" si="5"/>
        <v>59.003190684116554</v>
      </c>
      <c r="AG63" s="7">
        <f>'pivot times'!H63</f>
        <v>69.938356666666664</v>
      </c>
      <c r="AH63" s="7">
        <f>'pivot times'!I63</f>
        <v>4.1090537987137035</v>
      </c>
      <c r="AI63" s="7">
        <f t="shared" si="6"/>
        <v>57.611195270525556</v>
      </c>
      <c r="AJ63" s="7">
        <f t="shared" si="7"/>
        <v>82.265518062807772</v>
      </c>
      <c r="AK63" s="7">
        <f>'pivot times'!J63</f>
        <v>84.289058999999995</v>
      </c>
      <c r="AL63" s="7">
        <f>'pivot times'!K63</f>
        <v>0.36383900000077313</v>
      </c>
      <c r="AM63" s="7">
        <f t="shared" si="8"/>
        <v>83.197541999997682</v>
      </c>
      <c r="AN63" s="7">
        <f t="shared" si="9"/>
        <v>85.380576000002307</v>
      </c>
      <c r="AO63" s="7">
        <f>'pivot times'!L63</f>
        <v>0</v>
      </c>
      <c r="AP63" s="7">
        <f>'pivot times'!M63</f>
        <v>0</v>
      </c>
      <c r="AQ63" s="7">
        <f t="shared" si="10"/>
        <v>0</v>
      </c>
      <c r="AR63" s="7">
        <f t="shared" si="11"/>
        <v>0</v>
      </c>
      <c r="AS63" s="7">
        <f>'pivot times'!N63</f>
        <v>0</v>
      </c>
      <c r="AT63" s="7">
        <f>'pivot times'!O63</f>
        <v>0</v>
      </c>
      <c r="AU63" s="7">
        <f t="shared" si="12"/>
        <v>0</v>
      </c>
      <c r="AV63" s="7">
        <f t="shared" si="13"/>
        <v>0</v>
      </c>
      <c r="AW63" s="7">
        <f>'pivot times'!P63</f>
        <v>0</v>
      </c>
      <c r="AX63" s="7">
        <f>'pivot times'!Q63</f>
        <v>0</v>
      </c>
      <c r="AY63" s="7">
        <f t="shared" si="14"/>
        <v>0</v>
      </c>
      <c r="AZ63" s="7">
        <f t="shared" si="15"/>
        <v>0</v>
      </c>
      <c r="BA63" s="7">
        <f>'pivot times'!R63</f>
        <v>0</v>
      </c>
      <c r="BB63" s="7">
        <f>'pivot times'!S63</f>
        <v>0</v>
      </c>
      <c r="BC63" s="7">
        <f t="shared" si="16"/>
        <v>0</v>
      </c>
      <c r="BD63" s="7">
        <f t="shared" si="17"/>
        <v>0</v>
      </c>
    </row>
    <row r="64" spans="1:56" x14ac:dyDescent="0.25">
      <c r="A64" s="2">
        <v>57</v>
      </c>
      <c r="B64" s="6">
        <v>20.004408818181819</v>
      </c>
      <c r="C64" s="6">
        <v>32.798108529411763</v>
      </c>
      <c r="D64" s="6">
        <v>49.178415999999999</v>
      </c>
      <c r="E64" s="6">
        <v>71.618437749999998</v>
      </c>
      <c r="F64" s="6">
        <v>83.681217666666655</v>
      </c>
      <c r="U64" s="7" t="e">
        <f>GETPIVOTDATA("Avg",'pivot times'!$A$3,"action","e0","world_size",10000,"number_of_steps_between_file_dumps",1,"omp_get_max_threads",A64)</f>
        <v>#REF!</v>
      </c>
      <c r="V64" s="7" t="e">
        <f>GETPIVOTDATA("StdDevp",'pivot times'!$A$3,"action","e0","world_size",10000,"number_of_steps_between_file_dumps",1,"omp_get_max_threads",A64)</f>
        <v>#REF!</v>
      </c>
      <c r="W64" s="7" t="e">
        <f t="shared" si="0"/>
        <v>#REF!</v>
      </c>
      <c r="X64" s="7" t="e">
        <f t="shared" si="1"/>
        <v>#REF!</v>
      </c>
      <c r="Y64" s="7">
        <f>'pivot times'!D64</f>
        <v>32.798108529411763</v>
      </c>
      <c r="Z64" s="7">
        <f>'pivot times'!E64</f>
        <v>8.9625936267708841</v>
      </c>
      <c r="AA64" s="7">
        <f t="shared" si="2"/>
        <v>5.9103276490991092</v>
      </c>
      <c r="AB64" s="7">
        <f t="shared" si="3"/>
        <v>59.685889409724417</v>
      </c>
      <c r="AC64" s="7">
        <f>'pivot times'!F64</f>
        <v>49.178415999999999</v>
      </c>
      <c r="AD64" s="7">
        <f>'pivot times'!G64</f>
        <v>7.6551933722373979</v>
      </c>
      <c r="AE64" s="7">
        <f t="shared" si="4"/>
        <v>26.212835883287806</v>
      </c>
      <c r="AF64" s="7">
        <f t="shared" si="5"/>
        <v>72.143996116712188</v>
      </c>
      <c r="AG64" s="7">
        <f>'pivot times'!H64</f>
        <v>71.618437749999998</v>
      </c>
      <c r="AH64" s="7">
        <f>'pivot times'!I64</f>
        <v>2.127596075113261</v>
      </c>
      <c r="AI64" s="7">
        <f t="shared" si="6"/>
        <v>65.235649524660218</v>
      </c>
      <c r="AJ64" s="7">
        <f t="shared" si="7"/>
        <v>78.001225975339779</v>
      </c>
      <c r="AK64" s="7">
        <f>'pivot times'!J64</f>
        <v>83.681217666666655</v>
      </c>
      <c r="AL64" s="7">
        <f>'pivot times'!K64</f>
        <v>6.7859165563337562</v>
      </c>
      <c r="AM64" s="7">
        <f t="shared" si="8"/>
        <v>63.323467997665389</v>
      </c>
      <c r="AN64" s="7">
        <f t="shared" si="9"/>
        <v>104.03896733566792</v>
      </c>
      <c r="AO64" s="7">
        <f>'pivot times'!L64</f>
        <v>0</v>
      </c>
      <c r="AP64" s="7">
        <f>'pivot times'!M64</f>
        <v>0</v>
      </c>
      <c r="AQ64" s="7">
        <f t="shared" si="10"/>
        <v>0</v>
      </c>
      <c r="AR64" s="7">
        <f t="shared" si="11"/>
        <v>0</v>
      </c>
      <c r="AS64" s="7">
        <f>'pivot times'!N64</f>
        <v>0</v>
      </c>
      <c r="AT64" s="7">
        <f>'pivot times'!O64</f>
        <v>0</v>
      </c>
      <c r="AU64" s="7">
        <f t="shared" si="12"/>
        <v>0</v>
      </c>
      <c r="AV64" s="7">
        <f t="shared" si="13"/>
        <v>0</v>
      </c>
      <c r="AW64" s="7">
        <f>'pivot times'!P64</f>
        <v>0</v>
      </c>
      <c r="AX64" s="7">
        <f>'pivot times'!Q64</f>
        <v>0</v>
      </c>
      <c r="AY64" s="7">
        <f t="shared" si="14"/>
        <v>0</v>
      </c>
      <c r="AZ64" s="7">
        <f t="shared" si="15"/>
        <v>0</v>
      </c>
      <c r="BA64" s="7">
        <f>'pivot times'!R64</f>
        <v>0</v>
      </c>
      <c r="BB64" s="7">
        <f>'pivot times'!S64</f>
        <v>0</v>
      </c>
      <c r="BC64" s="7">
        <f t="shared" si="16"/>
        <v>0</v>
      </c>
      <c r="BD64" s="7">
        <f t="shared" si="17"/>
        <v>0</v>
      </c>
    </row>
    <row r="65" spans="1:56" x14ac:dyDescent="0.25">
      <c r="A65" s="2">
        <v>58</v>
      </c>
      <c r="B65" s="6">
        <v>18.00828977272727</v>
      </c>
      <c r="C65" s="6">
        <v>27.002797000000001</v>
      </c>
      <c r="D65" s="6">
        <v>44.779176499999998</v>
      </c>
      <c r="E65" s="6">
        <v>62.056984333333332</v>
      </c>
      <c r="F65" s="6">
        <v>74.819143499999996</v>
      </c>
      <c r="U65" s="7" t="e">
        <f>GETPIVOTDATA("Avg",'pivot times'!$A$3,"action","e0","world_size",10000,"number_of_steps_between_file_dumps",1,"omp_get_max_threads",A65)</f>
        <v>#REF!</v>
      </c>
      <c r="V65" s="7" t="e">
        <f>GETPIVOTDATA("StdDevp",'pivot times'!$A$3,"action","e0","world_size",10000,"number_of_steps_between_file_dumps",1,"omp_get_max_threads",A65)</f>
        <v>#REF!</v>
      </c>
      <c r="W65" s="7" t="e">
        <f t="shared" si="0"/>
        <v>#REF!</v>
      </c>
      <c r="X65" s="7" t="e">
        <f t="shared" si="1"/>
        <v>#REF!</v>
      </c>
      <c r="Y65" s="7">
        <f>'pivot times'!D65</f>
        <v>27.002797000000001</v>
      </c>
      <c r="Z65" s="7">
        <f>'pivot times'!E65</f>
        <v>1.4745669632848739</v>
      </c>
      <c r="AA65" s="7">
        <f t="shared" si="2"/>
        <v>22.579096110145379</v>
      </c>
      <c r="AB65" s="7">
        <f t="shared" si="3"/>
        <v>31.426497889854623</v>
      </c>
      <c r="AC65" s="7">
        <f>'pivot times'!F65</f>
        <v>44.779176499999998</v>
      </c>
      <c r="AD65" s="7">
        <f>'pivot times'!G65</f>
        <v>7.9550222693131571</v>
      </c>
      <c r="AE65" s="7">
        <f t="shared" si="4"/>
        <v>20.914109692060528</v>
      </c>
      <c r="AF65" s="7">
        <f t="shared" si="5"/>
        <v>68.644243307939462</v>
      </c>
      <c r="AG65" s="7">
        <f>'pivot times'!H65</f>
        <v>62.056984333333332</v>
      </c>
      <c r="AH65" s="7">
        <f>'pivot times'!I65</f>
        <v>7.4787741617957302</v>
      </c>
      <c r="AI65" s="7">
        <f t="shared" si="6"/>
        <v>39.620661847946138</v>
      </c>
      <c r="AJ65" s="7">
        <f t="shared" si="7"/>
        <v>84.493306818720527</v>
      </c>
      <c r="AK65" s="7">
        <f>'pivot times'!J65</f>
        <v>74.819143499999996</v>
      </c>
      <c r="AL65" s="7">
        <f>'pivot times'!K65</f>
        <v>6.5647565000000494</v>
      </c>
      <c r="AM65" s="7">
        <f t="shared" si="8"/>
        <v>55.124873999999849</v>
      </c>
      <c r="AN65" s="7">
        <f t="shared" si="9"/>
        <v>94.513413000000142</v>
      </c>
      <c r="AO65" s="7">
        <f>'pivot times'!L65</f>
        <v>0</v>
      </c>
      <c r="AP65" s="7">
        <f>'pivot times'!M65</f>
        <v>0</v>
      </c>
      <c r="AQ65" s="7">
        <f t="shared" si="10"/>
        <v>0</v>
      </c>
      <c r="AR65" s="7">
        <f t="shared" si="11"/>
        <v>0</v>
      </c>
      <c r="AS65" s="7">
        <f>'pivot times'!N65</f>
        <v>0</v>
      </c>
      <c r="AT65" s="7">
        <f>'pivot times'!O65</f>
        <v>0</v>
      </c>
      <c r="AU65" s="7">
        <f t="shared" si="12"/>
        <v>0</v>
      </c>
      <c r="AV65" s="7">
        <f t="shared" si="13"/>
        <v>0</v>
      </c>
      <c r="AW65" s="7">
        <f>'pivot times'!P65</f>
        <v>0</v>
      </c>
      <c r="AX65" s="7">
        <f>'pivot times'!Q65</f>
        <v>0</v>
      </c>
      <c r="AY65" s="7">
        <f t="shared" si="14"/>
        <v>0</v>
      </c>
      <c r="AZ65" s="7">
        <f t="shared" si="15"/>
        <v>0</v>
      </c>
      <c r="BA65" s="7">
        <f>'pivot times'!R65</f>
        <v>0</v>
      </c>
      <c r="BB65" s="7">
        <f>'pivot times'!S65</f>
        <v>0</v>
      </c>
      <c r="BC65" s="7">
        <f t="shared" si="16"/>
        <v>0</v>
      </c>
      <c r="BD65" s="7">
        <f t="shared" si="17"/>
        <v>0</v>
      </c>
    </row>
    <row r="66" spans="1:56" x14ac:dyDescent="0.25">
      <c r="A66" s="2">
        <v>59</v>
      </c>
      <c r="B66" s="6">
        <v>17.703764583333335</v>
      </c>
      <c r="C66" s="6">
        <v>28.182944571428575</v>
      </c>
      <c r="D66" s="6">
        <v>42.233730749999999</v>
      </c>
      <c r="E66" s="6">
        <v>54.831403666666667</v>
      </c>
      <c r="F66" s="6">
        <v>74.183538999999996</v>
      </c>
      <c r="U66" s="7" t="e">
        <f>GETPIVOTDATA("Avg",'pivot times'!$A$3,"action","e0","world_size",10000,"number_of_steps_between_file_dumps",1,"omp_get_max_threads",A66)</f>
        <v>#REF!</v>
      </c>
      <c r="V66" s="7" t="e">
        <f>GETPIVOTDATA("StdDevp",'pivot times'!$A$3,"action","e0","world_size",10000,"number_of_steps_between_file_dumps",1,"omp_get_max_threads",A66)</f>
        <v>#REF!</v>
      </c>
      <c r="W66" s="7" t="e">
        <f t="shared" si="0"/>
        <v>#REF!</v>
      </c>
      <c r="X66" s="7" t="e">
        <f t="shared" si="1"/>
        <v>#REF!</v>
      </c>
      <c r="Y66" s="7">
        <f>'pivot times'!D66</f>
        <v>28.182944571428575</v>
      </c>
      <c r="Z66" s="7">
        <f>'pivot times'!E66</f>
        <v>2.9798421753493467</v>
      </c>
      <c r="AA66" s="7">
        <f t="shared" si="2"/>
        <v>19.243418045380537</v>
      </c>
      <c r="AB66" s="7">
        <f t="shared" si="3"/>
        <v>37.122471097476613</v>
      </c>
      <c r="AC66" s="7">
        <f>'pivot times'!F66</f>
        <v>42.233730749999999</v>
      </c>
      <c r="AD66" s="7">
        <f>'pivot times'!G66</f>
        <v>8.4447712006441602</v>
      </c>
      <c r="AE66" s="7">
        <f t="shared" si="4"/>
        <v>16.899417148067521</v>
      </c>
      <c r="AF66" s="7">
        <f t="shared" si="5"/>
        <v>67.568044351932485</v>
      </c>
      <c r="AG66" s="7">
        <f>'pivot times'!H66</f>
        <v>54.831403666666667</v>
      </c>
      <c r="AH66" s="7">
        <f>'pivot times'!I66</f>
        <v>4.5018831127554932</v>
      </c>
      <c r="AI66" s="7">
        <f t="shared" si="6"/>
        <v>41.325754328400187</v>
      </c>
      <c r="AJ66" s="7">
        <f t="shared" si="7"/>
        <v>68.337053004933153</v>
      </c>
      <c r="AK66" s="7">
        <f>'pivot times'!J66</f>
        <v>74.183538999999996</v>
      </c>
      <c r="AL66" s="7">
        <f>'pivot times'!K66</f>
        <v>6.3667190000001126</v>
      </c>
      <c r="AM66" s="7">
        <f t="shared" si="8"/>
        <v>55.083381999999659</v>
      </c>
      <c r="AN66" s="7">
        <f t="shared" si="9"/>
        <v>93.283696000000333</v>
      </c>
      <c r="AO66" s="7">
        <f>'pivot times'!L66</f>
        <v>0</v>
      </c>
      <c r="AP66" s="7">
        <f>'pivot times'!M66</f>
        <v>0</v>
      </c>
      <c r="AQ66" s="7">
        <f t="shared" si="10"/>
        <v>0</v>
      </c>
      <c r="AR66" s="7">
        <f t="shared" si="11"/>
        <v>0</v>
      </c>
      <c r="AS66" s="7">
        <f>'pivot times'!N66</f>
        <v>0</v>
      </c>
      <c r="AT66" s="7">
        <f>'pivot times'!O66</f>
        <v>0</v>
      </c>
      <c r="AU66" s="7">
        <f t="shared" si="12"/>
        <v>0</v>
      </c>
      <c r="AV66" s="7">
        <f t="shared" si="13"/>
        <v>0</v>
      </c>
      <c r="AW66" s="7">
        <f>'pivot times'!P66</f>
        <v>0</v>
      </c>
      <c r="AX66" s="7">
        <f>'pivot times'!Q66</f>
        <v>0</v>
      </c>
      <c r="AY66" s="7">
        <f t="shared" si="14"/>
        <v>0</v>
      </c>
      <c r="AZ66" s="7">
        <f t="shared" si="15"/>
        <v>0</v>
      </c>
      <c r="BA66" s="7">
        <f>'pivot times'!R66</f>
        <v>0</v>
      </c>
      <c r="BB66" s="7">
        <f>'pivot times'!S66</f>
        <v>0</v>
      </c>
      <c r="BC66" s="7">
        <f t="shared" si="16"/>
        <v>0</v>
      </c>
      <c r="BD66" s="7">
        <f t="shared" si="17"/>
        <v>0</v>
      </c>
    </row>
    <row r="67" spans="1:56" x14ac:dyDescent="0.25">
      <c r="A67" s="2">
        <v>60</v>
      </c>
      <c r="B67" s="6">
        <v>19.800929409090909</v>
      </c>
      <c r="C67" s="6">
        <v>33.353166235294118</v>
      </c>
      <c r="D67" s="6">
        <v>45.129583909090911</v>
      </c>
      <c r="E67" s="6">
        <v>63.720000124999999</v>
      </c>
      <c r="F67" s="6">
        <v>82.182719166666672</v>
      </c>
      <c r="U67" s="7" t="e">
        <f>GETPIVOTDATA("Avg",'pivot times'!$A$3,"action","e0","world_size",10000,"number_of_steps_between_file_dumps",1,"omp_get_max_threads",A67)</f>
        <v>#REF!</v>
      </c>
      <c r="V67" s="7" t="e">
        <f>GETPIVOTDATA("StdDevp",'pivot times'!$A$3,"action","e0","world_size",10000,"number_of_steps_between_file_dumps",1,"omp_get_max_threads",A67)</f>
        <v>#REF!</v>
      </c>
      <c r="W67" s="7" t="e">
        <f t="shared" si="0"/>
        <v>#REF!</v>
      </c>
      <c r="X67" s="7" t="e">
        <f t="shared" si="1"/>
        <v>#REF!</v>
      </c>
      <c r="Y67" s="7">
        <f>'pivot times'!D67</f>
        <v>33.353166235294118</v>
      </c>
      <c r="Z67" s="7">
        <f>'pivot times'!E67</f>
        <v>8.1201729188682936</v>
      </c>
      <c r="AA67" s="7">
        <f t="shared" si="2"/>
        <v>8.9926474786892356</v>
      </c>
      <c r="AB67" s="7">
        <f t="shared" si="3"/>
        <v>57.713684991899001</v>
      </c>
      <c r="AC67" s="7">
        <f>'pivot times'!F67</f>
        <v>45.129583909090911</v>
      </c>
      <c r="AD67" s="7">
        <f>'pivot times'!G67</f>
        <v>6.9722655879042437</v>
      </c>
      <c r="AE67" s="7">
        <f t="shared" si="4"/>
        <v>24.212787145378179</v>
      </c>
      <c r="AF67" s="7">
        <f t="shared" si="5"/>
        <v>66.04638067280365</v>
      </c>
      <c r="AG67" s="7">
        <f>'pivot times'!H67</f>
        <v>63.720000124999999</v>
      </c>
      <c r="AH67" s="7">
        <f>'pivot times'!I67</f>
        <v>7.0823693233677538</v>
      </c>
      <c r="AI67" s="7">
        <f t="shared" si="6"/>
        <v>42.472892154896741</v>
      </c>
      <c r="AJ67" s="7">
        <f t="shared" si="7"/>
        <v>84.967108095103256</v>
      </c>
      <c r="AK67" s="7">
        <f>'pivot times'!J67</f>
        <v>82.182719166666672</v>
      </c>
      <c r="AL67" s="7">
        <f>'pivot times'!K67</f>
        <v>6.0101064763825942</v>
      </c>
      <c r="AM67" s="7">
        <f t="shared" si="8"/>
        <v>64.152399737518891</v>
      </c>
      <c r="AN67" s="7">
        <f t="shared" si="9"/>
        <v>100.21303859581445</v>
      </c>
      <c r="AO67" s="7">
        <f>'pivot times'!L67</f>
        <v>0</v>
      </c>
      <c r="AP67" s="7">
        <f>'pivot times'!M67</f>
        <v>0</v>
      </c>
      <c r="AQ67" s="7">
        <f t="shared" si="10"/>
        <v>0</v>
      </c>
      <c r="AR67" s="7">
        <f t="shared" si="11"/>
        <v>0</v>
      </c>
      <c r="AS67" s="7">
        <f>'pivot times'!N67</f>
        <v>0</v>
      </c>
      <c r="AT67" s="7">
        <f>'pivot times'!O67</f>
        <v>0</v>
      </c>
      <c r="AU67" s="7">
        <f t="shared" si="12"/>
        <v>0</v>
      </c>
      <c r="AV67" s="7">
        <f t="shared" si="13"/>
        <v>0</v>
      </c>
      <c r="AW67" s="7">
        <f>'pivot times'!P67</f>
        <v>0</v>
      </c>
      <c r="AX67" s="7">
        <f>'pivot times'!Q67</f>
        <v>0</v>
      </c>
      <c r="AY67" s="7">
        <f t="shared" si="14"/>
        <v>0</v>
      </c>
      <c r="AZ67" s="7">
        <f t="shared" si="15"/>
        <v>0</v>
      </c>
      <c r="BA67" s="7">
        <f>'pivot times'!R67</f>
        <v>0</v>
      </c>
      <c r="BB67" s="7">
        <f>'pivot times'!S67</f>
        <v>0</v>
      </c>
      <c r="BC67" s="7">
        <f t="shared" si="16"/>
        <v>0</v>
      </c>
      <c r="BD67" s="7">
        <f t="shared" si="17"/>
        <v>0</v>
      </c>
    </row>
    <row r="68" spans="1:56" x14ac:dyDescent="0.25">
      <c r="A68" s="2">
        <v>61</v>
      </c>
      <c r="B68" s="6">
        <v>17.934715772727273</v>
      </c>
      <c r="C68" s="6">
        <v>28.611489352941174</v>
      </c>
      <c r="D68" s="6">
        <v>46.115610500000003</v>
      </c>
      <c r="E68" s="6">
        <v>60.546761666666669</v>
      </c>
      <c r="F68" s="6">
        <v>68.823030499999987</v>
      </c>
      <c r="U68" s="7" t="e">
        <f>GETPIVOTDATA("Avg",'pivot times'!$A$3,"action","e0","world_size",10000,"number_of_steps_between_file_dumps",1,"omp_get_max_threads",A68)</f>
        <v>#REF!</v>
      </c>
      <c r="V68" s="7" t="e">
        <f>GETPIVOTDATA("StdDevp",'pivot times'!$A$3,"action","e0","world_size",10000,"number_of_steps_between_file_dumps",1,"omp_get_max_threads",A68)</f>
        <v>#REF!</v>
      </c>
      <c r="W68" s="7" t="e">
        <f t="shared" si="0"/>
        <v>#REF!</v>
      </c>
      <c r="X68" s="7" t="e">
        <f t="shared" si="1"/>
        <v>#REF!</v>
      </c>
      <c r="Y68" s="7">
        <f>'pivot times'!D68</f>
        <v>28.611489352941174</v>
      </c>
      <c r="Z68" s="7">
        <f>'pivot times'!E68</f>
        <v>4.9589643114523572</v>
      </c>
      <c r="AA68" s="7">
        <f t="shared" si="2"/>
        <v>13.734596418584102</v>
      </c>
      <c r="AB68" s="7">
        <f t="shared" si="3"/>
        <v>43.488382287298244</v>
      </c>
      <c r="AC68" s="7">
        <f>'pivot times'!F68</f>
        <v>46.115610500000003</v>
      </c>
      <c r="AD68" s="7">
        <f>'pivot times'!G68</f>
        <v>9.5686543103524926</v>
      </c>
      <c r="AE68" s="7">
        <f t="shared" si="4"/>
        <v>17.409647568942525</v>
      </c>
      <c r="AF68" s="7">
        <f t="shared" si="5"/>
        <v>74.821573431057487</v>
      </c>
      <c r="AG68" s="7">
        <f>'pivot times'!H68</f>
        <v>60.546761666666669</v>
      </c>
      <c r="AH68" s="7">
        <f>'pivot times'!I68</f>
        <v>6.2983613579363924</v>
      </c>
      <c r="AI68" s="7">
        <f t="shared" si="6"/>
        <v>41.651677592857496</v>
      </c>
      <c r="AJ68" s="7">
        <f t="shared" si="7"/>
        <v>79.441845740475841</v>
      </c>
      <c r="AK68" s="7">
        <f>'pivot times'!J68</f>
        <v>68.823030499999987</v>
      </c>
      <c r="AL68" s="7">
        <f>'pivot times'!K68</f>
        <v>3.4400635000001953</v>
      </c>
      <c r="AM68" s="7">
        <f t="shared" si="8"/>
        <v>58.502839999999402</v>
      </c>
      <c r="AN68" s="7">
        <f t="shared" si="9"/>
        <v>79.14322100000058</v>
      </c>
      <c r="AO68" s="7">
        <f>'pivot times'!L68</f>
        <v>0</v>
      </c>
      <c r="AP68" s="7">
        <f>'pivot times'!M68</f>
        <v>0</v>
      </c>
      <c r="AQ68" s="7">
        <f t="shared" si="10"/>
        <v>0</v>
      </c>
      <c r="AR68" s="7">
        <f t="shared" si="11"/>
        <v>0</v>
      </c>
      <c r="AS68" s="7">
        <f>'pivot times'!N68</f>
        <v>0</v>
      </c>
      <c r="AT68" s="7">
        <f>'pivot times'!O68</f>
        <v>0</v>
      </c>
      <c r="AU68" s="7">
        <f t="shared" si="12"/>
        <v>0</v>
      </c>
      <c r="AV68" s="7">
        <f t="shared" si="13"/>
        <v>0</v>
      </c>
      <c r="AW68" s="7">
        <f>'pivot times'!P68</f>
        <v>0</v>
      </c>
      <c r="AX68" s="7">
        <f>'pivot times'!Q68</f>
        <v>0</v>
      </c>
      <c r="AY68" s="7">
        <f t="shared" si="14"/>
        <v>0</v>
      </c>
      <c r="AZ68" s="7">
        <f t="shared" si="15"/>
        <v>0</v>
      </c>
      <c r="BA68" s="7">
        <f>'pivot times'!R68</f>
        <v>0</v>
      </c>
      <c r="BB68" s="7">
        <f>'pivot times'!S68</f>
        <v>0</v>
      </c>
      <c r="BC68" s="7">
        <f t="shared" si="16"/>
        <v>0</v>
      </c>
      <c r="BD68" s="7">
        <f t="shared" si="17"/>
        <v>0</v>
      </c>
    </row>
    <row r="69" spans="1:56" x14ac:dyDescent="0.25">
      <c r="A69" s="2">
        <v>62</v>
      </c>
      <c r="B69" s="6">
        <v>17.488053750000002</v>
      </c>
      <c r="C69" s="6">
        <v>28.01670842857143</v>
      </c>
      <c r="D69" s="6">
        <v>45.838866500000002</v>
      </c>
      <c r="E69" s="6">
        <v>58.844606333333331</v>
      </c>
      <c r="F69" s="6">
        <v>72.025248500000004</v>
      </c>
      <c r="U69" s="7" t="e">
        <f>GETPIVOTDATA("Avg",'pivot times'!$A$3,"action","e0","world_size",10000,"number_of_steps_between_file_dumps",1,"omp_get_max_threads",A69)</f>
        <v>#REF!</v>
      </c>
      <c r="V69" s="7" t="e">
        <f>GETPIVOTDATA("StdDevp",'pivot times'!$A$3,"action","e0","world_size",10000,"number_of_steps_between_file_dumps",1,"omp_get_max_threads",A69)</f>
        <v>#REF!</v>
      </c>
      <c r="W69" s="7" t="e">
        <f t="shared" si="0"/>
        <v>#REF!</v>
      </c>
      <c r="X69" s="7" t="e">
        <f t="shared" si="1"/>
        <v>#REF!</v>
      </c>
      <c r="Y69" s="7">
        <f>'pivot times'!D69</f>
        <v>28.01670842857143</v>
      </c>
      <c r="Z69" s="7">
        <f>'pivot times'!E69</f>
        <v>2.0255285426806036</v>
      </c>
      <c r="AA69" s="7">
        <f t="shared" si="2"/>
        <v>21.940122800529622</v>
      </c>
      <c r="AB69" s="7">
        <f t="shared" si="3"/>
        <v>34.093294056613239</v>
      </c>
      <c r="AC69" s="7">
        <f>'pivot times'!F69</f>
        <v>45.838866500000002</v>
      </c>
      <c r="AD69" s="7">
        <f>'pivot times'!G69</f>
        <v>9.7104396457720199</v>
      </c>
      <c r="AE69" s="7">
        <f t="shared" si="4"/>
        <v>16.707547562683942</v>
      </c>
      <c r="AF69" s="7">
        <f t="shared" si="5"/>
        <v>74.970185437316061</v>
      </c>
      <c r="AG69" s="7">
        <f>'pivot times'!H69</f>
        <v>58.844606333333331</v>
      </c>
      <c r="AH69" s="7">
        <f>'pivot times'!I69</f>
        <v>7.5824191169378352</v>
      </c>
      <c r="AI69" s="7">
        <f t="shared" si="6"/>
        <v>36.097348982519826</v>
      </c>
      <c r="AJ69" s="7">
        <f t="shared" si="7"/>
        <v>81.59186368414683</v>
      </c>
      <c r="AK69" s="7">
        <f>'pivot times'!J69</f>
        <v>72.025248500000004</v>
      </c>
      <c r="AL69" s="7">
        <f>'pivot times'!K69</f>
        <v>5.9645105000000207</v>
      </c>
      <c r="AM69" s="7">
        <f t="shared" si="8"/>
        <v>54.131716999999938</v>
      </c>
      <c r="AN69" s="7">
        <f t="shared" si="9"/>
        <v>89.918780000000069</v>
      </c>
      <c r="AO69" s="7">
        <f>'pivot times'!L69</f>
        <v>0</v>
      </c>
      <c r="AP69" s="7">
        <f>'pivot times'!M69</f>
        <v>0</v>
      </c>
      <c r="AQ69" s="7">
        <f t="shared" si="10"/>
        <v>0</v>
      </c>
      <c r="AR69" s="7">
        <f t="shared" si="11"/>
        <v>0</v>
      </c>
      <c r="AS69" s="7">
        <f>'pivot times'!N69</f>
        <v>0</v>
      </c>
      <c r="AT69" s="7">
        <f>'pivot times'!O69</f>
        <v>0</v>
      </c>
      <c r="AU69" s="7">
        <f t="shared" si="12"/>
        <v>0</v>
      </c>
      <c r="AV69" s="7">
        <f t="shared" si="13"/>
        <v>0</v>
      </c>
      <c r="AW69" s="7">
        <f>'pivot times'!P69</f>
        <v>0</v>
      </c>
      <c r="AX69" s="7">
        <f>'pivot times'!Q69</f>
        <v>0</v>
      </c>
      <c r="AY69" s="7">
        <f t="shared" si="14"/>
        <v>0</v>
      </c>
      <c r="AZ69" s="7">
        <f t="shared" si="15"/>
        <v>0</v>
      </c>
      <c r="BA69" s="7">
        <f>'pivot times'!R69</f>
        <v>0</v>
      </c>
      <c r="BB69" s="7">
        <f>'pivot times'!S69</f>
        <v>0</v>
      </c>
      <c r="BC69" s="7">
        <f t="shared" si="16"/>
        <v>0</v>
      </c>
      <c r="BD69" s="7">
        <f t="shared" si="17"/>
        <v>0</v>
      </c>
    </row>
    <row r="70" spans="1:56" x14ac:dyDescent="0.25">
      <c r="A70" s="2">
        <v>63</v>
      </c>
      <c r="B70" s="6">
        <v>20.723398818181821</v>
      </c>
      <c r="C70" s="6">
        <v>29.124432647058821</v>
      </c>
      <c r="D70" s="6">
        <v>44.318557454545449</v>
      </c>
      <c r="E70" s="6">
        <v>61.130554500000002</v>
      </c>
      <c r="F70" s="6">
        <v>76.366055833333334</v>
      </c>
      <c r="U70" s="7" t="e">
        <f>GETPIVOTDATA("Avg",'pivot times'!$A$3,"action","e0","world_size",10000,"number_of_steps_between_file_dumps",1,"omp_get_max_threads",A70)</f>
        <v>#REF!</v>
      </c>
      <c r="V70" s="7" t="e">
        <f>GETPIVOTDATA("StdDevp",'pivot times'!$A$3,"action","e0","world_size",10000,"number_of_steps_between_file_dumps",1,"omp_get_max_threads",A70)</f>
        <v>#REF!</v>
      </c>
      <c r="W70" s="7" t="e">
        <f t="shared" si="0"/>
        <v>#REF!</v>
      </c>
      <c r="X70" s="7" t="e">
        <f t="shared" si="1"/>
        <v>#REF!</v>
      </c>
      <c r="Y70" s="7">
        <f>'pivot times'!D70</f>
        <v>29.124432647058821</v>
      </c>
      <c r="Z70" s="7">
        <f>'pivot times'!E70</f>
        <v>6.3776684254425158</v>
      </c>
      <c r="AA70" s="7">
        <f t="shared" si="2"/>
        <v>9.9914273707312731</v>
      </c>
      <c r="AB70" s="7">
        <f t="shared" si="3"/>
        <v>48.25743792338637</v>
      </c>
      <c r="AC70" s="7">
        <f>'pivot times'!F70</f>
        <v>44.318557454545449</v>
      </c>
      <c r="AD70" s="7">
        <f>'pivot times'!G70</f>
        <v>7.1775727661014734</v>
      </c>
      <c r="AE70" s="7">
        <f t="shared" si="4"/>
        <v>22.785839156241028</v>
      </c>
      <c r="AF70" s="7">
        <f t="shared" si="5"/>
        <v>65.851275752849872</v>
      </c>
      <c r="AG70" s="7">
        <f>'pivot times'!H70</f>
        <v>61.130554500000002</v>
      </c>
      <c r="AH70" s="7">
        <f>'pivot times'!I70</f>
        <v>6.9583401630308659</v>
      </c>
      <c r="AI70" s="7">
        <f t="shared" si="6"/>
        <v>40.255534010907404</v>
      </c>
      <c r="AJ70" s="7">
        <f t="shared" si="7"/>
        <v>82.005574989092594</v>
      </c>
      <c r="AK70" s="7">
        <f>'pivot times'!J70</f>
        <v>76.366055833333334</v>
      </c>
      <c r="AL70" s="7">
        <f>'pivot times'!K70</f>
        <v>9.324034730334505</v>
      </c>
      <c r="AM70" s="7">
        <f t="shared" si="8"/>
        <v>48.393951642329817</v>
      </c>
      <c r="AN70" s="7">
        <f t="shared" si="9"/>
        <v>104.33816002433684</v>
      </c>
      <c r="AO70" s="7">
        <f>'pivot times'!L70</f>
        <v>0</v>
      </c>
      <c r="AP70" s="7">
        <f>'pivot times'!M70</f>
        <v>0</v>
      </c>
      <c r="AQ70" s="7">
        <f t="shared" si="10"/>
        <v>0</v>
      </c>
      <c r="AR70" s="7">
        <f t="shared" si="11"/>
        <v>0</v>
      </c>
      <c r="AS70" s="7">
        <f>'pivot times'!N70</f>
        <v>0</v>
      </c>
      <c r="AT70" s="7">
        <f>'pivot times'!O70</f>
        <v>0</v>
      </c>
      <c r="AU70" s="7">
        <f t="shared" si="12"/>
        <v>0</v>
      </c>
      <c r="AV70" s="7">
        <f t="shared" si="13"/>
        <v>0</v>
      </c>
      <c r="AW70" s="7">
        <f>'pivot times'!P70</f>
        <v>0</v>
      </c>
      <c r="AX70" s="7">
        <f>'pivot times'!Q70</f>
        <v>0</v>
      </c>
      <c r="AY70" s="7">
        <f t="shared" si="14"/>
        <v>0</v>
      </c>
      <c r="AZ70" s="7">
        <f t="shared" si="15"/>
        <v>0</v>
      </c>
      <c r="BA70" s="7">
        <f>'pivot times'!R70</f>
        <v>0</v>
      </c>
      <c r="BB70" s="7">
        <f>'pivot times'!S70</f>
        <v>0</v>
      </c>
      <c r="BC70" s="7">
        <f t="shared" si="16"/>
        <v>0</v>
      </c>
      <c r="BD70" s="7">
        <f t="shared" si="17"/>
        <v>0</v>
      </c>
    </row>
    <row r="71" spans="1:56" x14ac:dyDescent="0.25">
      <c r="A71" s="2">
        <v>64</v>
      </c>
      <c r="B71" s="6">
        <v>17.944135136363638</v>
      </c>
      <c r="C71" s="6">
        <v>29.743635352941176</v>
      </c>
      <c r="D71" s="6">
        <v>44.3082815</v>
      </c>
      <c r="E71" s="6">
        <v>55.81539999999999</v>
      </c>
      <c r="F71" s="6">
        <v>67.618819000000002</v>
      </c>
      <c r="U71" s="7" t="e">
        <f>GETPIVOTDATA("Avg",'pivot times'!$A$3,"action","e0","world_size",10000,"number_of_steps_between_file_dumps",1,"omp_get_max_threads",A71)</f>
        <v>#REF!</v>
      </c>
      <c r="V71" s="7" t="e">
        <f>GETPIVOTDATA("StdDevp",'pivot times'!$A$3,"action","e0","world_size",10000,"number_of_steps_between_file_dumps",1,"omp_get_max_threads",A71)</f>
        <v>#REF!</v>
      </c>
      <c r="W71" s="7" t="e">
        <f t="shared" si="0"/>
        <v>#REF!</v>
      </c>
      <c r="X71" s="7" t="e">
        <f t="shared" si="1"/>
        <v>#REF!</v>
      </c>
      <c r="Y71" s="7">
        <f>'pivot times'!D71</f>
        <v>29.743635352941176</v>
      </c>
      <c r="Z71" s="7">
        <f>'pivot times'!E71</f>
        <v>5.6385361887850216</v>
      </c>
      <c r="AA71" s="7">
        <f t="shared" si="2"/>
        <v>12.828026786586111</v>
      </c>
      <c r="AB71" s="7">
        <f t="shared" si="3"/>
        <v>46.659243919296244</v>
      </c>
      <c r="AC71" s="7">
        <f>'pivot times'!F71</f>
        <v>44.3082815</v>
      </c>
      <c r="AD71" s="7">
        <f>'pivot times'!G71</f>
        <v>7.4949796074613149</v>
      </c>
      <c r="AE71" s="7">
        <f t="shared" si="4"/>
        <v>21.823342677616054</v>
      </c>
      <c r="AF71" s="7">
        <f t="shared" si="5"/>
        <v>66.793220322383945</v>
      </c>
      <c r="AG71" s="7">
        <f>'pivot times'!H71</f>
        <v>55.81539999999999</v>
      </c>
      <c r="AH71" s="7">
        <f>'pivot times'!I71</f>
        <v>9.1422645499959732</v>
      </c>
      <c r="AI71" s="7">
        <f t="shared" si="6"/>
        <v>28.388606350012068</v>
      </c>
      <c r="AJ71" s="7">
        <f t="shared" si="7"/>
        <v>83.242193649987911</v>
      </c>
      <c r="AK71" s="7">
        <f>'pivot times'!J71</f>
        <v>67.618819000000002</v>
      </c>
      <c r="AL71" s="7">
        <f>'pivot times'!K71</f>
        <v>3.6772320000000436</v>
      </c>
      <c r="AM71" s="7">
        <f t="shared" si="8"/>
        <v>56.58712299999987</v>
      </c>
      <c r="AN71" s="7">
        <f t="shared" si="9"/>
        <v>78.650515000000127</v>
      </c>
      <c r="AO71" s="7">
        <f>'pivot times'!L71</f>
        <v>0</v>
      </c>
      <c r="AP71" s="7">
        <f>'pivot times'!M71</f>
        <v>0</v>
      </c>
      <c r="AQ71" s="7">
        <f t="shared" si="10"/>
        <v>0</v>
      </c>
      <c r="AR71" s="7">
        <f t="shared" si="11"/>
        <v>0</v>
      </c>
      <c r="AS71" s="7">
        <f>'pivot times'!N71</f>
        <v>0</v>
      </c>
      <c r="AT71" s="7">
        <f>'pivot times'!O71</f>
        <v>0</v>
      </c>
      <c r="AU71" s="7">
        <f t="shared" si="12"/>
        <v>0</v>
      </c>
      <c r="AV71" s="7">
        <f t="shared" si="13"/>
        <v>0</v>
      </c>
      <c r="AW71" s="7">
        <f>'pivot times'!P71</f>
        <v>0</v>
      </c>
      <c r="AX71" s="7">
        <f>'pivot times'!Q71</f>
        <v>0</v>
      </c>
      <c r="AY71" s="7">
        <f t="shared" si="14"/>
        <v>0</v>
      </c>
      <c r="AZ71" s="7">
        <f t="shared" si="15"/>
        <v>0</v>
      </c>
      <c r="BA71" s="7">
        <f>'pivot times'!R71</f>
        <v>0</v>
      </c>
      <c r="BB71" s="7">
        <f>'pivot times'!S71</f>
        <v>0</v>
      </c>
      <c r="BC71" s="7">
        <f t="shared" si="16"/>
        <v>0</v>
      </c>
      <c r="BD71" s="7">
        <f t="shared" si="17"/>
        <v>0</v>
      </c>
    </row>
    <row r="72" spans="1:56" x14ac:dyDescent="0.25">
      <c r="A72" s="2">
        <v>72</v>
      </c>
      <c r="B72" s="6">
        <v>24.456374043478259</v>
      </c>
      <c r="C72" s="6">
        <v>31.149620588235294</v>
      </c>
      <c r="D72" s="6">
        <v>41.303805666666662</v>
      </c>
      <c r="E72" s="6">
        <v>62.586746375000004</v>
      </c>
      <c r="F72" s="6">
        <v>74.514536285714286</v>
      </c>
      <c r="U72" t="s">
        <v>0</v>
      </c>
      <c r="V72" t="s">
        <v>1</v>
      </c>
      <c r="W72" s="7" t="s">
        <v>2</v>
      </c>
      <c r="X72" s="7" t="s">
        <v>3</v>
      </c>
      <c r="Y72" s="7" t="s">
        <v>4</v>
      </c>
      <c r="Z72" s="7" t="s">
        <v>5</v>
      </c>
    </row>
    <row r="73" spans="1:56" x14ac:dyDescent="0.25">
      <c r="A73" s="2">
        <v>71</v>
      </c>
      <c r="B73" s="6">
        <v>20.598318333333335</v>
      </c>
      <c r="C73" s="6">
        <v>30.045849714285712</v>
      </c>
      <c r="D73" s="6">
        <v>42.919645199999998</v>
      </c>
      <c r="E73" s="6">
        <v>58.000907000000005</v>
      </c>
      <c r="F73" s="6">
        <v>74.416847333333337</v>
      </c>
      <c r="U73" t="s">
        <v>25</v>
      </c>
      <c r="V73" t="s">
        <v>26</v>
      </c>
      <c r="W73" s="7" t="s">
        <v>27</v>
      </c>
      <c r="X73" s="7" t="s">
        <v>28</v>
      </c>
    </row>
    <row r="74" spans="1:56" x14ac:dyDescent="0.25">
      <c r="A74" s="2">
        <v>70</v>
      </c>
      <c r="B74" s="6">
        <v>19.605912227272725</v>
      </c>
      <c r="C74" s="6">
        <v>30.504919882352937</v>
      </c>
      <c r="D74" s="6">
        <v>39.204290800000003</v>
      </c>
      <c r="E74" s="6">
        <v>59.072607000000005</v>
      </c>
      <c r="F74" s="6">
        <v>76.750925666666674</v>
      </c>
      <c r="T74" s="6">
        <v>0</v>
      </c>
      <c r="U74">
        <v>1</v>
      </c>
      <c r="V74" t="str">
        <f t="shared" ref="V74:V105" si="18">"e0 10000 100 1 1 " &amp; U74</f>
        <v>e0 10000 100 1 1 1</v>
      </c>
      <c r="W74" s="7">
        <f>'pivot times'!B8</f>
        <v>333.04949225000001</v>
      </c>
      <c r="X74" s="7">
        <f>'pivot times'!C8</f>
        <v>0.14113770072525098</v>
      </c>
      <c r="Y74" s="7">
        <v>0</v>
      </c>
    </row>
    <row r="75" spans="1:56" x14ac:dyDescent="0.25">
      <c r="A75" s="2">
        <v>69</v>
      </c>
      <c r="B75" s="6">
        <v>25.132779181818183</v>
      </c>
      <c r="C75" s="6">
        <v>33.498964882352936</v>
      </c>
      <c r="D75" s="6">
        <v>43.674126416666667</v>
      </c>
      <c r="E75" s="6">
        <v>61.960263374999997</v>
      </c>
      <c r="F75" s="6">
        <v>76.626145285714287</v>
      </c>
      <c r="U75">
        <v>2</v>
      </c>
      <c r="V75" t="str">
        <f t="shared" si="18"/>
        <v>e0 10000 100 1 1 2</v>
      </c>
      <c r="W75" s="7">
        <f>'pivot times'!B9</f>
        <v>166.15454114285714</v>
      </c>
      <c r="X75" s="7">
        <f>'pivot times'!C9</f>
        <v>0.18850267061446355</v>
      </c>
    </row>
    <row r="76" spans="1:56" x14ac:dyDescent="0.25">
      <c r="A76" s="2">
        <v>68</v>
      </c>
      <c r="B76" s="6">
        <v>19.658650916666666</v>
      </c>
      <c r="C76" s="6">
        <v>29.594842714285711</v>
      </c>
      <c r="D76" s="6">
        <v>40.649820400000003</v>
      </c>
      <c r="E76" s="6">
        <v>56.797067333333331</v>
      </c>
      <c r="F76" s="6">
        <v>74.682989333333339</v>
      </c>
      <c r="U76">
        <v>3</v>
      </c>
      <c r="V76" t="str">
        <f t="shared" si="18"/>
        <v>e0 10000 100 1 1 3</v>
      </c>
      <c r="W76" s="7">
        <f>'pivot times'!B10</f>
        <v>111.28643521428572</v>
      </c>
      <c r="X76" s="7">
        <f>'pivot times'!C10</f>
        <v>0.14718799798045595</v>
      </c>
    </row>
    <row r="77" spans="1:56" x14ac:dyDescent="0.25">
      <c r="A77" s="2">
        <v>67</v>
      </c>
      <c r="B77" s="6">
        <v>18.329464454545459</v>
      </c>
      <c r="C77" s="6">
        <v>31.929952764705885</v>
      </c>
      <c r="D77" s="6">
        <v>43.621201599999992</v>
      </c>
      <c r="E77" s="6">
        <v>55.645658999999995</v>
      </c>
      <c r="F77" s="6">
        <v>74.415914333333333</v>
      </c>
      <c r="U77">
        <v>4</v>
      </c>
      <c r="V77" t="str">
        <f t="shared" si="18"/>
        <v>e0 10000 100 1 1 4</v>
      </c>
      <c r="W77" s="7">
        <f>'pivot times'!B11</f>
        <v>83.86176435714286</v>
      </c>
      <c r="X77" s="7">
        <f>'pivot times'!C11</f>
        <v>0.1356966565342734</v>
      </c>
    </row>
    <row r="78" spans="1:56" x14ac:dyDescent="0.25">
      <c r="A78" s="2">
        <v>66</v>
      </c>
      <c r="B78" s="6">
        <v>20.429018636363637</v>
      </c>
      <c r="C78" s="6">
        <v>29.749458941176471</v>
      </c>
      <c r="D78" s="6">
        <v>44.938660636363636</v>
      </c>
      <c r="E78" s="6">
        <v>60.966695625</v>
      </c>
      <c r="F78" s="6">
        <v>77.79459571428572</v>
      </c>
      <c r="U78">
        <v>5</v>
      </c>
      <c r="V78" t="str">
        <f t="shared" si="18"/>
        <v>e0 10000 100 1 1 5</v>
      </c>
      <c r="W78" s="7">
        <f>'pivot times'!B12</f>
        <v>67.357719642857134</v>
      </c>
      <c r="X78" s="7">
        <f>'pivot times'!C12</f>
        <v>6.7203002031435213E-2</v>
      </c>
    </row>
    <row r="79" spans="1:56" x14ac:dyDescent="0.25">
      <c r="A79" s="2">
        <v>65</v>
      </c>
      <c r="B79" s="6">
        <v>20.308749750000004</v>
      </c>
      <c r="C79" s="6">
        <v>29.161926000000001</v>
      </c>
      <c r="D79" s="6">
        <v>39.869816499999999</v>
      </c>
      <c r="E79" s="6">
        <v>59.256845666666663</v>
      </c>
      <c r="F79" s="6">
        <v>68.720055333333335</v>
      </c>
      <c r="U79">
        <v>6</v>
      </c>
      <c r="V79" t="str">
        <f t="shared" si="18"/>
        <v>e0 10000 100 1 1 6</v>
      </c>
      <c r="W79" s="7">
        <f>'pivot times'!B13</f>
        <v>55.933098357142846</v>
      </c>
      <c r="X79" s="7">
        <f>'pivot times'!C13</f>
        <v>5.2422929734104839E-2</v>
      </c>
    </row>
    <row r="80" spans="1:56" x14ac:dyDescent="0.25">
      <c r="U80">
        <v>7</v>
      </c>
      <c r="V80" t="str">
        <f t="shared" si="18"/>
        <v>e0 10000 100 1 1 7</v>
      </c>
      <c r="W80" s="7">
        <f>'pivot times'!B14</f>
        <v>48.12476371428572</v>
      </c>
      <c r="X80" s="7">
        <f>'pivot times'!C14</f>
        <v>6.1622923624751455E-2</v>
      </c>
    </row>
    <row r="81" spans="21:24" x14ac:dyDescent="0.25">
      <c r="U81">
        <v>8</v>
      </c>
      <c r="V81" t="str">
        <f t="shared" si="18"/>
        <v>e0 10000 100 1 1 8</v>
      </c>
      <c r="W81" s="7">
        <f>'pivot times'!B15</f>
        <v>42.323093571428572</v>
      </c>
      <c r="X81" s="7">
        <f>'pivot times'!C15</f>
        <v>5.9798787769861431E-2</v>
      </c>
    </row>
    <row r="82" spans="21:24" x14ac:dyDescent="0.25">
      <c r="U82">
        <v>9</v>
      </c>
      <c r="V82" t="str">
        <f t="shared" si="18"/>
        <v>e0 10000 100 1 1 9</v>
      </c>
      <c r="W82" s="7">
        <f>'pivot times'!B16</f>
        <v>37.802975000000004</v>
      </c>
      <c r="X82" s="7">
        <f>'pivot times'!C16</f>
        <v>7.538077538989689E-2</v>
      </c>
    </row>
    <row r="83" spans="21:24" x14ac:dyDescent="0.25">
      <c r="U83">
        <v>10</v>
      </c>
      <c r="V83" t="str">
        <f t="shared" si="18"/>
        <v>e0 10000 100 1 1 10</v>
      </c>
      <c r="W83" s="7">
        <f>'pivot times'!B17</f>
        <v>34.044442857142862</v>
      </c>
      <c r="X83" s="7">
        <f>'pivot times'!C17</f>
        <v>9.2106753371016564E-2</v>
      </c>
    </row>
    <row r="84" spans="21:24" x14ac:dyDescent="0.25">
      <c r="U84">
        <v>11</v>
      </c>
      <c r="V84" t="str">
        <f t="shared" si="18"/>
        <v>e0 10000 100 1 1 11</v>
      </c>
      <c r="W84" s="7">
        <f>'pivot times'!B18</f>
        <v>31.03745557142857</v>
      </c>
      <c r="X84" s="7">
        <f>'pivot times'!C18</f>
        <v>3.7242424636002365E-2</v>
      </c>
    </row>
    <row r="85" spans="21:24" x14ac:dyDescent="0.25">
      <c r="U85">
        <v>12</v>
      </c>
      <c r="V85" t="str">
        <f t="shared" si="18"/>
        <v>e0 10000 100 1 1 12</v>
      </c>
      <c r="W85" s="7">
        <f>'pivot times'!B19</f>
        <v>28.72331785714286</v>
      </c>
      <c r="X85" s="7">
        <f>'pivot times'!C19</f>
        <v>6.0828783279292496E-2</v>
      </c>
    </row>
    <row r="86" spans="21:24" x14ac:dyDescent="0.25">
      <c r="U86">
        <v>13</v>
      </c>
      <c r="V86" t="str">
        <f t="shared" si="18"/>
        <v>e0 10000 100 1 1 13</v>
      </c>
      <c r="W86" s="7">
        <f>'pivot times'!B20</f>
        <v>26.710868391304341</v>
      </c>
      <c r="X86" s="7">
        <f>'pivot times'!C20</f>
        <v>0.25838058692001126</v>
      </c>
    </row>
    <row r="87" spans="21:24" x14ac:dyDescent="0.25">
      <c r="U87">
        <v>14</v>
      </c>
      <c r="V87" t="str">
        <f t="shared" si="18"/>
        <v>e0 10000 100 1 1 14</v>
      </c>
      <c r="W87" s="7">
        <f>'pivot times'!B21</f>
        <v>24.763343384615382</v>
      </c>
      <c r="X87" s="7">
        <f>'pivot times'!C21</f>
        <v>4.2799419632896574E-2</v>
      </c>
    </row>
    <row r="88" spans="21:24" x14ac:dyDescent="0.25">
      <c r="U88">
        <v>15</v>
      </c>
      <c r="V88" t="str">
        <f t="shared" si="18"/>
        <v>e0 10000 100 1 1 15</v>
      </c>
      <c r="W88" s="7">
        <f>'pivot times'!B22</f>
        <v>23.19998065217391</v>
      </c>
      <c r="X88" s="7">
        <f>'pivot times'!C22</f>
        <v>9.1920591242881877E-2</v>
      </c>
    </row>
    <row r="89" spans="21:24" x14ac:dyDescent="0.25">
      <c r="U89">
        <v>16</v>
      </c>
      <c r="V89" t="str">
        <f t="shared" si="18"/>
        <v>e0 10000 100 1 1 16</v>
      </c>
      <c r="W89" s="7">
        <f>'pivot times'!B23</f>
        <v>21.841143695652171</v>
      </c>
      <c r="X89" s="7">
        <f>'pivot times'!C23</f>
        <v>6.1370218102215345E-2</v>
      </c>
    </row>
    <row r="90" spans="21:24" x14ac:dyDescent="0.25">
      <c r="U90">
        <v>17</v>
      </c>
      <c r="V90" t="str">
        <f t="shared" si="18"/>
        <v>e0 10000 100 1 1 17</v>
      </c>
      <c r="W90" s="7">
        <f>'pivot times'!B24</f>
        <v>20.646961615384612</v>
      </c>
      <c r="X90" s="7">
        <f>'pivot times'!C24</f>
        <v>5.0849590324948728E-2</v>
      </c>
    </row>
    <row r="91" spans="21:24" x14ac:dyDescent="0.25">
      <c r="U91">
        <v>18</v>
      </c>
      <c r="V91" t="str">
        <f t="shared" si="18"/>
        <v>e0 10000 100 1 1 18</v>
      </c>
      <c r="W91" s="7">
        <f>'pivot times'!B25</f>
        <v>19.562008391304342</v>
      </c>
      <c r="X91" s="7">
        <f>'pivot times'!C25</f>
        <v>5.3813972718735163E-2</v>
      </c>
    </row>
    <row r="92" spans="21:24" x14ac:dyDescent="0.25">
      <c r="U92">
        <v>19</v>
      </c>
      <c r="V92" t="str">
        <f t="shared" si="18"/>
        <v>e0 10000 100 1 1 19</v>
      </c>
      <c r="W92" s="7">
        <f>'pivot times'!B26</f>
        <v>18.634085260869568</v>
      </c>
      <c r="X92" s="7">
        <f>'pivot times'!C26</f>
        <v>8.2871324551473655E-2</v>
      </c>
    </row>
    <row r="93" spans="21:24" x14ac:dyDescent="0.25">
      <c r="U93">
        <v>20</v>
      </c>
      <c r="V93" t="str">
        <f t="shared" si="18"/>
        <v>e0 10000 100 1 1 20</v>
      </c>
      <c r="W93" s="7">
        <f>'pivot times'!B27</f>
        <v>17.745102923076921</v>
      </c>
      <c r="X93" s="7">
        <f>'pivot times'!C27</f>
        <v>5.1981278766247793E-2</v>
      </c>
    </row>
    <row r="94" spans="21:24" x14ac:dyDescent="0.25">
      <c r="U94">
        <v>21</v>
      </c>
      <c r="V94" t="str">
        <f t="shared" si="18"/>
        <v>e0 10000 100 1 1 21</v>
      </c>
      <c r="W94" s="7">
        <f>'pivot times'!B28</f>
        <v>17.003776826086956</v>
      </c>
      <c r="X94" s="7">
        <f>'pivot times'!C28</f>
        <v>6.0338681374044523E-2</v>
      </c>
    </row>
    <row r="95" spans="21:24" x14ac:dyDescent="0.25">
      <c r="U95">
        <v>22</v>
      </c>
      <c r="V95" t="str">
        <f t="shared" si="18"/>
        <v>e0 10000 100 1 1 22</v>
      </c>
      <c r="W95" s="7">
        <f>'pivot times'!B29</f>
        <v>16.384497173913047</v>
      </c>
      <c r="X95" s="7">
        <f>'pivot times'!C29</f>
        <v>0.16868179368384248</v>
      </c>
    </row>
    <row r="96" spans="21:24" x14ac:dyDescent="0.25">
      <c r="U96">
        <v>23</v>
      </c>
      <c r="V96" t="str">
        <f t="shared" si="18"/>
        <v>e0 10000 100 1 1 23</v>
      </c>
      <c r="W96" s="7">
        <f>'pivot times'!B30</f>
        <v>15.681218923076925</v>
      </c>
      <c r="X96" s="7">
        <f>'pivot times'!C30</f>
        <v>6.4721418854048016E-2</v>
      </c>
    </row>
    <row r="97" spans="21:24" x14ac:dyDescent="0.25">
      <c r="U97">
        <v>24</v>
      </c>
      <c r="V97" t="str">
        <f t="shared" si="18"/>
        <v>e0 10000 100 1 1 24</v>
      </c>
      <c r="W97" s="7">
        <f>'pivot times'!B31</f>
        <v>15.420466173913049</v>
      </c>
      <c r="X97" s="7">
        <f>'pivot times'!C31</f>
        <v>1.085045483220477</v>
      </c>
    </row>
    <row r="98" spans="21:24" x14ac:dyDescent="0.25">
      <c r="U98">
        <v>25</v>
      </c>
      <c r="V98" t="str">
        <f t="shared" si="18"/>
        <v>e0 10000 100 1 1 25</v>
      </c>
      <c r="W98" s="7">
        <f>'pivot times'!B32</f>
        <v>15.310567217391307</v>
      </c>
      <c r="X98" s="7">
        <f>'pivot times'!C32</f>
        <v>0.30228658587270441</v>
      </c>
    </row>
    <row r="99" spans="21:24" x14ac:dyDescent="0.25">
      <c r="U99">
        <v>26</v>
      </c>
      <c r="V99" t="str">
        <f t="shared" si="18"/>
        <v>e0 10000 100 1 1 26</v>
      </c>
      <c r="W99" s="7">
        <f>'pivot times'!B33</f>
        <v>15.284341230769231</v>
      </c>
      <c r="X99" s="7">
        <f>'pivot times'!C33</f>
        <v>0.60779212102430935</v>
      </c>
    </row>
    <row r="100" spans="21:24" x14ac:dyDescent="0.25">
      <c r="U100">
        <v>27</v>
      </c>
      <c r="V100" t="str">
        <f t="shared" si="18"/>
        <v>e0 10000 100 1 1 27</v>
      </c>
      <c r="W100" s="7">
        <f>'pivot times'!B34</f>
        <v>14.884377782608695</v>
      </c>
      <c r="X100" s="7">
        <f>'pivot times'!C34</f>
        <v>0.44521649338734975</v>
      </c>
    </row>
    <row r="101" spans="21:24" x14ac:dyDescent="0.25">
      <c r="U101">
        <v>28</v>
      </c>
      <c r="V101" t="str">
        <f t="shared" si="18"/>
        <v>e0 10000 100 1 1 28</v>
      </c>
      <c r="W101" s="7">
        <f>'pivot times'!B35</f>
        <v>15.046341695652174</v>
      </c>
      <c r="X101" s="7">
        <f>'pivot times'!C35</f>
        <v>0.71166222522726685</v>
      </c>
    </row>
    <row r="102" spans="21:24" x14ac:dyDescent="0.25">
      <c r="U102">
        <v>29</v>
      </c>
      <c r="V102" t="str">
        <f t="shared" si="18"/>
        <v>e0 10000 100 1 1 29</v>
      </c>
      <c r="W102" s="7">
        <f>'pivot times'!B36</f>
        <v>14.874680461538462</v>
      </c>
      <c r="X102" s="7">
        <f>'pivot times'!C36</f>
        <v>0.72147931717214842</v>
      </c>
    </row>
    <row r="103" spans="21:24" x14ac:dyDescent="0.25">
      <c r="U103">
        <v>30</v>
      </c>
      <c r="V103" t="str">
        <f t="shared" si="18"/>
        <v>e0 10000 100 1 1 30</v>
      </c>
      <c r="W103" s="7">
        <f>'pivot times'!B37</f>
        <v>14.90030156521739</v>
      </c>
      <c r="X103" s="7">
        <f>'pivot times'!C37</f>
        <v>1.0963508732119092</v>
      </c>
    </row>
    <row r="104" spans="21:24" x14ac:dyDescent="0.25">
      <c r="U104">
        <v>31</v>
      </c>
      <c r="V104" t="str">
        <f t="shared" si="18"/>
        <v>e0 10000 100 1 1 31</v>
      </c>
      <c r="W104" s="7">
        <f>'pivot times'!B38</f>
        <v>14.946453695652172</v>
      </c>
      <c r="X104" s="7">
        <f>'pivot times'!C38</f>
        <v>1.6879881163714947</v>
      </c>
    </row>
    <row r="105" spans="21:24" x14ac:dyDescent="0.25">
      <c r="U105">
        <v>32</v>
      </c>
      <c r="V105" t="str">
        <f t="shared" si="18"/>
        <v>e0 10000 100 1 1 32</v>
      </c>
      <c r="W105" s="7">
        <f>'pivot times'!B39</f>
        <v>14.517903</v>
      </c>
      <c r="X105" s="7">
        <f>'pivot times'!C39</f>
        <v>1.0096584171801692</v>
      </c>
    </row>
    <row r="106" spans="21:24" x14ac:dyDescent="0.25">
      <c r="U106">
        <v>33</v>
      </c>
      <c r="V106" t="str">
        <f t="shared" ref="V106:V137" si="19">"e0 10000 100 1 1 " &amp; U106</f>
        <v>e0 10000 100 1 1 33</v>
      </c>
      <c r="W106" s="7">
        <f>'pivot times'!B40</f>
        <v>15.288789043478262</v>
      </c>
      <c r="X106" s="7">
        <f>'pivot times'!C40</f>
        <v>2.0768871251679775</v>
      </c>
    </row>
    <row r="107" spans="21:24" x14ac:dyDescent="0.25">
      <c r="U107">
        <v>34</v>
      </c>
      <c r="V107" t="str">
        <f t="shared" si="19"/>
        <v>e0 10000 100 1 1 34</v>
      </c>
      <c r="W107" s="7">
        <f>'pivot times'!B41</f>
        <v>14.680065956521741</v>
      </c>
      <c r="X107" s="7">
        <f>'pivot times'!C41</f>
        <v>1.318061339620465</v>
      </c>
    </row>
    <row r="108" spans="21:24" x14ac:dyDescent="0.25">
      <c r="U108">
        <v>35</v>
      </c>
      <c r="V108" t="str">
        <f t="shared" si="19"/>
        <v>e0 10000 100 1 1 35</v>
      </c>
      <c r="W108" s="7">
        <f>'pivot times'!B42</f>
        <v>14.07570876923077</v>
      </c>
      <c r="X108" s="7">
        <f>'pivot times'!C42</f>
        <v>0.80079086959408907</v>
      </c>
    </row>
    <row r="109" spans="21:24" x14ac:dyDescent="0.25">
      <c r="U109">
        <v>36</v>
      </c>
      <c r="V109" t="str">
        <f t="shared" si="19"/>
        <v>e0 10000 100 1 1 36</v>
      </c>
      <c r="W109" s="7">
        <f>'pivot times'!B43</f>
        <v>16.773671826086957</v>
      </c>
      <c r="X109" s="7">
        <f>'pivot times'!C43</f>
        <v>4.7560621565873769</v>
      </c>
    </row>
    <row r="110" spans="21:24" x14ac:dyDescent="0.25">
      <c r="U110">
        <v>37</v>
      </c>
      <c r="V110" t="str">
        <f t="shared" si="19"/>
        <v>e0 10000 100 1 1 37</v>
      </c>
      <c r="W110" s="7">
        <f>'pivot times'!B44</f>
        <v>14.472628739130434</v>
      </c>
      <c r="X110" s="7">
        <f>'pivot times'!C44</f>
        <v>1.5878656991593247</v>
      </c>
    </row>
    <row r="111" spans="21:24" x14ac:dyDescent="0.25">
      <c r="U111">
        <v>38</v>
      </c>
      <c r="V111" t="str">
        <f t="shared" si="19"/>
        <v>e0 10000 100 1 1 38</v>
      </c>
      <c r="W111" s="7">
        <f>'pivot times'!B45</f>
        <v>14.906329769230771</v>
      </c>
      <c r="X111" s="7">
        <f>'pivot times'!C45</f>
        <v>2.834176920393551</v>
      </c>
    </row>
    <row r="112" spans="21:24" x14ac:dyDescent="0.25">
      <c r="U112">
        <v>39</v>
      </c>
      <c r="V112" t="str">
        <f t="shared" si="19"/>
        <v>e0 10000 100 1 1 39</v>
      </c>
      <c r="W112" s="7">
        <f>'pivot times'!B46</f>
        <v>15.304114869565216</v>
      </c>
      <c r="X112" s="7">
        <f>'pivot times'!C46</f>
        <v>3.0754062260909412</v>
      </c>
    </row>
    <row r="113" spans="21:24" x14ac:dyDescent="0.25">
      <c r="U113">
        <v>40</v>
      </c>
      <c r="V113" t="str">
        <f t="shared" si="19"/>
        <v>e0 10000 100 1 1 40</v>
      </c>
      <c r="W113" s="7">
        <f>'pivot times'!B47</f>
        <v>14.286144130434781</v>
      </c>
      <c r="X113" s="7">
        <f>'pivot times'!C47</f>
        <v>1.2291241268671931</v>
      </c>
    </row>
    <row r="114" spans="21:24" x14ac:dyDescent="0.25">
      <c r="U114">
        <v>41</v>
      </c>
      <c r="V114" t="str">
        <f t="shared" si="19"/>
        <v>e0 10000 100 1 1 41</v>
      </c>
      <c r="W114" s="7">
        <f>'pivot times'!B48</f>
        <v>15.681203076923076</v>
      </c>
      <c r="X114" s="7">
        <f>'pivot times'!C48</f>
        <v>6.1588891487815625</v>
      </c>
    </row>
    <row r="115" spans="21:24" x14ac:dyDescent="0.25">
      <c r="U115">
        <v>42</v>
      </c>
      <c r="V115" t="str">
        <f t="shared" si="19"/>
        <v>e0 10000 100 1 1 42</v>
      </c>
      <c r="W115" s="7">
        <f>'pivot times'!B49</f>
        <v>20.290802913043482</v>
      </c>
      <c r="X115" s="7">
        <f>'pivot times'!C49</f>
        <v>8.5795456476309724</v>
      </c>
    </row>
    <row r="116" spans="21:24" x14ac:dyDescent="0.25">
      <c r="U116">
        <v>43</v>
      </c>
      <c r="V116" t="str">
        <f t="shared" si="19"/>
        <v>e0 10000 100 1 1 43</v>
      </c>
      <c r="W116" s="7">
        <f>'pivot times'!B50</f>
        <v>14.236031500000003</v>
      </c>
      <c r="X116" s="7">
        <f>'pivot times'!C50</f>
        <v>1.5969210500521887</v>
      </c>
    </row>
    <row r="117" spans="21:24" x14ac:dyDescent="0.25">
      <c r="U117">
        <v>44</v>
      </c>
      <c r="V117" t="str">
        <f t="shared" si="19"/>
        <v>e0 10000 100 1 1 44</v>
      </c>
      <c r="W117" s="7">
        <f>'pivot times'!B51</f>
        <v>14.405246333333332</v>
      </c>
      <c r="X117" s="7">
        <f>'pivot times'!C51</f>
        <v>2.5081730607958876</v>
      </c>
    </row>
    <row r="118" spans="21:24" x14ac:dyDescent="0.25">
      <c r="U118">
        <v>45</v>
      </c>
      <c r="V118" t="str">
        <f t="shared" si="19"/>
        <v>e0 10000 100 1 1 45</v>
      </c>
      <c r="W118" s="7">
        <f>'pivot times'!B52</f>
        <v>19.404121</v>
      </c>
      <c r="X118" s="7">
        <f>'pivot times'!C52</f>
        <v>7.0920100437273836</v>
      </c>
    </row>
    <row r="119" spans="21:24" x14ac:dyDescent="0.25">
      <c r="U119">
        <v>46</v>
      </c>
      <c r="V119" t="str">
        <f t="shared" si="19"/>
        <v>e0 10000 100 1 1 46</v>
      </c>
      <c r="W119" s="7">
        <f>'pivot times'!B53</f>
        <v>17.50213581818182</v>
      </c>
      <c r="X119" s="7">
        <f>'pivot times'!C53</f>
        <v>4.9703178512537676</v>
      </c>
    </row>
    <row r="120" spans="21:24" x14ac:dyDescent="0.25">
      <c r="U120">
        <v>47</v>
      </c>
      <c r="V120" t="str">
        <f t="shared" si="19"/>
        <v>e0 10000 100 1 1 47</v>
      </c>
      <c r="W120" s="7">
        <f>'pivot times'!B54</f>
        <v>15.835189333333332</v>
      </c>
      <c r="X120" s="7">
        <f>'pivot times'!C54</f>
        <v>3.0436006062577623</v>
      </c>
    </row>
    <row r="121" spans="21:24" x14ac:dyDescent="0.25">
      <c r="U121">
        <v>48</v>
      </c>
      <c r="V121" t="str">
        <f t="shared" si="19"/>
        <v>e0 10000 100 1 1 48</v>
      </c>
      <c r="W121" s="7">
        <f>'pivot times'!B55</f>
        <v>20.178769772727271</v>
      </c>
      <c r="X121" s="7">
        <f>'pivot times'!C55</f>
        <v>9.1288387748007427</v>
      </c>
    </row>
    <row r="122" spans="21:24" x14ac:dyDescent="0.25">
      <c r="U122">
        <v>49</v>
      </c>
      <c r="V122" t="str">
        <f t="shared" si="19"/>
        <v>e0 10000 100 1 1 49</v>
      </c>
      <c r="W122" s="7">
        <f>'pivot times'!B56</f>
        <v>15.228279136363637</v>
      </c>
      <c r="X122" s="7">
        <f>'pivot times'!C56</f>
        <v>2.987564809177035</v>
      </c>
    </row>
    <row r="123" spans="21:24" x14ac:dyDescent="0.25">
      <c r="U123">
        <v>50</v>
      </c>
      <c r="V123" t="str">
        <f t="shared" si="19"/>
        <v>e0 10000 100 1 1 50</v>
      </c>
      <c r="W123" s="7">
        <f>'pivot times'!B57</f>
        <v>17.699686333333332</v>
      </c>
      <c r="X123" s="7">
        <f>'pivot times'!C57</f>
        <v>5.214713127692967</v>
      </c>
    </row>
    <row r="124" spans="21:24" x14ac:dyDescent="0.25">
      <c r="U124">
        <v>51</v>
      </c>
      <c r="V124" t="str">
        <f t="shared" si="19"/>
        <v>e0 10000 100 1 1 51</v>
      </c>
      <c r="W124" s="7">
        <f>'pivot times'!B58</f>
        <v>16.607840545454543</v>
      </c>
      <c r="X124" s="7">
        <f>'pivot times'!C58</f>
        <v>5.7345989111511848</v>
      </c>
    </row>
    <row r="125" spans="21:24" x14ac:dyDescent="0.25">
      <c r="U125">
        <v>52</v>
      </c>
      <c r="V125" t="str">
        <f t="shared" si="19"/>
        <v>e0 10000 100 1 1 52</v>
      </c>
      <c r="W125" s="7">
        <f>'pivot times'!B59</f>
        <v>15.060091772727278</v>
      </c>
      <c r="X125" s="7">
        <f>'pivot times'!C59</f>
        <v>2.4986237581087742</v>
      </c>
    </row>
    <row r="126" spans="21:24" x14ac:dyDescent="0.25">
      <c r="U126">
        <v>53</v>
      </c>
      <c r="V126" t="str">
        <f t="shared" si="19"/>
        <v>e0 10000 100 1 1 53</v>
      </c>
      <c r="W126" s="7">
        <f>'pivot times'!B60</f>
        <v>15.169336750000001</v>
      </c>
      <c r="X126" s="7">
        <f>'pivot times'!C60</f>
        <v>4.0855221763993255</v>
      </c>
    </row>
    <row r="127" spans="21:24" x14ac:dyDescent="0.25">
      <c r="U127">
        <v>54</v>
      </c>
      <c r="V127" t="str">
        <f t="shared" si="19"/>
        <v>e0 10000 100 1 1 54</v>
      </c>
      <c r="W127" s="7">
        <f>'pivot times'!B61</f>
        <v>16.347730499999997</v>
      </c>
      <c r="X127" s="7">
        <f>'pivot times'!C61</f>
        <v>3.6069638998267015</v>
      </c>
    </row>
    <row r="128" spans="21:24" x14ac:dyDescent="0.25">
      <c r="U128">
        <v>55</v>
      </c>
      <c r="V128" t="str">
        <f t="shared" si="19"/>
        <v>e0 10000 100 1 1 55</v>
      </c>
      <c r="W128" s="7">
        <f>'pivot times'!B62</f>
        <v>18.868745590909093</v>
      </c>
      <c r="X128" s="7">
        <f>'pivot times'!C62</f>
        <v>5.990047850974185</v>
      </c>
    </row>
    <row r="129" spans="20:24" x14ac:dyDescent="0.25">
      <c r="U129">
        <v>56</v>
      </c>
      <c r="V129" t="str">
        <f t="shared" si="19"/>
        <v>e0 10000 100 1 1 56</v>
      </c>
      <c r="W129" s="7">
        <f>'pivot times'!B63</f>
        <v>16.441649166666668</v>
      </c>
      <c r="X129" s="7">
        <f>'pivot times'!C63</f>
        <v>2.4564828635522975</v>
      </c>
    </row>
    <row r="130" spans="20:24" x14ac:dyDescent="0.25">
      <c r="U130">
        <v>57</v>
      </c>
      <c r="V130" t="str">
        <f t="shared" si="19"/>
        <v>e0 10000 100 1 1 57</v>
      </c>
      <c r="W130" s="7">
        <f>'pivot times'!B64</f>
        <v>20.004408818181819</v>
      </c>
      <c r="X130" s="7">
        <f>'pivot times'!C64</f>
        <v>4.9060513454027852</v>
      </c>
    </row>
    <row r="131" spans="20:24" x14ac:dyDescent="0.25">
      <c r="U131">
        <v>58</v>
      </c>
      <c r="V131" t="str">
        <f t="shared" si="19"/>
        <v>e0 10000 100 1 1 58</v>
      </c>
      <c r="W131" s="7">
        <f>'pivot times'!B65</f>
        <v>18.00828977272727</v>
      </c>
      <c r="X131" s="7">
        <f>'pivot times'!C65</f>
        <v>4.0462874556060138</v>
      </c>
    </row>
    <row r="132" spans="20:24" x14ac:dyDescent="0.25">
      <c r="U132">
        <v>59</v>
      </c>
      <c r="V132" t="str">
        <f t="shared" si="19"/>
        <v>e0 10000 100 1 1 59</v>
      </c>
      <c r="W132" s="7">
        <f>'pivot times'!B66</f>
        <v>17.703764583333335</v>
      </c>
      <c r="X132" s="7">
        <f>'pivot times'!C66</f>
        <v>3.6214530096010167</v>
      </c>
    </row>
    <row r="133" spans="20:24" x14ac:dyDescent="0.25">
      <c r="U133">
        <v>60</v>
      </c>
      <c r="V133" t="str">
        <f t="shared" si="19"/>
        <v>e0 10000 100 1 1 60</v>
      </c>
      <c r="W133" s="7">
        <f>'pivot times'!B67</f>
        <v>19.800929409090909</v>
      </c>
      <c r="X133" s="7">
        <f>'pivot times'!C67</f>
        <v>7.1119246070730666</v>
      </c>
    </row>
    <row r="134" spans="20:24" x14ac:dyDescent="0.25">
      <c r="U134">
        <v>61</v>
      </c>
      <c r="V134" t="str">
        <f t="shared" si="19"/>
        <v>e0 10000 100 1 1 61</v>
      </c>
      <c r="W134" s="7">
        <f>'pivot times'!B68</f>
        <v>17.934715772727273</v>
      </c>
      <c r="X134" s="7">
        <f>'pivot times'!C68</f>
        <v>5.5771630831433612</v>
      </c>
    </row>
    <row r="135" spans="20:24" x14ac:dyDescent="0.25">
      <c r="U135">
        <v>62</v>
      </c>
      <c r="V135" t="str">
        <f t="shared" si="19"/>
        <v>e0 10000 100 1 1 62</v>
      </c>
      <c r="W135" s="7">
        <f>'pivot times'!B69</f>
        <v>17.488053750000002</v>
      </c>
      <c r="X135" s="7">
        <f>'pivot times'!C69</f>
        <v>4.0116501885314975</v>
      </c>
    </row>
    <row r="136" spans="20:24" x14ac:dyDescent="0.25">
      <c r="U136">
        <v>63</v>
      </c>
      <c r="V136" t="str">
        <f t="shared" si="19"/>
        <v>e0 10000 100 1 1 63</v>
      </c>
      <c r="W136" s="7">
        <f>'pivot times'!B70</f>
        <v>20.723398818181821</v>
      </c>
      <c r="X136" s="7">
        <f>'pivot times'!C70</f>
        <v>7.4039764593797655</v>
      </c>
    </row>
    <row r="137" spans="20:24" x14ac:dyDescent="0.25">
      <c r="U137">
        <v>64</v>
      </c>
      <c r="V137" t="str">
        <f t="shared" si="19"/>
        <v>e0 10000 100 1 1 64</v>
      </c>
      <c r="W137" s="7">
        <f>'pivot times'!B71</f>
        <v>17.944135136363638</v>
      </c>
      <c r="X137" s="7">
        <f>'pivot times'!C71</f>
        <v>6.4820708096776931</v>
      </c>
    </row>
    <row r="138" spans="20:24" x14ac:dyDescent="0.25">
      <c r="T138">
        <v>0</v>
      </c>
      <c r="U138">
        <v>1</v>
      </c>
      <c r="V138" t="str">
        <f>"e0 10000 100 100000 1 " &amp; U138</f>
        <v>e0 10000 100 100000 1 1</v>
      </c>
      <c r="W138" s="7">
        <f>'pivot times'!D8</f>
        <v>748.22622766666666</v>
      </c>
      <c r="X138" s="7">
        <f>'pivot times'!E8</f>
        <v>0.10092946220091502</v>
      </c>
    </row>
    <row r="139" spans="20:24" x14ac:dyDescent="0.25">
      <c r="U139">
        <v>2</v>
      </c>
      <c r="V139" t="str">
        <f t="shared" ref="V139:V201" si="20">"e0 10000 100 100000 1 " &amp; U139</f>
        <v>e0 10000 100 100000 1 2</v>
      </c>
      <c r="W139" s="7">
        <f>'pivot times'!D9</f>
        <v>372.50587033333335</v>
      </c>
      <c r="X139" s="7">
        <f>'pivot times'!E9</f>
        <v>0.35509356222225424</v>
      </c>
    </row>
    <row r="140" spans="20:24" x14ac:dyDescent="0.25">
      <c r="U140">
        <v>3</v>
      </c>
      <c r="V140" t="str">
        <f t="shared" si="20"/>
        <v>e0 10000 100 100000 1 3</v>
      </c>
      <c r="W140" s="7">
        <f>'pivot times'!D10</f>
        <v>248.89264200000002</v>
      </c>
      <c r="X140" s="7">
        <f>'pivot times'!E10</f>
        <v>3.2435635462630168E-2</v>
      </c>
    </row>
    <row r="141" spans="20:24" x14ac:dyDescent="0.25">
      <c r="U141">
        <v>4</v>
      </c>
      <c r="V141" t="str">
        <f t="shared" si="20"/>
        <v>e0 10000 100 100000 1 4</v>
      </c>
      <c r="W141" s="7">
        <f>'pivot times'!D11</f>
        <v>187.03656233333334</v>
      </c>
      <c r="X141" s="7">
        <f>'pivot times'!E11</f>
        <v>0.18296922772062205</v>
      </c>
    </row>
    <row r="142" spans="20:24" x14ac:dyDescent="0.25">
      <c r="U142">
        <v>5</v>
      </c>
      <c r="V142" t="str">
        <f t="shared" si="20"/>
        <v>e0 10000 100 100000 1 5</v>
      </c>
      <c r="W142" s="7">
        <f>'pivot times'!D12</f>
        <v>149.99934966666669</v>
      </c>
      <c r="X142" s="7">
        <f>'pivot times'!E12</f>
        <v>1.7734308365207911E-3</v>
      </c>
    </row>
    <row r="143" spans="20:24" x14ac:dyDescent="0.25">
      <c r="U143">
        <v>6</v>
      </c>
      <c r="V143" t="str">
        <f t="shared" si="20"/>
        <v>e0 10000 100 100000 1 6</v>
      </c>
      <c r="W143" s="7">
        <f>'pivot times'!D13</f>
        <v>125.29804133333333</v>
      </c>
      <c r="X143" s="7">
        <f>'pivot times'!E13</f>
        <v>7.7389507913043443E-2</v>
      </c>
    </row>
    <row r="144" spans="20:24" x14ac:dyDescent="0.25">
      <c r="U144">
        <v>7</v>
      </c>
      <c r="V144" t="str">
        <f t="shared" si="20"/>
        <v>e0 10000 100 100000 1 7</v>
      </c>
      <c r="W144" s="7">
        <f>'pivot times'!D14</f>
        <v>107.92060099999999</v>
      </c>
      <c r="X144" s="7">
        <f>'pivot times'!E14</f>
        <v>0.15455417933135029</v>
      </c>
    </row>
    <row r="145" spans="21:24" x14ac:dyDescent="0.25">
      <c r="U145">
        <v>8</v>
      </c>
      <c r="V145" t="str">
        <f t="shared" si="20"/>
        <v>e0 10000 100 100000 1 8</v>
      </c>
      <c r="W145" s="7">
        <f>'pivot times'!D15</f>
        <v>94.597121999999999</v>
      </c>
      <c r="X145" s="7">
        <f>'pivot times'!E15</f>
        <v>9.4085402551328676E-2</v>
      </c>
    </row>
    <row r="146" spans="21:24" x14ac:dyDescent="0.25">
      <c r="U146">
        <v>9</v>
      </c>
      <c r="V146" t="str">
        <f t="shared" si="20"/>
        <v>e0 10000 100 100000 1 9</v>
      </c>
      <c r="W146" s="7">
        <f>'pivot times'!D16</f>
        <v>84.23181799999999</v>
      </c>
      <c r="X146" s="7">
        <f>'pivot times'!E16</f>
        <v>1.5140833394770277E-2</v>
      </c>
    </row>
    <row r="147" spans="21:24" x14ac:dyDescent="0.25">
      <c r="U147">
        <v>10</v>
      </c>
      <c r="V147" t="str">
        <f t="shared" si="20"/>
        <v>e0 10000 100 100000 1 10</v>
      </c>
      <c r="W147" s="7">
        <f>'pivot times'!D17</f>
        <v>76.019603000000004</v>
      </c>
      <c r="X147" s="7">
        <f>'pivot times'!E17</f>
        <v>1.6294160210387192E-2</v>
      </c>
    </row>
    <row r="148" spans="21:24" x14ac:dyDescent="0.25">
      <c r="U148">
        <v>11</v>
      </c>
      <c r="V148" t="str">
        <f t="shared" si="20"/>
        <v>e0 10000 100 100000 1 11</v>
      </c>
      <c r="W148" s="7">
        <f>'pivot times'!D18</f>
        <v>69.312320999999997</v>
      </c>
      <c r="X148" s="7">
        <f>'pivot times'!E18</f>
        <v>3.3906099011695244E-2</v>
      </c>
    </row>
    <row r="149" spans="21:24" x14ac:dyDescent="0.25">
      <c r="U149">
        <v>12</v>
      </c>
      <c r="V149" t="str">
        <f t="shared" si="20"/>
        <v>e0 10000 100 100000 1 12</v>
      </c>
      <c r="W149" s="7">
        <f>'pivot times'!D19</f>
        <v>63.672268250000002</v>
      </c>
      <c r="X149" s="7">
        <f>'pivot times'!E19</f>
        <v>2.471251764301868E-2</v>
      </c>
    </row>
    <row r="150" spans="21:24" x14ac:dyDescent="0.25">
      <c r="U150">
        <v>13</v>
      </c>
      <c r="V150" t="str">
        <f t="shared" si="20"/>
        <v>e0 10000 100 100000 1 13</v>
      </c>
      <c r="W150" s="7">
        <f>'pivot times'!D20</f>
        <v>58.939025882352944</v>
      </c>
      <c r="X150" s="7">
        <f>'pivot times'!E20</f>
        <v>0.19963889827236342</v>
      </c>
    </row>
    <row r="151" spans="21:24" x14ac:dyDescent="0.25">
      <c r="U151">
        <v>14</v>
      </c>
      <c r="V151" t="str">
        <f t="shared" si="20"/>
        <v>e0 10000 100 100000 1 14</v>
      </c>
      <c r="W151" s="7">
        <f>'pivot times'!D21</f>
        <v>54.618366285714288</v>
      </c>
      <c r="X151" s="7">
        <f>'pivot times'!E21</f>
        <v>6.4899566252698063E-2</v>
      </c>
    </row>
    <row r="152" spans="21:24" x14ac:dyDescent="0.25">
      <c r="U152">
        <v>15</v>
      </c>
      <c r="V152" t="str">
        <f t="shared" si="20"/>
        <v>e0 10000 100 100000 1 15</v>
      </c>
      <c r="W152" s="7">
        <f>'pivot times'!D22</f>
        <v>51.191763937500006</v>
      </c>
      <c r="X152" s="7">
        <f>'pivot times'!E22</f>
        <v>9.390822216203E-2</v>
      </c>
    </row>
    <row r="153" spans="21:24" x14ac:dyDescent="0.25">
      <c r="U153">
        <v>16</v>
      </c>
      <c r="V153" t="str">
        <f t="shared" si="20"/>
        <v>e0 10000 100 100000 1 16</v>
      </c>
      <c r="W153" s="7">
        <f>'pivot times'!D23</f>
        <v>48.115687411764696</v>
      </c>
      <c r="X153" s="7">
        <f>'pivot times'!E23</f>
        <v>0.16534289069754318</v>
      </c>
    </row>
    <row r="154" spans="21:24" x14ac:dyDescent="0.25">
      <c r="U154">
        <v>17</v>
      </c>
      <c r="V154" t="str">
        <f t="shared" si="20"/>
        <v>e0 10000 100 100000 1 17</v>
      </c>
      <c r="W154" s="7">
        <f>'pivot times'!D24</f>
        <v>45.397585285714285</v>
      </c>
      <c r="X154" s="7">
        <f>'pivot times'!E24</f>
        <v>5.1866883641979791E-2</v>
      </c>
    </row>
    <row r="155" spans="21:24" x14ac:dyDescent="0.25">
      <c r="U155">
        <v>18</v>
      </c>
      <c r="V155" t="str">
        <f t="shared" si="20"/>
        <v>e0 10000 100 100000 1 18</v>
      </c>
      <c r="W155" s="7">
        <f>'pivot times'!D25</f>
        <v>43.108640812500006</v>
      </c>
      <c r="X155" s="7">
        <f>'pivot times'!E25</f>
        <v>0.11830067936792692</v>
      </c>
    </row>
    <row r="156" spans="21:24" x14ac:dyDescent="0.25">
      <c r="U156">
        <v>19</v>
      </c>
      <c r="V156" t="str">
        <f t="shared" si="20"/>
        <v>e0 10000 100 100000 1 19</v>
      </c>
      <c r="W156" s="7">
        <f>'pivot times'!D26</f>
        <v>40.909959588235296</v>
      </c>
      <c r="X156" s="7">
        <f>'pivot times'!E26</f>
        <v>0.10036421276005378</v>
      </c>
    </row>
    <row r="157" spans="21:24" x14ac:dyDescent="0.25">
      <c r="U157">
        <v>20</v>
      </c>
      <c r="V157" t="str">
        <f t="shared" si="20"/>
        <v>e0 10000 100 100000 1 20</v>
      </c>
      <c r="W157" s="7">
        <f>'pivot times'!D27</f>
        <v>38.927216999999999</v>
      </c>
      <c r="X157" s="7">
        <f>'pivot times'!E27</f>
        <v>6.4529919836272265E-2</v>
      </c>
    </row>
    <row r="158" spans="21:24" x14ac:dyDescent="0.25">
      <c r="U158">
        <v>21</v>
      </c>
      <c r="V158" t="str">
        <f t="shared" si="20"/>
        <v>e0 10000 100 100000 1 21</v>
      </c>
      <c r="W158" s="7">
        <f>'pivot times'!D28</f>
        <v>37.252672125000004</v>
      </c>
      <c r="X158" s="7">
        <f>'pivot times'!E28</f>
        <v>0.28047744872992186</v>
      </c>
    </row>
    <row r="159" spans="21:24" x14ac:dyDescent="0.25">
      <c r="U159">
        <v>22</v>
      </c>
      <c r="V159" t="str">
        <f t="shared" si="20"/>
        <v>e0 10000 100 100000 1 22</v>
      </c>
      <c r="W159" s="7">
        <f>'pivot times'!D29</f>
        <v>35.965823882352936</v>
      </c>
      <c r="X159" s="7">
        <f>'pivot times'!E29</f>
        <v>1.0908821018819452</v>
      </c>
    </row>
    <row r="160" spans="21:24" x14ac:dyDescent="0.25">
      <c r="U160">
        <v>23</v>
      </c>
      <c r="V160" t="str">
        <f t="shared" si="20"/>
        <v>e0 10000 100 100000 1 23</v>
      </c>
      <c r="W160" s="7">
        <f>'pivot times'!D30</f>
        <v>34.308449428571421</v>
      </c>
      <c r="X160" s="7">
        <f>'pivot times'!E30</f>
        <v>6.3027504905210988E-2</v>
      </c>
    </row>
    <row r="161" spans="21:24" x14ac:dyDescent="0.25">
      <c r="U161">
        <v>24</v>
      </c>
      <c r="V161" t="str">
        <f t="shared" si="20"/>
        <v>e0 10000 100 100000 1 24</v>
      </c>
      <c r="W161" s="7">
        <f>'pivot times'!D31</f>
        <v>32.774308500000004</v>
      </c>
      <c r="X161" s="7">
        <f>'pivot times'!E31</f>
        <v>0.25630210479071158</v>
      </c>
    </row>
    <row r="162" spans="21:24" x14ac:dyDescent="0.25">
      <c r="U162">
        <v>25</v>
      </c>
      <c r="V162" t="str">
        <f t="shared" si="20"/>
        <v>e0 10000 100 100000 1 25</v>
      </c>
      <c r="W162" s="7">
        <f>'pivot times'!D32</f>
        <v>33.117792411764704</v>
      </c>
      <c r="X162" s="7">
        <f>'pivot times'!E32</f>
        <v>0.7304737437394353</v>
      </c>
    </row>
    <row r="163" spans="21:24" x14ac:dyDescent="0.25">
      <c r="U163">
        <v>26</v>
      </c>
      <c r="V163" t="str">
        <f t="shared" si="20"/>
        <v>e0 10000 100 100000 1 26</v>
      </c>
      <c r="W163" s="7">
        <f>'pivot times'!D33</f>
        <v>32.198721999999997</v>
      </c>
      <c r="X163" s="7">
        <f>'pivot times'!E33</f>
        <v>0.41915030609841059</v>
      </c>
    </row>
    <row r="164" spans="21:24" x14ac:dyDescent="0.25">
      <c r="U164">
        <v>27</v>
      </c>
      <c r="V164" t="str">
        <f t="shared" si="20"/>
        <v>e0 10000 100 100000 1 27</v>
      </c>
      <c r="W164" s="7">
        <f>'pivot times'!D34</f>
        <v>31.957807562500001</v>
      </c>
      <c r="X164" s="7">
        <f>'pivot times'!E34</f>
        <v>2.1516768967916082</v>
      </c>
    </row>
    <row r="165" spans="21:24" x14ac:dyDescent="0.25">
      <c r="U165">
        <v>28</v>
      </c>
      <c r="V165" t="str">
        <f t="shared" si="20"/>
        <v>e0 10000 100 100000 1 28</v>
      </c>
      <c r="W165" s="7">
        <f>'pivot times'!D35</f>
        <v>31.594849176470589</v>
      </c>
      <c r="X165" s="7">
        <f>'pivot times'!E35</f>
        <v>0.95070379380027636</v>
      </c>
    </row>
    <row r="166" spans="21:24" x14ac:dyDescent="0.25">
      <c r="U166">
        <v>29</v>
      </c>
      <c r="V166" t="str">
        <f t="shared" si="20"/>
        <v>e0 10000 100 100000 1 29</v>
      </c>
      <c r="W166" s="7">
        <f>'pivot times'!D36</f>
        <v>30.524589000000002</v>
      </c>
      <c r="X166" s="7">
        <f>'pivot times'!E36</f>
        <v>0.57281005284019493</v>
      </c>
    </row>
    <row r="167" spans="21:24" x14ac:dyDescent="0.25">
      <c r="U167">
        <v>30</v>
      </c>
      <c r="V167" t="str">
        <f t="shared" si="20"/>
        <v>e0 10000 100 100000 1 30</v>
      </c>
      <c r="W167" s="7">
        <f>'pivot times'!D37</f>
        <v>31.266320499999999</v>
      </c>
      <c r="X167" s="7">
        <f>'pivot times'!E37</f>
        <v>2.9225843187193461</v>
      </c>
    </row>
    <row r="168" spans="21:24" x14ac:dyDescent="0.25">
      <c r="U168">
        <v>31</v>
      </c>
      <c r="V168" t="str">
        <f t="shared" si="20"/>
        <v>e0 10000 100 100000 1 31</v>
      </c>
      <c r="W168" s="7">
        <f>'pivot times'!D38</f>
        <v>30.798585764705876</v>
      </c>
      <c r="X168" s="7">
        <f>'pivot times'!E38</f>
        <v>2.3899525245289777</v>
      </c>
    </row>
    <row r="169" spans="21:24" x14ac:dyDescent="0.25">
      <c r="U169">
        <v>32</v>
      </c>
      <c r="V169" t="str">
        <f t="shared" si="20"/>
        <v>e0 10000 100 100000 1 32</v>
      </c>
      <c r="W169" s="7">
        <f>'pivot times'!D39</f>
        <v>30.033756999999998</v>
      </c>
      <c r="X169" s="7">
        <f>'pivot times'!E39</f>
        <v>1.7780836548675922</v>
      </c>
    </row>
    <row r="170" spans="21:24" x14ac:dyDescent="0.25">
      <c r="U170">
        <v>33</v>
      </c>
      <c r="V170" t="str">
        <f t="shared" si="20"/>
        <v>e0 10000 100 100000 1 33</v>
      </c>
      <c r="W170" s="7">
        <f>'pivot times'!D40</f>
        <v>30.2215445625</v>
      </c>
      <c r="X170" s="7">
        <f>'pivot times'!E40</f>
        <v>3.1415540246717426</v>
      </c>
    </row>
    <row r="171" spans="21:24" x14ac:dyDescent="0.25">
      <c r="U171">
        <v>34</v>
      </c>
      <c r="V171" t="str">
        <f t="shared" si="20"/>
        <v>e0 10000 100 100000 1 34</v>
      </c>
      <c r="W171" s="7">
        <f>'pivot times'!D41</f>
        <v>30.227915411764712</v>
      </c>
      <c r="X171" s="7">
        <f>'pivot times'!E41</f>
        <v>5.0675898325780908</v>
      </c>
    </row>
    <row r="172" spans="21:24" x14ac:dyDescent="0.25">
      <c r="U172">
        <v>35</v>
      </c>
      <c r="V172" t="str">
        <f t="shared" si="20"/>
        <v>e0 10000 100 100000 1 35</v>
      </c>
      <c r="W172" s="7">
        <f>'pivot times'!D42</f>
        <v>28.840860142857142</v>
      </c>
      <c r="X172" s="7">
        <f>'pivot times'!E42</f>
        <v>1.2935087903660312</v>
      </c>
    </row>
    <row r="173" spans="21:24" x14ac:dyDescent="0.25">
      <c r="U173">
        <v>36</v>
      </c>
      <c r="V173" t="str">
        <f t="shared" si="20"/>
        <v>e0 10000 100 100000 1 36</v>
      </c>
      <c r="W173" s="7">
        <f>'pivot times'!D43</f>
        <v>32.692337437500001</v>
      </c>
      <c r="X173" s="7">
        <f>'pivot times'!E43</f>
        <v>6.7453262400029894</v>
      </c>
    </row>
    <row r="174" spans="21:24" x14ac:dyDescent="0.25">
      <c r="U174">
        <v>37</v>
      </c>
      <c r="V174" t="str">
        <f t="shared" si="20"/>
        <v>e0 10000 100 100000 1 37</v>
      </c>
      <c r="W174" s="7">
        <f>'pivot times'!D44</f>
        <v>29.475836352941172</v>
      </c>
      <c r="X174" s="7">
        <f>'pivot times'!E44</f>
        <v>3.5641996641423135</v>
      </c>
    </row>
    <row r="175" spans="21:24" x14ac:dyDescent="0.25">
      <c r="U175">
        <v>38</v>
      </c>
      <c r="V175" t="str">
        <f t="shared" si="20"/>
        <v>e0 10000 100 100000 1 38</v>
      </c>
      <c r="W175" s="7">
        <f>'pivot times'!D45</f>
        <v>28.53581928571429</v>
      </c>
      <c r="X175" s="7">
        <f>'pivot times'!E45</f>
        <v>1.6355674337205868</v>
      </c>
    </row>
    <row r="176" spans="21:24" x14ac:dyDescent="0.25">
      <c r="U176">
        <v>39</v>
      </c>
      <c r="V176" t="str">
        <f t="shared" si="20"/>
        <v>e0 10000 100 100000 1 39</v>
      </c>
      <c r="W176" s="7">
        <f>'pivot times'!D46</f>
        <v>31.072456562499998</v>
      </c>
      <c r="X176" s="7">
        <f>'pivot times'!E46</f>
        <v>4.280756567423353</v>
      </c>
    </row>
    <row r="177" spans="21:24" x14ac:dyDescent="0.25">
      <c r="U177">
        <v>40</v>
      </c>
      <c r="V177" t="str">
        <f t="shared" si="20"/>
        <v>e0 10000 100 100000 1 40</v>
      </c>
      <c r="W177" s="7">
        <f>'pivot times'!D47</f>
        <v>28.487620222222219</v>
      </c>
      <c r="X177" s="7">
        <f>'pivot times'!E47</f>
        <v>2.3001946326472167</v>
      </c>
    </row>
    <row r="178" spans="21:24" x14ac:dyDescent="0.25">
      <c r="U178">
        <v>41</v>
      </c>
      <c r="V178" t="str">
        <f t="shared" si="20"/>
        <v>e0 10000 100 100000 1 41</v>
      </c>
      <c r="W178" s="7">
        <f>'pivot times'!D48</f>
        <v>29.697117624999997</v>
      </c>
      <c r="X178" s="7">
        <f>'pivot times'!E48</f>
        <v>3.5365263226948209</v>
      </c>
    </row>
    <row r="179" spans="21:24" x14ac:dyDescent="0.25">
      <c r="U179">
        <v>42</v>
      </c>
      <c r="V179" t="str">
        <f t="shared" si="20"/>
        <v>e0 10000 100 100000 1 42</v>
      </c>
      <c r="W179" s="7">
        <f>'pivot times'!D49</f>
        <v>33.689164882352941</v>
      </c>
      <c r="X179" s="7">
        <f>'pivot times'!E49</f>
        <v>8.177045031516581</v>
      </c>
    </row>
    <row r="180" spans="21:24" x14ac:dyDescent="0.25">
      <c r="U180">
        <v>43</v>
      </c>
      <c r="V180" t="str">
        <f t="shared" si="20"/>
        <v>e0 10000 100 100000 1 43</v>
      </c>
      <c r="W180" s="7">
        <f>'pivot times'!D50</f>
        <v>29.85348461111111</v>
      </c>
      <c r="X180" s="7">
        <f>'pivot times'!E50</f>
        <v>3.8636624670798931</v>
      </c>
    </row>
    <row r="181" spans="21:24" x14ac:dyDescent="0.25">
      <c r="U181">
        <v>44</v>
      </c>
      <c r="V181" t="str">
        <f t="shared" si="20"/>
        <v>e0 10000 100 100000 1 44</v>
      </c>
      <c r="W181" s="7">
        <f>'pivot times'!D51</f>
        <v>28.531606000000004</v>
      </c>
      <c r="X181" s="7">
        <f>'pivot times'!E51</f>
        <v>1.9411112086487283</v>
      </c>
    </row>
    <row r="182" spans="21:24" x14ac:dyDescent="0.25">
      <c r="U182">
        <v>45</v>
      </c>
      <c r="V182" t="str">
        <f t="shared" si="20"/>
        <v>e0 10000 100 100000 1 45</v>
      </c>
      <c r="W182" s="7">
        <f>'pivot times'!D52</f>
        <v>33.196890411764713</v>
      </c>
      <c r="X182" s="7">
        <f>'pivot times'!E52</f>
        <v>7.6874602296845964</v>
      </c>
    </row>
    <row r="183" spans="21:24" x14ac:dyDescent="0.25">
      <c r="U183">
        <v>46</v>
      </c>
      <c r="V183" t="str">
        <f t="shared" si="20"/>
        <v>e0 10000 100 100000 1 46</v>
      </c>
      <c r="W183" s="7">
        <f>'pivot times'!D53</f>
        <v>30.709601166666669</v>
      </c>
      <c r="X183" s="7">
        <f>'pivot times'!E53</f>
        <v>5.4247316040960039</v>
      </c>
    </row>
    <row r="184" spans="21:24" x14ac:dyDescent="0.25">
      <c r="U184">
        <v>47</v>
      </c>
      <c r="V184" t="str">
        <f t="shared" si="20"/>
        <v>e0 10000 100 100000 1 47</v>
      </c>
      <c r="W184" s="7">
        <f>'pivot times'!D54</f>
        <v>30.205551</v>
      </c>
      <c r="X184" s="7">
        <f>'pivot times'!E54</f>
        <v>4.8429472282452473</v>
      </c>
    </row>
    <row r="185" spans="21:24" x14ac:dyDescent="0.25">
      <c r="U185">
        <v>48</v>
      </c>
      <c r="V185" t="str">
        <f t="shared" si="20"/>
        <v>e0 10000 100 100000 1 48</v>
      </c>
      <c r="W185" s="7">
        <f>'pivot times'!D55</f>
        <v>36.924697125000009</v>
      </c>
      <c r="X185" s="7">
        <f>'pivot times'!E55</f>
        <v>9.0728334164545341</v>
      </c>
    </row>
    <row r="186" spans="21:24" x14ac:dyDescent="0.25">
      <c r="U186">
        <v>49</v>
      </c>
      <c r="V186" t="str">
        <f t="shared" si="20"/>
        <v>e0 10000 100 100000 1 49</v>
      </c>
      <c r="W186" s="7">
        <f>'pivot times'!D56</f>
        <v>30.169755470588242</v>
      </c>
      <c r="X186" s="7">
        <f>'pivot times'!E56</f>
        <v>6.9200763972377866</v>
      </c>
    </row>
    <row r="187" spans="21:24" x14ac:dyDescent="0.25">
      <c r="U187">
        <v>50</v>
      </c>
      <c r="V187" t="str">
        <f t="shared" si="20"/>
        <v>e0 10000 100 100000 1 50</v>
      </c>
      <c r="W187" s="7">
        <f>'pivot times'!D57</f>
        <v>27.68107757142857</v>
      </c>
      <c r="X187" s="7">
        <f>'pivot times'!E57</f>
        <v>1.0790526918819026</v>
      </c>
    </row>
    <row r="188" spans="21:24" x14ac:dyDescent="0.25">
      <c r="U188">
        <v>51</v>
      </c>
      <c r="V188" t="str">
        <f t="shared" si="20"/>
        <v>e0 10000 100 100000 1 51</v>
      </c>
      <c r="W188" s="7">
        <f>'pivot times'!D58</f>
        <v>33.284698937500004</v>
      </c>
      <c r="X188" s="7">
        <f>'pivot times'!E58</f>
        <v>8.2674265735749977</v>
      </c>
    </row>
    <row r="189" spans="21:24" x14ac:dyDescent="0.25">
      <c r="U189">
        <v>52</v>
      </c>
      <c r="V189" t="str">
        <f t="shared" si="20"/>
        <v>e0 10000 100 100000 1 52</v>
      </c>
      <c r="W189" s="7">
        <f>'pivot times'!D59</f>
        <v>29.982297117647061</v>
      </c>
      <c r="X189" s="7">
        <f>'pivot times'!E59</f>
        <v>6.3654307273722033</v>
      </c>
    </row>
    <row r="190" spans="21:24" x14ac:dyDescent="0.25">
      <c r="U190">
        <v>53</v>
      </c>
      <c r="V190" t="str">
        <f t="shared" si="20"/>
        <v>e0 10000 100 100000 1 53</v>
      </c>
      <c r="W190" s="7">
        <f>'pivot times'!D60</f>
        <v>28.173776428571433</v>
      </c>
      <c r="X190" s="7">
        <f>'pivot times'!E60</f>
        <v>2.3457583504856898</v>
      </c>
    </row>
    <row r="191" spans="21:24" x14ac:dyDescent="0.25">
      <c r="U191">
        <v>54</v>
      </c>
      <c r="V191" t="str">
        <f t="shared" si="20"/>
        <v>e0 10000 100 100000 1 54</v>
      </c>
      <c r="W191" s="7">
        <f>'pivot times'!D61</f>
        <v>34.308035882352947</v>
      </c>
      <c r="X191" s="7">
        <f>'pivot times'!E61</f>
        <v>8.9020968878007984</v>
      </c>
    </row>
    <row r="192" spans="21:24" x14ac:dyDescent="0.25">
      <c r="U192">
        <v>55</v>
      </c>
      <c r="V192" t="str">
        <f t="shared" si="20"/>
        <v>e0 10000 100 100000 1 55</v>
      </c>
      <c r="W192" s="7">
        <f>'pivot times'!D62</f>
        <v>29.574134764705889</v>
      </c>
      <c r="X192" s="7">
        <f>'pivot times'!E62</f>
        <v>5.1669074425872683</v>
      </c>
    </row>
    <row r="193" spans="20:24" x14ac:dyDescent="0.25">
      <c r="U193">
        <v>56</v>
      </c>
      <c r="V193" t="str">
        <f t="shared" si="20"/>
        <v>e0 10000 100 100000 1 56</v>
      </c>
      <c r="W193" s="7">
        <f>'pivot times'!D63</f>
        <v>26.468723285714287</v>
      </c>
      <c r="X193" s="7">
        <f>'pivot times'!E63</f>
        <v>0.91638048766083491</v>
      </c>
    </row>
    <row r="194" spans="20:24" x14ac:dyDescent="0.25">
      <c r="U194">
        <v>57</v>
      </c>
      <c r="V194" t="str">
        <f t="shared" si="20"/>
        <v>e0 10000 100 100000 1 57</v>
      </c>
      <c r="W194" s="7">
        <f>'pivot times'!D64</f>
        <v>32.798108529411763</v>
      </c>
      <c r="X194" s="7">
        <f>'pivot times'!E64</f>
        <v>8.9625936267708841</v>
      </c>
    </row>
    <row r="195" spans="20:24" x14ac:dyDescent="0.25">
      <c r="U195">
        <v>58</v>
      </c>
      <c r="V195" t="str">
        <f t="shared" si="20"/>
        <v>e0 10000 100 100000 1 58</v>
      </c>
      <c r="W195" s="7">
        <f>'pivot times'!D65</f>
        <v>27.002797000000001</v>
      </c>
      <c r="X195" s="7">
        <f>'pivot times'!E65</f>
        <v>1.4745669632848739</v>
      </c>
    </row>
    <row r="196" spans="20:24" x14ac:dyDescent="0.25">
      <c r="U196">
        <v>59</v>
      </c>
      <c r="V196" t="str">
        <f t="shared" si="20"/>
        <v>e0 10000 100 100000 1 59</v>
      </c>
      <c r="W196" s="7">
        <f>'pivot times'!D66</f>
        <v>28.182944571428575</v>
      </c>
      <c r="X196" s="7">
        <f>'pivot times'!E66</f>
        <v>2.9798421753493467</v>
      </c>
    </row>
    <row r="197" spans="20:24" x14ac:dyDescent="0.25">
      <c r="U197">
        <v>60</v>
      </c>
      <c r="V197" t="str">
        <f t="shared" si="20"/>
        <v>e0 10000 100 100000 1 60</v>
      </c>
      <c r="W197" s="7">
        <f>'pivot times'!D67</f>
        <v>33.353166235294118</v>
      </c>
      <c r="X197" s="7">
        <f>'pivot times'!E67</f>
        <v>8.1201729188682936</v>
      </c>
    </row>
    <row r="198" spans="20:24" x14ac:dyDescent="0.25">
      <c r="U198">
        <v>61</v>
      </c>
      <c r="V198" t="str">
        <f t="shared" si="20"/>
        <v>e0 10000 100 100000 1 61</v>
      </c>
      <c r="W198" s="7">
        <f>'pivot times'!D68</f>
        <v>28.611489352941174</v>
      </c>
      <c r="X198" s="7">
        <f>'pivot times'!E68</f>
        <v>4.9589643114523572</v>
      </c>
    </row>
    <row r="199" spans="20:24" x14ac:dyDescent="0.25">
      <c r="U199">
        <v>62</v>
      </c>
      <c r="V199" t="str">
        <f t="shared" si="20"/>
        <v>e0 10000 100 100000 1 62</v>
      </c>
      <c r="W199" s="7">
        <f>'pivot times'!D69</f>
        <v>28.01670842857143</v>
      </c>
      <c r="X199" s="7">
        <f>'pivot times'!E69</f>
        <v>2.0255285426806036</v>
      </c>
    </row>
    <row r="200" spans="20:24" x14ac:dyDescent="0.25">
      <c r="U200">
        <v>63</v>
      </c>
      <c r="V200" t="str">
        <f t="shared" si="20"/>
        <v>e0 10000 100 100000 1 63</v>
      </c>
      <c r="W200" s="7">
        <f>'pivot times'!D70</f>
        <v>29.124432647058821</v>
      </c>
      <c r="X200" s="7">
        <f>'pivot times'!E70</f>
        <v>6.3776684254425158</v>
      </c>
    </row>
    <row r="201" spans="20:24" x14ac:dyDescent="0.25">
      <c r="U201">
        <v>64</v>
      </c>
      <c r="V201" t="str">
        <f t="shared" si="20"/>
        <v>e0 10000 100 100000 1 64</v>
      </c>
      <c r="W201" s="7">
        <f>'pivot times'!D71</f>
        <v>29.743635352941176</v>
      </c>
      <c r="X201" s="7">
        <f>'pivot times'!E71</f>
        <v>5.6385361887850216</v>
      </c>
    </row>
    <row r="202" spans="20:24" x14ac:dyDescent="0.25">
      <c r="T202">
        <v>0</v>
      </c>
      <c r="U202">
        <v>1</v>
      </c>
      <c r="V202" t="str">
        <f>"e1 10000 100 1 1 " &amp; U202</f>
        <v>e1 10000 100 1 1 1</v>
      </c>
      <c r="W202" s="7">
        <f>'pivot times'!F8</f>
        <v>1327.9632320000001</v>
      </c>
      <c r="X202" s="7">
        <f>'pivot times'!G8</f>
        <v>0</v>
      </c>
    </row>
    <row r="203" spans="20:24" x14ac:dyDescent="0.25">
      <c r="U203">
        <v>2</v>
      </c>
      <c r="V203" t="str">
        <f t="shared" ref="V203:V265" si="21">"e1 10000 100 1 1 " &amp; U203</f>
        <v>e1 10000 100 1 1 2</v>
      </c>
      <c r="W203" s="7">
        <f>'pivot times'!F9</f>
        <v>661.10367699999995</v>
      </c>
      <c r="X203" s="7">
        <f>'pivot times'!G9</f>
        <v>0.18578799996579098</v>
      </c>
    </row>
    <row r="204" spans="20:24" x14ac:dyDescent="0.25">
      <c r="U204">
        <v>3</v>
      </c>
      <c r="V204" t="str">
        <f t="shared" si="21"/>
        <v>e1 10000 100 1 1 3</v>
      </c>
      <c r="W204" s="7">
        <f>'pivot times'!F10</f>
        <v>440.81368850000001</v>
      </c>
      <c r="X204" s="7">
        <f>'pivot times'!G10</f>
        <v>7.3112499934078728E-2</v>
      </c>
    </row>
    <row r="205" spans="20:24" x14ac:dyDescent="0.25">
      <c r="U205">
        <v>4</v>
      </c>
      <c r="V205" t="str">
        <f t="shared" si="21"/>
        <v>e1 10000 100 1 1 4</v>
      </c>
      <c r="W205" s="7">
        <f>'pivot times'!F11</f>
        <v>331.66965600000003</v>
      </c>
      <c r="X205" s="7">
        <f>'pivot times'!G11</f>
        <v>5.713997584879258E-3</v>
      </c>
    </row>
    <row r="206" spans="20:24" x14ac:dyDescent="0.25">
      <c r="U206">
        <v>5</v>
      </c>
      <c r="V206" t="str">
        <f t="shared" si="21"/>
        <v>e1 10000 100 1 1 5</v>
      </c>
      <c r="W206" s="7">
        <f>'pivot times'!F12</f>
        <v>265.48188449999998</v>
      </c>
      <c r="X206" s="7">
        <f>'pivot times'!G12</f>
        <v>2.5715049411441501E-3</v>
      </c>
    </row>
    <row r="207" spans="20:24" x14ac:dyDescent="0.25">
      <c r="U207">
        <v>6</v>
      </c>
      <c r="V207" t="str">
        <f t="shared" si="21"/>
        <v>e1 10000 100 1 1 6</v>
      </c>
      <c r="W207" s="7">
        <f>'pivot times'!F13</f>
        <v>221.577619</v>
      </c>
      <c r="X207" s="7">
        <f>'pivot times'!G13</f>
        <v>4.908899996350792E-2</v>
      </c>
    </row>
    <row r="208" spans="20:24" x14ac:dyDescent="0.25">
      <c r="U208">
        <v>7</v>
      </c>
      <c r="V208" t="str">
        <f t="shared" si="21"/>
        <v>e1 10000 100 1 1 7</v>
      </c>
      <c r="W208" s="7">
        <f>'pivot times'!F14</f>
        <v>190.23516699999999</v>
      </c>
      <c r="X208" s="7">
        <f>'pivot times'!G14</f>
        <v>1.6363000185462259E-2</v>
      </c>
    </row>
    <row r="209" spans="21:24" x14ac:dyDescent="0.25">
      <c r="U209">
        <v>8</v>
      </c>
      <c r="V209" t="str">
        <f t="shared" si="21"/>
        <v>e1 10000 100 1 1 8</v>
      </c>
      <c r="W209" s="7">
        <f>'pivot times'!F15</f>
        <v>166.71203600000001</v>
      </c>
      <c r="X209" s="7">
        <f>'pivot times'!G15</f>
        <v>4.2440002929385011E-3</v>
      </c>
    </row>
    <row r="210" spans="21:24" x14ac:dyDescent="0.25">
      <c r="U210">
        <v>9</v>
      </c>
      <c r="V210" t="str">
        <f t="shared" si="21"/>
        <v>e1 10000 100 1 1 9</v>
      </c>
      <c r="W210" s="7">
        <f>'pivot times'!F16</f>
        <v>148.51271850000001</v>
      </c>
      <c r="X210" s="7">
        <f>'pivot times'!G16</f>
        <v>0.13433749998536093</v>
      </c>
    </row>
    <row r="211" spans="21:24" x14ac:dyDescent="0.25">
      <c r="U211">
        <v>10</v>
      </c>
      <c r="V211" t="str">
        <f t="shared" si="21"/>
        <v>e1 10000 100 1 1 10</v>
      </c>
      <c r="W211" s="7">
        <f>'pivot times'!F17</f>
        <v>134.1067755</v>
      </c>
      <c r="X211" s="7">
        <f>'pivot times'!G17</f>
        <v>0.26240550000048407</v>
      </c>
    </row>
    <row r="212" spans="21:24" x14ac:dyDescent="0.25">
      <c r="U212">
        <v>11</v>
      </c>
      <c r="V212" t="str">
        <f t="shared" si="21"/>
        <v>e1 10000 100 1 1 11</v>
      </c>
      <c r="W212" s="7">
        <f>'pivot times'!F18</f>
        <v>122.2412295</v>
      </c>
      <c r="X212" s="7">
        <f>'pivot times'!G18</f>
        <v>0.22842650000126818</v>
      </c>
    </row>
    <row r="213" spans="21:24" x14ac:dyDescent="0.25">
      <c r="U213">
        <v>12</v>
      </c>
      <c r="V213" t="str">
        <f t="shared" si="21"/>
        <v>e1 10000 100 1 1 12</v>
      </c>
      <c r="W213" s="7">
        <f>'pivot times'!F19</f>
        <v>112.1080465</v>
      </c>
      <c r="X213" s="7">
        <f>'pivot times'!G19</f>
        <v>1.7448499987567038E-2</v>
      </c>
    </row>
    <row r="214" spans="21:24" x14ac:dyDescent="0.25">
      <c r="U214">
        <v>13</v>
      </c>
      <c r="V214" t="str">
        <f t="shared" si="21"/>
        <v>e1 10000 100 1 1 13</v>
      </c>
      <c r="W214" s="7">
        <f>'pivot times'!F20</f>
        <v>103.791026</v>
      </c>
      <c r="X214" s="7">
        <f>'pivot times'!G20</f>
        <v>0.24950843501662243</v>
      </c>
    </row>
    <row r="215" spans="21:24" x14ac:dyDescent="0.25">
      <c r="U215">
        <v>14</v>
      </c>
      <c r="V215" t="str">
        <f t="shared" si="21"/>
        <v>e1 10000 100 1 1 14</v>
      </c>
      <c r="W215" s="7">
        <f>'pivot times'!F21</f>
        <v>96.652621600000003</v>
      </c>
      <c r="X215" s="7">
        <f>'pivot times'!G21</f>
        <v>8.0098254164182842E-2</v>
      </c>
    </row>
    <row r="216" spans="21:24" x14ac:dyDescent="0.25">
      <c r="U216">
        <v>15</v>
      </c>
      <c r="V216" t="str">
        <f t="shared" si="21"/>
        <v>e1 10000 100 1 1 15</v>
      </c>
      <c r="W216" s="7">
        <f>'pivot times'!F22</f>
        <v>90.377266818181795</v>
      </c>
      <c r="X216" s="7">
        <f>'pivot times'!G22</f>
        <v>0.10843306037875369</v>
      </c>
    </row>
    <row r="217" spans="21:24" x14ac:dyDescent="0.25">
      <c r="U217">
        <v>16</v>
      </c>
      <c r="V217" t="str">
        <f t="shared" si="21"/>
        <v>e1 10000 100 1 1 16</v>
      </c>
      <c r="W217" s="7">
        <f>'pivot times'!F23</f>
        <v>84.911148400000002</v>
      </c>
      <c r="X217" s="7">
        <f>'pivot times'!G23</f>
        <v>5.8058877656009963E-2</v>
      </c>
    </row>
    <row r="218" spans="21:24" x14ac:dyDescent="0.25">
      <c r="U218">
        <v>17</v>
      </c>
      <c r="V218" t="str">
        <f t="shared" si="21"/>
        <v>e1 10000 100 1 1 17</v>
      </c>
      <c r="W218" s="7">
        <f>'pivot times'!F24</f>
        <v>80.059004400000006</v>
      </c>
      <c r="X218" s="7">
        <f>'pivot times'!G24</f>
        <v>2.0304974293187849E-2</v>
      </c>
    </row>
    <row r="219" spans="21:24" x14ac:dyDescent="0.25">
      <c r="U219">
        <v>18</v>
      </c>
      <c r="V219" t="str">
        <f t="shared" si="21"/>
        <v>e1 10000 100 1 1 18</v>
      </c>
      <c r="W219" s="7">
        <f>'pivot times'!F25</f>
        <v>75.834679363636369</v>
      </c>
      <c r="X219" s="7">
        <f>'pivot times'!G25</f>
        <v>0.1152991820876141</v>
      </c>
    </row>
    <row r="220" spans="21:24" x14ac:dyDescent="0.25">
      <c r="U220">
        <v>19</v>
      </c>
      <c r="V220" t="str">
        <f t="shared" si="21"/>
        <v>e1 10000 100 1 1 19</v>
      </c>
      <c r="W220" s="7">
        <f>'pivot times'!F26</f>
        <v>71.972295199999991</v>
      </c>
      <c r="X220" s="7">
        <f>'pivot times'!G26</f>
        <v>5.5779382184556886E-2</v>
      </c>
    </row>
    <row r="221" spans="21:24" x14ac:dyDescent="0.25">
      <c r="U221">
        <v>20</v>
      </c>
      <c r="V221" t="str">
        <f t="shared" si="21"/>
        <v>e1 10000 100 1 1 20</v>
      </c>
      <c r="W221" s="7">
        <f>'pivot times'!F27</f>
        <v>68.438993199999999</v>
      </c>
      <c r="X221" s="7">
        <f>'pivot times'!G27</f>
        <v>0.12912596713214103</v>
      </c>
    </row>
    <row r="222" spans="21:24" x14ac:dyDescent="0.25">
      <c r="U222">
        <v>21</v>
      </c>
      <c r="V222" t="str">
        <f t="shared" si="21"/>
        <v>e1 10000 100 1 1 21</v>
      </c>
      <c r="W222" s="7">
        <f>'pivot times'!F28</f>
        <v>65.39153354545455</v>
      </c>
      <c r="X222" s="7">
        <f>'pivot times'!G28</f>
        <v>7.973974509886543E-2</v>
      </c>
    </row>
    <row r="223" spans="21:24" x14ac:dyDescent="0.25">
      <c r="U223">
        <v>22</v>
      </c>
      <c r="V223" t="str">
        <f t="shared" si="21"/>
        <v>e1 10000 100 1 1 22</v>
      </c>
      <c r="W223" s="7">
        <f>'pivot times'!F29</f>
        <v>62.587580200000005</v>
      </c>
      <c r="X223" s="7">
        <f>'pivot times'!G29</f>
        <v>0.12265421607429088</v>
      </c>
    </row>
    <row r="224" spans="21:24" x14ac:dyDescent="0.25">
      <c r="U224">
        <v>23</v>
      </c>
      <c r="V224" t="str">
        <f t="shared" si="21"/>
        <v>e1 10000 100 1 1 23</v>
      </c>
      <c r="W224" s="7">
        <f>'pivot times'!F30</f>
        <v>59.986690799999998</v>
      </c>
      <c r="X224" s="7">
        <f>'pivot times'!G30</f>
        <v>0.10517185109976561</v>
      </c>
    </row>
    <row r="225" spans="21:24" x14ac:dyDescent="0.25">
      <c r="U225">
        <v>24</v>
      </c>
      <c r="V225" t="str">
        <f t="shared" si="21"/>
        <v>e1 10000 100 1 1 24</v>
      </c>
      <c r="W225" s="7">
        <f>'pivot times'!F31</f>
        <v>57.252520181818177</v>
      </c>
      <c r="X225" s="7">
        <f>'pivot times'!G31</f>
        <v>0.10554679567096122</v>
      </c>
    </row>
    <row r="226" spans="21:24" x14ac:dyDescent="0.25">
      <c r="U226">
        <v>25</v>
      </c>
      <c r="V226" t="str">
        <f t="shared" si="21"/>
        <v>e1 10000 100 1 1 25</v>
      </c>
      <c r="W226" s="7">
        <f>'pivot times'!F32</f>
        <v>57.259221250000003</v>
      </c>
      <c r="X226" s="7">
        <f>'pivot times'!G32</f>
        <v>0.42113274655504229</v>
      </c>
    </row>
    <row r="227" spans="21:24" x14ac:dyDescent="0.25">
      <c r="U227">
        <v>26</v>
      </c>
      <c r="V227" t="str">
        <f t="shared" si="21"/>
        <v>e1 10000 100 1 1 26</v>
      </c>
      <c r="W227" s="7">
        <f>'pivot times'!F33</f>
        <v>55.864904749999994</v>
      </c>
      <c r="X227" s="7">
        <f>'pivot times'!G33</f>
        <v>0.57304037370246297</v>
      </c>
    </row>
    <row r="228" spans="21:24" x14ac:dyDescent="0.25">
      <c r="U228">
        <v>27</v>
      </c>
      <c r="V228" t="str">
        <f t="shared" si="21"/>
        <v>e1 10000 100 1 1 27</v>
      </c>
      <c r="W228" s="7">
        <f>'pivot times'!F34</f>
        <v>54.633632000000013</v>
      </c>
      <c r="X228" s="7">
        <f>'pivot times'!G34</f>
        <v>1.3096210731038951</v>
      </c>
    </row>
    <row r="229" spans="21:24" x14ac:dyDescent="0.25">
      <c r="U229">
        <v>28</v>
      </c>
      <c r="V229" t="str">
        <f t="shared" si="21"/>
        <v>e1 10000 100 1 1 28</v>
      </c>
      <c r="W229" s="7">
        <f>'pivot times'!F35</f>
        <v>55.459756749999997</v>
      </c>
      <c r="X229" s="7">
        <f>'pivot times'!G35</f>
        <v>1.7135013210456618</v>
      </c>
    </row>
    <row r="230" spans="21:24" x14ac:dyDescent="0.25">
      <c r="U230">
        <v>29</v>
      </c>
      <c r="V230" t="str">
        <f t="shared" si="21"/>
        <v>e1 10000 100 1 1 29</v>
      </c>
      <c r="W230" s="7">
        <f>'pivot times'!F36</f>
        <v>52.725648999999997</v>
      </c>
      <c r="X230" s="7">
        <f>'pivot times'!G36</f>
        <v>0.77285363619569059</v>
      </c>
    </row>
    <row r="231" spans="21:24" x14ac:dyDescent="0.25">
      <c r="U231">
        <v>30</v>
      </c>
      <c r="V231" t="str">
        <f t="shared" si="21"/>
        <v>e1 10000 100 1 1 30</v>
      </c>
      <c r="W231" s="7">
        <f>'pivot times'!F37</f>
        <v>53.005312899999993</v>
      </c>
      <c r="X231" s="7">
        <f>'pivot times'!G37</f>
        <v>2.5396276635237758</v>
      </c>
    </row>
    <row r="232" spans="21:24" x14ac:dyDescent="0.25">
      <c r="U232">
        <v>31</v>
      </c>
      <c r="V232" t="str">
        <f t="shared" si="21"/>
        <v>e1 10000 100 1 1 31</v>
      </c>
      <c r="W232" s="7">
        <f>'pivot times'!F38</f>
        <v>51.4611515</v>
      </c>
      <c r="X232" s="7">
        <f>'pivot times'!G38</f>
        <v>1.0415655197525511</v>
      </c>
    </row>
    <row r="233" spans="21:24" x14ac:dyDescent="0.25">
      <c r="U233">
        <v>32</v>
      </c>
      <c r="V233" t="str">
        <f t="shared" si="21"/>
        <v>e1 10000 100 1 1 32</v>
      </c>
      <c r="W233" s="7">
        <f>'pivot times'!F39</f>
        <v>50.709461500000003</v>
      </c>
      <c r="X233" s="7">
        <f>'pivot times'!G39</f>
        <v>1.4166036190857207</v>
      </c>
    </row>
    <row r="234" spans="21:24" x14ac:dyDescent="0.25">
      <c r="U234">
        <v>33</v>
      </c>
      <c r="V234" t="str">
        <f t="shared" si="21"/>
        <v>e1 10000 100 1 1 33</v>
      </c>
      <c r="W234" s="7">
        <f>'pivot times'!F40</f>
        <v>53.263735000000011</v>
      </c>
      <c r="X234" s="7">
        <f>'pivot times'!G40</f>
        <v>5.0250170610056202</v>
      </c>
    </row>
    <row r="235" spans="21:24" x14ac:dyDescent="0.25">
      <c r="U235">
        <v>34</v>
      </c>
      <c r="V235" t="str">
        <f t="shared" si="21"/>
        <v>e1 10000 100 1 1 34</v>
      </c>
      <c r="W235" s="7">
        <f>'pivot times'!F41</f>
        <v>51.724622499999995</v>
      </c>
      <c r="X235" s="7">
        <f>'pivot times'!G41</f>
        <v>6.0282350801571249</v>
      </c>
    </row>
    <row r="236" spans="21:24" x14ac:dyDescent="0.25">
      <c r="U236">
        <v>35</v>
      </c>
      <c r="V236" t="str">
        <f t="shared" si="21"/>
        <v>e1 10000 100 1 1 35</v>
      </c>
      <c r="W236" s="7">
        <f>'pivot times'!F42</f>
        <v>49.737540750000001</v>
      </c>
      <c r="X236" s="7">
        <f>'pivot times'!G42</f>
        <v>3.3284605253135875</v>
      </c>
    </row>
    <row r="237" spans="21:24" x14ac:dyDescent="0.25">
      <c r="U237">
        <v>36</v>
      </c>
      <c r="V237" t="str">
        <f t="shared" si="21"/>
        <v>e1 10000 100 1 1 36</v>
      </c>
      <c r="W237" s="7">
        <f>'pivot times'!F43</f>
        <v>52.638854899999998</v>
      </c>
      <c r="X237" s="7">
        <f>'pivot times'!G43</f>
        <v>7.001290957429724</v>
      </c>
    </row>
    <row r="238" spans="21:24" x14ac:dyDescent="0.25">
      <c r="U238">
        <v>37</v>
      </c>
      <c r="V238" t="str">
        <f t="shared" si="21"/>
        <v>e1 10000 100 1 1 37</v>
      </c>
      <c r="W238" s="7">
        <f>'pivot times'!F44</f>
        <v>48.69637625</v>
      </c>
      <c r="X238" s="7">
        <f>'pivot times'!G44</f>
        <v>2.6377413470919624</v>
      </c>
    </row>
    <row r="239" spans="21:24" x14ac:dyDescent="0.25">
      <c r="U239">
        <v>38</v>
      </c>
      <c r="V239" t="str">
        <f t="shared" si="21"/>
        <v>e1 10000 100 1 1 38</v>
      </c>
      <c r="W239" s="7">
        <f>'pivot times'!F45</f>
        <v>50.692184500000003</v>
      </c>
      <c r="X239" s="7">
        <f>'pivot times'!G45</f>
        <v>6.5232078037766614</v>
      </c>
    </row>
    <row r="240" spans="21:24" x14ac:dyDescent="0.25">
      <c r="U240">
        <v>39</v>
      </c>
      <c r="V240" t="str">
        <f t="shared" si="21"/>
        <v>e1 10000 100 1 1 39</v>
      </c>
      <c r="W240" s="7">
        <f>'pivot times'!F46</f>
        <v>50.102091000000001</v>
      </c>
      <c r="X240" s="7">
        <f>'pivot times'!G46</f>
        <v>5.3187029883533672</v>
      </c>
    </row>
    <row r="241" spans="21:26" x14ac:dyDescent="0.25">
      <c r="U241">
        <v>40</v>
      </c>
      <c r="V241" t="str">
        <f t="shared" si="21"/>
        <v>e1 10000 100 1 1 40</v>
      </c>
      <c r="W241" s="7">
        <f>'pivot times'!F47</f>
        <v>46.994265249999998</v>
      </c>
      <c r="X241" s="7">
        <f>'pivot times'!G47</f>
        <v>3.0155751087748</v>
      </c>
    </row>
    <row r="242" spans="21:26" x14ac:dyDescent="0.25">
      <c r="U242">
        <v>41</v>
      </c>
      <c r="V242" t="str">
        <f t="shared" si="21"/>
        <v>e1 10000 100 1 1 41</v>
      </c>
      <c r="W242" s="7">
        <f>'pivot times'!F48</f>
        <v>45.698159750000002</v>
      </c>
      <c r="X242" s="7">
        <f>'pivot times'!G48</f>
        <v>2.6246825578572537</v>
      </c>
    </row>
    <row r="243" spans="21:26" x14ac:dyDescent="0.25">
      <c r="U243">
        <v>42</v>
      </c>
      <c r="V243" t="str">
        <f t="shared" si="21"/>
        <v>e1 10000 100 1 1 42</v>
      </c>
      <c r="W243" s="7">
        <f>'pivot times'!F49</f>
        <v>51.539475100000004</v>
      </c>
      <c r="X243" s="7">
        <f>'pivot times'!G49</f>
        <v>7.6363173928785093</v>
      </c>
    </row>
    <row r="244" spans="21:26" x14ac:dyDescent="0.25">
      <c r="U244">
        <v>43</v>
      </c>
      <c r="V244" t="str">
        <f t="shared" si="21"/>
        <v>e1 10000 100 1 1 43</v>
      </c>
      <c r="W244" s="7">
        <f>'pivot times'!F50</f>
        <v>48.214176000000002</v>
      </c>
      <c r="X244" s="7">
        <f>'pivot times'!G50</f>
        <v>5.0579303716549395</v>
      </c>
    </row>
    <row r="245" spans="21:26" x14ac:dyDescent="0.25">
      <c r="U245">
        <v>44</v>
      </c>
      <c r="V245" t="str">
        <f t="shared" si="21"/>
        <v>e1 10000 100 1 1 44</v>
      </c>
      <c r="W245" s="7">
        <f>'pivot times'!F51</f>
        <v>47.825151999999996</v>
      </c>
      <c r="X245" s="7">
        <f>'pivot times'!G51</f>
        <v>5.6582992251119233</v>
      </c>
    </row>
    <row r="246" spans="21:26" x14ac:dyDescent="0.25">
      <c r="U246">
        <v>45</v>
      </c>
      <c r="V246" t="str">
        <f t="shared" si="21"/>
        <v>e1 10000 100 1 1 45</v>
      </c>
      <c r="W246" s="7">
        <f>'pivot times'!F52</f>
        <v>56.708092000000008</v>
      </c>
      <c r="X246" s="7">
        <f>'pivot times'!G52</f>
        <v>6.0783739625992039</v>
      </c>
    </row>
    <row r="247" spans="21:26" x14ac:dyDescent="0.25">
      <c r="U247">
        <v>46</v>
      </c>
      <c r="V247" t="str">
        <f t="shared" si="21"/>
        <v>e1 10000 100 1 1 46</v>
      </c>
      <c r="W247" s="7">
        <f>'pivot times'!F53</f>
        <v>51.292028999999992</v>
      </c>
      <c r="X247" s="7">
        <f>'pivot times'!G53</f>
        <v>7.8113397854701541</v>
      </c>
    </row>
    <row r="248" spans="21:26" x14ac:dyDescent="0.25">
      <c r="U248">
        <v>47</v>
      </c>
      <c r="V248" t="str">
        <f t="shared" si="21"/>
        <v>e1 10000 100 1 1 47</v>
      </c>
      <c r="W248" s="7">
        <f>'pivot times'!F54</f>
        <v>55.723426500000002</v>
      </c>
      <c r="X248" s="7">
        <f>'pivot times'!G54</f>
        <v>8.1406571905747356</v>
      </c>
    </row>
    <row r="249" spans="21:26" x14ac:dyDescent="0.25">
      <c r="U249">
        <v>48</v>
      </c>
      <c r="V249" t="str">
        <f t="shared" si="21"/>
        <v>e1 10000 100 1 1 48</v>
      </c>
      <c r="W249" s="7">
        <f>'pivot times'!F55</f>
        <v>54.023157299999994</v>
      </c>
      <c r="X249" s="7">
        <f>'pivot times'!G55</f>
        <v>6.7241857941218646</v>
      </c>
    </row>
    <row r="250" spans="21:26" x14ac:dyDescent="0.25">
      <c r="U250">
        <v>49</v>
      </c>
      <c r="V250" t="str">
        <f t="shared" si="21"/>
        <v>e1 10000 100 1 1 49</v>
      </c>
      <c r="W250" s="7">
        <f>'pivot times'!F56</f>
        <v>43.265362750000001</v>
      </c>
      <c r="X250" s="7">
        <f>'pivot times'!G56</f>
        <v>3.8221785992280708</v>
      </c>
    </row>
    <row r="251" spans="21:26" x14ac:dyDescent="0.25">
      <c r="U251">
        <v>50</v>
      </c>
      <c r="V251" t="str">
        <f t="shared" si="21"/>
        <v>e1 10000 100 1 1 50</v>
      </c>
      <c r="W251" s="7">
        <f>'pivot times'!F57</f>
        <v>42.198327250000006</v>
      </c>
      <c r="X251" s="7">
        <f>'pivot times'!G57</f>
        <v>1.6254374968843806</v>
      </c>
    </row>
    <row r="252" spans="21:26" x14ac:dyDescent="0.25">
      <c r="U252">
        <v>51</v>
      </c>
      <c r="V252" t="str">
        <f t="shared" si="21"/>
        <v>e1 10000 100 1 1 51</v>
      </c>
      <c r="W252" s="7">
        <f>'pivot times'!F58</f>
        <v>49.110159000000003</v>
      </c>
      <c r="X252" s="7">
        <f>'pivot times'!G58</f>
        <v>6.7249803287177361</v>
      </c>
    </row>
    <row r="253" spans="21:26" x14ac:dyDescent="0.25">
      <c r="U253">
        <v>52</v>
      </c>
      <c r="V253" t="str">
        <f t="shared" si="21"/>
        <v>e1 10000 100 1 1 52</v>
      </c>
      <c r="W253" s="7">
        <f>'pivot times'!F59</f>
        <v>46.428152249999997</v>
      </c>
      <c r="X253" s="7">
        <f>'pivot times'!G59</f>
        <v>9.808602956361316</v>
      </c>
      <c r="Z253" s="5" t="s">
        <v>34</v>
      </c>
    </row>
    <row r="254" spans="21:26" x14ac:dyDescent="0.25">
      <c r="U254">
        <v>53</v>
      </c>
      <c r="V254" t="str">
        <f t="shared" si="21"/>
        <v>e1 10000 100 1 1 53</v>
      </c>
      <c r="W254" s="7">
        <f>'pivot times'!F60</f>
        <v>44.2115595</v>
      </c>
      <c r="X254" s="7">
        <f>'pivot times'!G60</f>
        <v>6.5011425626617445</v>
      </c>
    </row>
    <row r="255" spans="21:26" x14ac:dyDescent="0.25">
      <c r="U255">
        <v>54</v>
      </c>
      <c r="V255" t="str">
        <f t="shared" si="21"/>
        <v>e1 10000 100 1 1 54</v>
      </c>
      <c r="W255" s="7">
        <f>'pivot times'!F61</f>
        <v>49.617638727272727</v>
      </c>
      <c r="X255" s="7">
        <f>'pivot times'!G61</f>
        <v>7.6316236724274216</v>
      </c>
    </row>
    <row r="256" spans="21:26" x14ac:dyDescent="0.25">
      <c r="U256">
        <v>55</v>
      </c>
      <c r="V256" t="str">
        <f t="shared" si="21"/>
        <v>e1 10000 100 1 1 55</v>
      </c>
      <c r="W256" s="7">
        <f>'pivot times'!F62</f>
        <v>43.0798725</v>
      </c>
      <c r="X256" s="7">
        <f>'pivot times'!G62</f>
        <v>5.785447848374452</v>
      </c>
    </row>
    <row r="257" spans="20:24" x14ac:dyDescent="0.25">
      <c r="U257">
        <v>56</v>
      </c>
      <c r="V257" t="str">
        <f t="shared" si="21"/>
        <v>e1 10000 100 1 1 56</v>
      </c>
      <c r="W257" s="7">
        <f>'pivot times'!F63</f>
        <v>43.30274825</v>
      </c>
      <c r="X257" s="7">
        <f>'pivot times'!G63</f>
        <v>5.2334808113721838</v>
      </c>
    </row>
    <row r="258" spans="20:24" x14ac:dyDescent="0.25">
      <c r="U258">
        <v>57</v>
      </c>
      <c r="V258" t="str">
        <f t="shared" si="21"/>
        <v>e1 10000 100 1 1 57</v>
      </c>
      <c r="W258" s="7">
        <f>'pivot times'!F64</f>
        <v>49.178415999999999</v>
      </c>
      <c r="X258" s="7">
        <f>'pivot times'!G64</f>
        <v>7.6551933722373979</v>
      </c>
    </row>
    <row r="259" spans="20:24" x14ac:dyDescent="0.25">
      <c r="U259">
        <v>58</v>
      </c>
      <c r="V259" t="str">
        <f t="shared" si="21"/>
        <v>e1 10000 100 1 1 58</v>
      </c>
      <c r="W259" s="7">
        <f>'pivot times'!F65</f>
        <v>44.779176499999998</v>
      </c>
      <c r="X259" s="7">
        <f>'pivot times'!G65</f>
        <v>7.9550222693131571</v>
      </c>
    </row>
    <row r="260" spans="20:24" x14ac:dyDescent="0.25">
      <c r="U260">
        <v>59</v>
      </c>
      <c r="V260" t="str">
        <f t="shared" si="21"/>
        <v>e1 10000 100 1 1 59</v>
      </c>
      <c r="W260" s="7">
        <f>'pivot times'!F66</f>
        <v>42.233730749999999</v>
      </c>
      <c r="X260" s="7">
        <f>'pivot times'!G66</f>
        <v>8.4447712006441602</v>
      </c>
    </row>
    <row r="261" spans="20:24" x14ac:dyDescent="0.25">
      <c r="U261">
        <v>60</v>
      </c>
      <c r="V261" t="str">
        <f t="shared" si="21"/>
        <v>e1 10000 100 1 1 60</v>
      </c>
      <c r="W261" s="7">
        <f>'pivot times'!F67</f>
        <v>45.129583909090911</v>
      </c>
      <c r="X261" s="7">
        <f>'pivot times'!G67</f>
        <v>6.9722655879042437</v>
      </c>
    </row>
    <row r="262" spans="20:24" x14ac:dyDescent="0.25">
      <c r="U262">
        <v>61</v>
      </c>
      <c r="V262" t="str">
        <f t="shared" si="21"/>
        <v>e1 10000 100 1 1 61</v>
      </c>
      <c r="W262" s="7">
        <f>'pivot times'!F68</f>
        <v>46.115610500000003</v>
      </c>
      <c r="X262" s="7">
        <f>'pivot times'!G68</f>
        <v>9.5686543103524926</v>
      </c>
    </row>
    <row r="263" spans="20:24" x14ac:dyDescent="0.25">
      <c r="U263">
        <v>62</v>
      </c>
      <c r="V263" t="str">
        <f t="shared" si="21"/>
        <v>e1 10000 100 1 1 62</v>
      </c>
      <c r="W263" s="7">
        <f>'pivot times'!F69</f>
        <v>45.838866500000002</v>
      </c>
      <c r="X263" s="7">
        <f>'pivot times'!G69</f>
        <v>9.7104396457720199</v>
      </c>
    </row>
    <row r="264" spans="20:24" x14ac:dyDescent="0.25">
      <c r="U264">
        <v>63</v>
      </c>
      <c r="V264" t="str">
        <f t="shared" si="21"/>
        <v>e1 10000 100 1 1 63</v>
      </c>
      <c r="W264" s="7">
        <f>'pivot times'!F70</f>
        <v>44.318557454545449</v>
      </c>
      <c r="X264" s="7">
        <f>'pivot times'!G70</f>
        <v>7.1775727661014734</v>
      </c>
    </row>
    <row r="265" spans="20:24" x14ac:dyDescent="0.25">
      <c r="U265">
        <v>64</v>
      </c>
      <c r="V265" t="str">
        <f t="shared" si="21"/>
        <v>e1 10000 100 1 1 64</v>
      </c>
      <c r="W265" s="7">
        <f>'pivot times'!F71</f>
        <v>44.3082815</v>
      </c>
      <c r="X265" s="7">
        <f>'pivot times'!G71</f>
        <v>7.4949796074613149</v>
      </c>
    </row>
    <row r="266" spans="20:24" x14ac:dyDescent="0.25">
      <c r="T266">
        <v>0</v>
      </c>
      <c r="U266">
        <v>1</v>
      </c>
      <c r="V266" t="str">
        <f>"e1 10000 100 100000 1 " &amp; U266</f>
        <v>e1 10000 100 100000 1 1</v>
      </c>
      <c r="W266" s="7">
        <f>'pivot times'!H8</f>
        <v>2083.919367</v>
      </c>
      <c r="X266" s="7">
        <f>'pivot times'!I8</f>
        <v>0</v>
      </c>
    </row>
    <row r="267" spans="20:24" x14ac:dyDescent="0.25">
      <c r="U267">
        <v>2</v>
      </c>
      <c r="V267" t="str">
        <f t="shared" ref="V267:V329" si="22">"e1 10000 100 100000 1 " &amp; U267</f>
        <v>e1 10000 100 100000 1 2</v>
      </c>
      <c r="W267" s="7">
        <f>'pivot times'!H9</f>
        <v>1033.768284</v>
      </c>
      <c r="X267" s="7">
        <f>'pivot times'!I9</f>
        <v>0</v>
      </c>
    </row>
    <row r="268" spans="20:24" x14ac:dyDescent="0.25">
      <c r="U268">
        <v>3</v>
      </c>
      <c r="V268" t="str">
        <f t="shared" si="22"/>
        <v>e1 10000 100 100000 1 3</v>
      </c>
      <c r="W268" s="7">
        <f>'pivot times'!H10</f>
        <v>689.58723399999997</v>
      </c>
      <c r="X268" s="7">
        <f>'pivot times'!I10</f>
        <v>0</v>
      </c>
    </row>
    <row r="269" spans="20:24" x14ac:dyDescent="0.25">
      <c r="U269">
        <v>4</v>
      </c>
      <c r="V269" t="str">
        <f t="shared" si="22"/>
        <v>e1 10000 100 100000 1 4</v>
      </c>
      <c r="W269" s="7">
        <f>'pivot times'!H11</f>
        <v>517.03048899999999</v>
      </c>
      <c r="X269" s="7">
        <f>'pivot times'!I11</f>
        <v>0</v>
      </c>
    </row>
    <row r="270" spans="20:24" x14ac:dyDescent="0.25">
      <c r="U270">
        <v>5</v>
      </c>
      <c r="V270" t="str">
        <f t="shared" si="22"/>
        <v>e1 10000 100 100000 1 5</v>
      </c>
      <c r="W270" s="7">
        <f>'pivot times'!H12</f>
        <v>414.10621800000001</v>
      </c>
      <c r="X270" s="7">
        <f>'pivot times'!I12</f>
        <v>0</v>
      </c>
    </row>
    <row r="271" spans="20:24" x14ac:dyDescent="0.25">
      <c r="U271">
        <v>6</v>
      </c>
      <c r="V271" t="str">
        <f t="shared" si="22"/>
        <v>e1 10000 100 100000 1 6</v>
      </c>
      <c r="W271" s="7">
        <f>'pivot times'!H13</f>
        <v>346.274833</v>
      </c>
      <c r="X271" s="7">
        <f>'pivot times'!I13</f>
        <v>0</v>
      </c>
    </row>
    <row r="272" spans="20:24" x14ac:dyDescent="0.25">
      <c r="U272">
        <v>7</v>
      </c>
      <c r="V272" t="str">
        <f t="shared" si="22"/>
        <v>e1 10000 100 100000 1 7</v>
      </c>
      <c r="W272" s="7">
        <f>'pivot times'!H14</f>
        <v>297.04386299999999</v>
      </c>
      <c r="X272" s="7">
        <f>'pivot times'!I14</f>
        <v>0</v>
      </c>
    </row>
    <row r="273" spans="21:24" x14ac:dyDescent="0.25">
      <c r="U273">
        <v>8</v>
      </c>
      <c r="V273" t="str">
        <f t="shared" si="22"/>
        <v>e1 10000 100 100000 1 8</v>
      </c>
      <c r="W273" s="7">
        <f>'pivot times'!H15</f>
        <v>260.09294599999998</v>
      </c>
      <c r="X273" s="7">
        <f>'pivot times'!I15</f>
        <v>0</v>
      </c>
    </row>
    <row r="274" spans="21:24" x14ac:dyDescent="0.25">
      <c r="U274">
        <v>9</v>
      </c>
      <c r="V274" t="str">
        <f t="shared" si="22"/>
        <v>e1 10000 100 100000 1 9</v>
      </c>
      <c r="W274" s="7">
        <f>'pivot times'!H16</f>
        <v>232.02580399999999</v>
      </c>
      <c r="X274" s="7">
        <f>'pivot times'!I16</f>
        <v>0</v>
      </c>
    </row>
    <row r="275" spans="21:24" x14ac:dyDescent="0.25">
      <c r="U275">
        <v>10</v>
      </c>
      <c r="V275" t="str">
        <f t="shared" si="22"/>
        <v>e1 10000 100 100000 1 10</v>
      </c>
      <c r="W275" s="7">
        <f>'pivot times'!H17</f>
        <v>209.11237700000001</v>
      </c>
      <c r="X275" s="7">
        <f>'pivot times'!I17</f>
        <v>0.13501800000346789</v>
      </c>
    </row>
    <row r="276" spans="21:24" x14ac:dyDescent="0.25">
      <c r="U276">
        <v>11</v>
      </c>
      <c r="V276" t="str">
        <f t="shared" si="22"/>
        <v>e1 10000 100 100000 1 11</v>
      </c>
      <c r="W276" s="7">
        <f>'pivot times'!H18</f>
        <v>190.876362</v>
      </c>
      <c r="X276" s="7">
        <f>'pivot times'!I18</f>
        <v>0.50633999999848645</v>
      </c>
    </row>
    <row r="277" spans="21:24" x14ac:dyDescent="0.25">
      <c r="U277">
        <v>12</v>
      </c>
      <c r="V277" t="str">
        <f t="shared" si="22"/>
        <v>e1 10000 100 100000 1 12</v>
      </c>
      <c r="W277" s="7">
        <f>'pivot times'!H19</f>
        <v>174.82682649999998</v>
      </c>
      <c r="X277" s="7">
        <f>'pivot times'!I19</f>
        <v>5.3027500048680586E-2</v>
      </c>
    </row>
    <row r="278" spans="21:24" x14ac:dyDescent="0.25">
      <c r="U278">
        <v>13</v>
      </c>
      <c r="V278" t="str">
        <f t="shared" si="22"/>
        <v>e1 10000 100 100000 1 13</v>
      </c>
      <c r="W278" s="7">
        <f>'pivot times'!H20</f>
        <v>161.63524966666668</v>
      </c>
      <c r="X278" s="7">
        <f>'pivot times'!I20</f>
        <v>0.26492721131126612</v>
      </c>
    </row>
    <row r="279" spans="21:24" x14ac:dyDescent="0.25">
      <c r="U279">
        <v>14</v>
      </c>
      <c r="V279" t="str">
        <f t="shared" si="22"/>
        <v>e1 10000 100 100000 1 14</v>
      </c>
      <c r="W279" s="7">
        <f>'pivot times'!H21</f>
        <v>150.65593566666666</v>
      </c>
      <c r="X279" s="7">
        <f>'pivot times'!I21</f>
        <v>6.7386093339083936E-2</v>
      </c>
    </row>
    <row r="280" spans="21:24" x14ac:dyDescent="0.25">
      <c r="U280">
        <v>15</v>
      </c>
      <c r="V280" t="str">
        <f t="shared" si="22"/>
        <v>e1 10000 100 100000 1 15</v>
      </c>
      <c r="W280" s="7">
        <f>'pivot times'!H22</f>
        <v>140.74933714285714</v>
      </c>
      <c r="X280" s="7">
        <f>'pivot times'!I22</f>
        <v>9.7697978324972082E-2</v>
      </c>
    </row>
    <row r="281" spans="21:24" x14ac:dyDescent="0.25">
      <c r="U281">
        <v>16</v>
      </c>
      <c r="V281" t="str">
        <f t="shared" si="22"/>
        <v>e1 10000 100 100000 1 16</v>
      </c>
      <c r="W281" s="7">
        <f>'pivot times'!H23</f>
        <v>132.24896166666667</v>
      </c>
      <c r="X281" s="7">
        <f>'pivot times'!I23</f>
        <v>3.8100204833406912E-2</v>
      </c>
    </row>
    <row r="282" spans="21:24" x14ac:dyDescent="0.25">
      <c r="U282">
        <v>17</v>
      </c>
      <c r="V282" t="str">
        <f t="shared" si="22"/>
        <v>e1 10000 100 100000 1 17</v>
      </c>
      <c r="W282" s="7">
        <f>'pivot times'!H24</f>
        <v>124.63650699999999</v>
      </c>
      <c r="X282" s="7">
        <f>'pivot times'!I24</f>
        <v>0.10936113638484908</v>
      </c>
    </row>
    <row r="283" spans="21:24" x14ac:dyDescent="0.25">
      <c r="U283">
        <v>18</v>
      </c>
      <c r="V283" t="str">
        <f t="shared" si="22"/>
        <v>e1 10000 100 100000 1 18</v>
      </c>
      <c r="W283" s="7">
        <f>'pivot times'!H25</f>
        <v>117.96217457142858</v>
      </c>
      <c r="X283" s="7">
        <f>'pivot times'!I25</f>
        <v>0.13303812177011046</v>
      </c>
    </row>
    <row r="284" spans="21:24" x14ac:dyDescent="0.25">
      <c r="U284">
        <v>19</v>
      </c>
      <c r="V284" t="str">
        <f t="shared" si="22"/>
        <v>e1 10000 100 100000 1 19</v>
      </c>
      <c r="W284" s="7">
        <f>'pivot times'!H26</f>
        <v>111.81019399999998</v>
      </c>
      <c r="X284" s="7">
        <f>'pivot times'!I26</f>
        <v>1.7064358900188037E-2</v>
      </c>
    </row>
    <row r="285" spans="21:24" x14ac:dyDescent="0.25">
      <c r="U285">
        <v>20</v>
      </c>
      <c r="V285" t="str">
        <f t="shared" si="22"/>
        <v>e1 10000 100 100000 1 20</v>
      </c>
      <c r="W285" s="7">
        <f>'pivot times'!H27</f>
        <v>106.41285233333333</v>
      </c>
      <c r="X285" s="7">
        <f>'pivot times'!I27</f>
        <v>0.22987877085035913</v>
      </c>
    </row>
    <row r="286" spans="21:24" x14ac:dyDescent="0.25">
      <c r="U286">
        <v>21</v>
      </c>
      <c r="V286" t="str">
        <f t="shared" si="22"/>
        <v>e1 10000 100 100000 1 21</v>
      </c>
      <c r="W286" s="7">
        <f>'pivot times'!H28</f>
        <v>101.56893128571427</v>
      </c>
      <c r="X286" s="7">
        <f>'pivot times'!I28</f>
        <v>6.3490670240610642E-2</v>
      </c>
    </row>
    <row r="287" spans="21:24" x14ac:dyDescent="0.25">
      <c r="U287">
        <v>22</v>
      </c>
      <c r="V287" t="str">
        <f t="shared" si="22"/>
        <v>e1 10000 100 100000 1 22</v>
      </c>
      <c r="W287" s="7">
        <f>'pivot times'!H29</f>
        <v>97.027764666666656</v>
      </c>
      <c r="X287" s="7">
        <f>'pivot times'!I29</f>
        <v>0.22581226043032632</v>
      </c>
    </row>
    <row r="288" spans="21:24" x14ac:dyDescent="0.25">
      <c r="U288">
        <v>23</v>
      </c>
      <c r="V288" t="str">
        <f t="shared" si="22"/>
        <v>e1 10000 100 100000 1 23</v>
      </c>
      <c r="W288" s="7">
        <f>'pivot times'!H30</f>
        <v>92.918685999999994</v>
      </c>
      <c r="X288" s="7">
        <f>'pivot times'!I30</f>
        <v>0.20650710158987692</v>
      </c>
    </row>
    <row r="289" spans="21:24" x14ac:dyDescent="0.25">
      <c r="U289">
        <v>24</v>
      </c>
      <c r="V289" t="str">
        <f t="shared" si="22"/>
        <v>e1 10000 100 100000 1 24</v>
      </c>
      <c r="W289" s="7">
        <f>'pivot times'!H31</f>
        <v>89.644154714285705</v>
      </c>
      <c r="X289" s="7">
        <f>'pivot times'!I31</f>
        <v>9.5325372799477823E-2</v>
      </c>
    </row>
    <row r="290" spans="21:24" x14ac:dyDescent="0.25">
      <c r="U290">
        <v>25</v>
      </c>
      <c r="V290" t="str">
        <f t="shared" si="22"/>
        <v>e1 10000 100 100000 1 25</v>
      </c>
      <c r="W290" s="7">
        <f>'pivot times'!H32</f>
        <v>89.256282333333345</v>
      </c>
      <c r="X290" s="7">
        <f>'pivot times'!I32</f>
        <v>0.4857304962901634</v>
      </c>
    </row>
    <row r="291" spans="21:24" x14ac:dyDescent="0.25">
      <c r="U291">
        <v>26</v>
      </c>
      <c r="V291" t="str">
        <f t="shared" si="22"/>
        <v>e1 10000 100 100000 1 26</v>
      </c>
      <c r="W291" s="7">
        <f>'pivot times'!H33</f>
        <v>86.638882333333342</v>
      </c>
      <c r="X291" s="7">
        <f>'pivot times'!I33</f>
        <v>0.10335669005909827</v>
      </c>
    </row>
    <row r="292" spans="21:24" x14ac:dyDescent="0.25">
      <c r="U292">
        <v>27</v>
      </c>
      <c r="V292" t="str">
        <f t="shared" si="22"/>
        <v>e1 10000 100 100000 1 27</v>
      </c>
      <c r="W292" s="7">
        <f>'pivot times'!H34</f>
        <v>84.33911771428572</v>
      </c>
      <c r="X292" s="7">
        <f>'pivot times'!I34</f>
        <v>0.84644929129773927</v>
      </c>
    </row>
    <row r="293" spans="21:24" x14ac:dyDescent="0.25">
      <c r="U293">
        <v>28</v>
      </c>
      <c r="V293" t="str">
        <f t="shared" si="22"/>
        <v>e1 10000 100 100000 1 28</v>
      </c>
      <c r="W293" s="7">
        <f>'pivot times'!H35</f>
        <v>83.338386666666665</v>
      </c>
      <c r="X293" s="7">
        <f>'pivot times'!I35</f>
        <v>0.24866602991321096</v>
      </c>
    </row>
    <row r="294" spans="21:24" x14ac:dyDescent="0.25">
      <c r="U294">
        <v>29</v>
      </c>
      <c r="V294" t="str">
        <f t="shared" si="22"/>
        <v>e1 10000 100 100000 1 29</v>
      </c>
      <c r="W294" s="7">
        <f>'pivot times'!H36</f>
        <v>82.325534333333337</v>
      </c>
      <c r="X294" s="7">
        <f>'pivot times'!I36</f>
        <v>1.4566514747363624</v>
      </c>
    </row>
    <row r="295" spans="21:24" x14ac:dyDescent="0.25">
      <c r="U295">
        <v>30</v>
      </c>
      <c r="V295" t="str">
        <f t="shared" si="22"/>
        <v>e1 10000 100 100000 1 30</v>
      </c>
      <c r="W295" s="7">
        <f>'pivot times'!H37</f>
        <v>82.589635000000015</v>
      </c>
      <c r="X295" s="7">
        <f>'pivot times'!I37</f>
        <v>2.0713395338341378</v>
      </c>
    </row>
    <row r="296" spans="21:24" x14ac:dyDescent="0.25">
      <c r="U296">
        <v>31</v>
      </c>
      <c r="V296" t="str">
        <f t="shared" si="22"/>
        <v>e1 10000 100 100000 1 31</v>
      </c>
      <c r="W296" s="7">
        <f>'pivot times'!H38</f>
        <v>80.903500000000008</v>
      </c>
      <c r="X296" s="7">
        <f>'pivot times'!I38</f>
        <v>2.0728889999997979</v>
      </c>
    </row>
    <row r="297" spans="21:24" x14ac:dyDescent="0.25">
      <c r="U297">
        <v>32</v>
      </c>
      <c r="V297" t="str">
        <f t="shared" si="22"/>
        <v>e1 10000 100 100000 1 32</v>
      </c>
      <c r="W297" s="7">
        <f>'pivot times'!H39</f>
        <v>88.5657535</v>
      </c>
      <c r="X297" s="7">
        <f>'pivot times'!I39</f>
        <v>4.3703804999999951</v>
      </c>
    </row>
    <row r="298" spans="21:24" x14ac:dyDescent="0.25">
      <c r="U298">
        <v>33</v>
      </c>
      <c r="V298" t="str">
        <f t="shared" si="22"/>
        <v>e1 10000 100 100000 1 33</v>
      </c>
      <c r="W298" s="7">
        <f>'pivot times'!H40</f>
        <v>79.299919166666669</v>
      </c>
      <c r="X298" s="7">
        <f>'pivot times'!I40</f>
        <v>7.4336550828582082</v>
      </c>
    </row>
    <row r="299" spans="21:24" x14ac:dyDescent="0.25">
      <c r="U299">
        <v>34</v>
      </c>
      <c r="V299" t="str">
        <f t="shared" si="22"/>
        <v>e1 10000 100 100000 1 34</v>
      </c>
      <c r="W299" s="7">
        <f>'pivot times'!H41</f>
        <v>87.366123000000002</v>
      </c>
      <c r="X299" s="7">
        <f>'pivot times'!I41</f>
        <v>3.0477749999998505</v>
      </c>
    </row>
    <row r="300" spans="21:24" x14ac:dyDescent="0.25">
      <c r="U300">
        <v>35</v>
      </c>
      <c r="V300" t="str">
        <f t="shared" si="22"/>
        <v>e1 10000 100 100000 1 35</v>
      </c>
      <c r="W300" s="7">
        <f>'pivot times'!H42</f>
        <v>85.5057975</v>
      </c>
      <c r="X300" s="7">
        <f>'pivot times'!I42</f>
        <v>7.4992584999999989</v>
      </c>
    </row>
    <row r="301" spans="21:24" x14ac:dyDescent="0.25">
      <c r="U301">
        <v>36</v>
      </c>
      <c r="V301" t="str">
        <f t="shared" si="22"/>
        <v>e1 10000 100 100000 1 36</v>
      </c>
      <c r="W301" s="7">
        <f>'pivot times'!H43</f>
        <v>83.086585000000014</v>
      </c>
      <c r="X301" s="7">
        <f>'pivot times'!I43</f>
        <v>4.5385419223571617</v>
      </c>
    </row>
    <row r="302" spans="21:24" x14ac:dyDescent="0.25">
      <c r="U302">
        <v>37</v>
      </c>
      <c r="V302" t="str">
        <f t="shared" si="22"/>
        <v>e1 10000 100 100000 1 37</v>
      </c>
      <c r="W302" s="7">
        <f>'pivot times'!H44</f>
        <v>81.949399</v>
      </c>
      <c r="X302" s="7">
        <f>'pivot times'!I44</f>
        <v>5.3984252511614423</v>
      </c>
    </row>
    <row r="303" spans="21:24" x14ac:dyDescent="0.25">
      <c r="U303">
        <v>38</v>
      </c>
      <c r="V303" t="str">
        <f t="shared" si="22"/>
        <v>e1 10000 100 100000 1 38</v>
      </c>
      <c r="W303" s="7">
        <f>'pivot times'!H45</f>
        <v>82.646632333333329</v>
      </c>
      <c r="X303" s="7">
        <f>'pivot times'!I45</f>
        <v>5.2921641445419443</v>
      </c>
    </row>
    <row r="304" spans="21:24" x14ac:dyDescent="0.25">
      <c r="U304">
        <v>39</v>
      </c>
      <c r="V304" t="str">
        <f t="shared" si="22"/>
        <v>e1 10000 100 100000 1 39</v>
      </c>
      <c r="W304" s="7">
        <f>'pivot times'!H46</f>
        <v>78.4539267142857</v>
      </c>
      <c r="X304" s="7">
        <f>'pivot times'!I46</f>
        <v>6.2118415520912151</v>
      </c>
    </row>
    <row r="305" spans="21:24" x14ac:dyDescent="0.25">
      <c r="U305">
        <v>40</v>
      </c>
      <c r="V305" t="str">
        <f t="shared" si="22"/>
        <v>e1 10000 100 100000 1 40</v>
      </c>
      <c r="W305" s="7">
        <f>'pivot times'!H47</f>
        <v>76.617743333333337</v>
      </c>
      <c r="X305" s="7">
        <f>'pivot times'!I47</f>
        <v>10.581841719321696</v>
      </c>
    </row>
    <row r="306" spans="21:24" x14ac:dyDescent="0.25">
      <c r="U306">
        <v>41</v>
      </c>
      <c r="V306" t="str">
        <f t="shared" si="22"/>
        <v>e1 10000 100 100000 1 41</v>
      </c>
      <c r="W306" s="7">
        <f>'pivot times'!H48</f>
        <v>75.874598666666657</v>
      </c>
      <c r="X306" s="7">
        <f>'pivot times'!I48</f>
        <v>10.572158003807891</v>
      </c>
    </row>
    <row r="307" spans="21:24" x14ac:dyDescent="0.25">
      <c r="U307">
        <v>42</v>
      </c>
      <c r="V307" t="str">
        <f t="shared" si="22"/>
        <v>e1 10000 100 100000 1 42</v>
      </c>
      <c r="W307" s="7">
        <f>'pivot times'!H49</f>
        <v>76.182989714285711</v>
      </c>
      <c r="X307" s="7">
        <f>'pivot times'!I49</f>
        <v>7.7750732433957479</v>
      </c>
    </row>
    <row r="308" spans="21:24" x14ac:dyDescent="0.25">
      <c r="U308">
        <v>43</v>
      </c>
      <c r="V308" t="str">
        <f t="shared" si="22"/>
        <v>e1 10000 100 100000 1 43</v>
      </c>
      <c r="W308" s="7">
        <f>'pivot times'!H50</f>
        <v>71.895907666666673</v>
      </c>
      <c r="X308" s="7">
        <f>'pivot times'!I50</f>
        <v>8.6175543261217591</v>
      </c>
    </row>
    <row r="309" spans="21:24" x14ac:dyDescent="0.25">
      <c r="U309">
        <v>44</v>
      </c>
      <c r="V309" t="str">
        <f t="shared" si="22"/>
        <v>e1 10000 100 100000 1 44</v>
      </c>
      <c r="W309" s="7">
        <f>'pivot times'!H51</f>
        <v>78.587566999999993</v>
      </c>
      <c r="X309" s="7">
        <f>'pivot times'!I51</f>
        <v>3.6965058348410644</v>
      </c>
    </row>
    <row r="310" spans="21:24" x14ac:dyDescent="0.25">
      <c r="U310">
        <v>45</v>
      </c>
      <c r="V310" t="str">
        <f t="shared" si="22"/>
        <v>e1 10000 100 100000 1 45</v>
      </c>
      <c r="W310" s="7">
        <f>'pivot times'!H52</f>
        <v>77.593593428571424</v>
      </c>
      <c r="X310" s="7">
        <f>'pivot times'!I52</f>
        <v>3.7363343593543732</v>
      </c>
    </row>
    <row r="311" spans="21:24" x14ac:dyDescent="0.25">
      <c r="U311">
        <v>46</v>
      </c>
      <c r="V311" t="str">
        <f t="shared" si="22"/>
        <v>e1 10000 100 100000 1 46</v>
      </c>
      <c r="W311" s="7">
        <f>'pivot times'!H53</f>
        <v>72.402682666666678</v>
      </c>
      <c r="X311" s="7">
        <f>'pivot times'!I53</f>
        <v>8.6749406518559908</v>
      </c>
    </row>
    <row r="312" spans="21:24" x14ac:dyDescent="0.25">
      <c r="U312">
        <v>47</v>
      </c>
      <c r="V312" t="str">
        <f t="shared" si="22"/>
        <v>e1 10000 100 100000 1 47</v>
      </c>
      <c r="W312" s="7">
        <f>'pivot times'!H54</f>
        <v>77.546280333333343</v>
      </c>
      <c r="X312" s="7">
        <f>'pivot times'!I54</f>
        <v>1.6251516040406595</v>
      </c>
    </row>
    <row r="313" spans="21:24" x14ac:dyDescent="0.25">
      <c r="U313">
        <v>48</v>
      </c>
      <c r="V313" t="str">
        <f t="shared" si="22"/>
        <v>e1 10000 100 100000 1 48</v>
      </c>
      <c r="W313" s="7">
        <f>'pivot times'!H55</f>
        <v>76.196652285714279</v>
      </c>
      <c r="X313" s="7">
        <f>'pivot times'!I55</f>
        <v>1.7251254991956284</v>
      </c>
    </row>
    <row r="314" spans="21:24" x14ac:dyDescent="0.25">
      <c r="U314">
        <v>49</v>
      </c>
      <c r="V314" t="str">
        <f t="shared" si="22"/>
        <v>e1 10000 100 100000 1 49</v>
      </c>
      <c r="W314" s="7">
        <f>'pivot times'!H56</f>
        <v>76.552641666666659</v>
      </c>
      <c r="X314" s="7">
        <f>'pivot times'!I56</f>
        <v>0.24086220050867616</v>
      </c>
    </row>
    <row r="315" spans="21:24" x14ac:dyDescent="0.25">
      <c r="U315">
        <v>50</v>
      </c>
      <c r="V315" t="str">
        <f t="shared" si="22"/>
        <v>e1 10000 100 100000 1 50</v>
      </c>
      <c r="W315" s="7">
        <f>'pivot times'!H57</f>
        <v>66.211950000000002</v>
      </c>
      <c r="X315" s="7">
        <f>'pivot times'!I57</f>
        <v>7.8498883116002274</v>
      </c>
    </row>
    <row r="316" spans="21:24" x14ac:dyDescent="0.25">
      <c r="U316">
        <v>51</v>
      </c>
      <c r="V316" t="str">
        <f t="shared" si="22"/>
        <v>e1 10000 100 100000 1 51</v>
      </c>
      <c r="W316" s="7">
        <f>'pivot times'!H58</f>
        <v>71.420936749999996</v>
      </c>
      <c r="X316" s="7">
        <f>'pivot times'!I58</f>
        <v>6.7906007209647807</v>
      </c>
    </row>
    <row r="317" spans="21:24" x14ac:dyDescent="0.25">
      <c r="U317">
        <v>52</v>
      </c>
      <c r="V317" t="str">
        <f t="shared" si="22"/>
        <v>e1 10000 100 100000 1 52</v>
      </c>
      <c r="W317" s="7">
        <f>'pivot times'!H59</f>
        <v>65.309149000000005</v>
      </c>
      <c r="X317" s="7">
        <f>'pivot times'!I59</f>
        <v>7.8481203231082199</v>
      </c>
    </row>
    <row r="318" spans="21:24" x14ac:dyDescent="0.25">
      <c r="U318">
        <v>53</v>
      </c>
      <c r="V318" t="str">
        <f t="shared" si="22"/>
        <v>e1 10000 100 100000 1 53</v>
      </c>
      <c r="W318" s="7">
        <f>'pivot times'!H60</f>
        <v>69.680341666666664</v>
      </c>
      <c r="X318" s="7">
        <f>'pivot times'!I60</f>
        <v>8.4211841839590971</v>
      </c>
    </row>
    <row r="319" spans="21:24" x14ac:dyDescent="0.25">
      <c r="U319">
        <v>54</v>
      </c>
      <c r="V319" t="str">
        <f t="shared" si="22"/>
        <v>e1 10000 100 100000 1 54</v>
      </c>
      <c r="W319" s="7">
        <f>'pivot times'!H61</f>
        <v>68.487962874999994</v>
      </c>
      <c r="X319" s="7">
        <f>'pivot times'!I61</f>
        <v>8.4105057132328955</v>
      </c>
    </row>
    <row r="320" spans="21:24" x14ac:dyDescent="0.25">
      <c r="U320">
        <v>55</v>
      </c>
      <c r="V320" t="str">
        <f t="shared" si="22"/>
        <v>e1 10000 100 100000 1 55</v>
      </c>
      <c r="W320" s="7">
        <f>'pivot times'!H62</f>
        <v>69.724812</v>
      </c>
      <c r="X320" s="7">
        <f>'pivot times'!I62</f>
        <v>4.9939833811518328</v>
      </c>
    </row>
    <row r="321" spans="20:24" x14ac:dyDescent="0.25">
      <c r="U321">
        <v>56</v>
      </c>
      <c r="V321" t="str">
        <f t="shared" si="22"/>
        <v>e1 10000 100 100000 1 56</v>
      </c>
      <c r="W321" s="7">
        <f>'pivot times'!H63</f>
        <v>69.938356666666664</v>
      </c>
      <c r="X321" s="7">
        <f>'pivot times'!I63</f>
        <v>4.1090537987137035</v>
      </c>
    </row>
    <row r="322" spans="20:24" x14ac:dyDescent="0.25">
      <c r="U322">
        <v>57</v>
      </c>
      <c r="V322" t="str">
        <f t="shared" si="22"/>
        <v>e1 10000 100 100000 1 57</v>
      </c>
      <c r="W322" s="7">
        <f>'pivot times'!H64</f>
        <v>71.618437749999998</v>
      </c>
      <c r="X322" s="7">
        <f>'pivot times'!I64</f>
        <v>2.127596075113261</v>
      </c>
    </row>
    <row r="323" spans="20:24" x14ac:dyDescent="0.25">
      <c r="U323">
        <v>58</v>
      </c>
      <c r="V323" t="str">
        <f t="shared" si="22"/>
        <v>e1 10000 100 100000 1 58</v>
      </c>
      <c r="W323" s="7">
        <f>'pivot times'!H65</f>
        <v>62.056984333333332</v>
      </c>
      <c r="X323" s="7">
        <f>'pivot times'!I65</f>
        <v>7.4787741617957302</v>
      </c>
    </row>
    <row r="324" spans="20:24" x14ac:dyDescent="0.25">
      <c r="U324">
        <v>59</v>
      </c>
      <c r="V324" t="str">
        <f t="shared" si="22"/>
        <v>e1 10000 100 100000 1 59</v>
      </c>
      <c r="W324" s="7">
        <f>'pivot times'!H66</f>
        <v>54.831403666666667</v>
      </c>
      <c r="X324" s="7">
        <f>'pivot times'!I66</f>
        <v>4.5018831127554932</v>
      </c>
    </row>
    <row r="325" spans="20:24" x14ac:dyDescent="0.25">
      <c r="U325">
        <v>60</v>
      </c>
      <c r="V325" t="str">
        <f t="shared" si="22"/>
        <v>e1 10000 100 100000 1 60</v>
      </c>
      <c r="W325" s="7">
        <f>'pivot times'!H67</f>
        <v>63.720000124999999</v>
      </c>
      <c r="X325" s="7">
        <f>'pivot times'!I67</f>
        <v>7.0823693233677538</v>
      </c>
    </row>
    <row r="326" spans="20:24" x14ac:dyDescent="0.25">
      <c r="U326">
        <v>61</v>
      </c>
      <c r="V326" t="str">
        <f t="shared" si="22"/>
        <v>e1 10000 100 100000 1 61</v>
      </c>
      <c r="W326" s="7">
        <f>'pivot times'!H68</f>
        <v>60.546761666666669</v>
      </c>
      <c r="X326" s="7">
        <f>'pivot times'!I68</f>
        <v>6.2983613579363924</v>
      </c>
    </row>
    <row r="327" spans="20:24" x14ac:dyDescent="0.25">
      <c r="U327">
        <v>62</v>
      </c>
      <c r="V327" t="str">
        <f t="shared" si="22"/>
        <v>e1 10000 100 100000 1 62</v>
      </c>
      <c r="W327" s="7">
        <f>'pivot times'!H69</f>
        <v>58.844606333333331</v>
      </c>
      <c r="X327" s="7">
        <f>'pivot times'!I69</f>
        <v>7.5824191169378352</v>
      </c>
    </row>
    <row r="328" spans="20:24" x14ac:dyDescent="0.25">
      <c r="U328">
        <v>63</v>
      </c>
      <c r="V328" t="str">
        <f t="shared" si="22"/>
        <v>e1 10000 100 100000 1 63</v>
      </c>
      <c r="W328" s="7">
        <f>'pivot times'!H70</f>
        <v>61.130554500000002</v>
      </c>
      <c r="X328" s="7">
        <f>'pivot times'!I70</f>
        <v>6.9583401630308659</v>
      </c>
    </row>
    <row r="329" spans="20:24" x14ac:dyDescent="0.25">
      <c r="U329">
        <v>64</v>
      </c>
      <c r="V329" t="str">
        <f t="shared" si="22"/>
        <v>e1 10000 100 100000 1 64</v>
      </c>
      <c r="W329" s="7">
        <f>'pivot times'!H71</f>
        <v>55.81539999999999</v>
      </c>
      <c r="X329" s="7">
        <f>'pivot times'!I71</f>
        <v>9.1422645499959732</v>
      </c>
    </row>
    <row r="330" spans="20:24" x14ac:dyDescent="0.25">
      <c r="T330">
        <v>0</v>
      </c>
      <c r="U330">
        <v>1</v>
      </c>
      <c r="V330" t="str">
        <f>"e2 10000 100 1 1 " &amp; U330</f>
        <v>e2 10000 100 1 1 1</v>
      </c>
      <c r="W330" s="7">
        <f>'pivot times'!J8</f>
        <v>3008.7228239999999</v>
      </c>
      <c r="X330" s="7">
        <f>'pivot times'!K8</f>
        <v>0</v>
      </c>
    </row>
    <row r="331" spans="20:24" x14ac:dyDescent="0.25">
      <c r="U331">
        <v>2</v>
      </c>
      <c r="V331" t="str">
        <f t="shared" ref="V331:V393" si="23">"e2 10000 100 1 1 " &amp; U331</f>
        <v>e2 10000 100 1 1 2</v>
      </c>
      <c r="W331" s="7">
        <f>'pivot times'!J9</f>
        <v>1489.6998960000001</v>
      </c>
      <c r="X331" s="7">
        <f>'pivot times'!K9</f>
        <v>0.30369299884697243</v>
      </c>
    </row>
    <row r="332" spans="20:24" x14ac:dyDescent="0.25">
      <c r="U332">
        <v>3</v>
      </c>
      <c r="V332" t="str">
        <f t="shared" si="23"/>
        <v>e2 10000 100 1 1 3</v>
      </c>
      <c r="W332" s="7">
        <f>'pivot times'!J10</f>
        <v>991.5649155000001</v>
      </c>
      <c r="X332" s="7">
        <f>'pivot times'!K10</f>
        <v>8.3264976333042879E-3</v>
      </c>
    </row>
    <row r="333" spans="20:24" x14ac:dyDescent="0.25">
      <c r="U333">
        <v>4</v>
      </c>
      <c r="V333" t="str">
        <f t="shared" si="23"/>
        <v>e2 10000 100 1 1 4</v>
      </c>
      <c r="W333" s="7">
        <f>'pivot times'!J11</f>
        <v>745.01235150000002</v>
      </c>
      <c r="X333" s="7">
        <f>'pivot times'!K11</f>
        <v>2.6899501075403086E-2</v>
      </c>
    </row>
    <row r="334" spans="20:24" x14ac:dyDescent="0.25">
      <c r="U334">
        <v>5</v>
      </c>
      <c r="V334" t="str">
        <f t="shared" si="23"/>
        <v>e2 10000 100 1 1 5</v>
      </c>
      <c r="W334" s="7">
        <f>'pivot times'!J12</f>
        <v>596.16499900000008</v>
      </c>
      <c r="X334" s="7">
        <f>'pivot times'!K12</f>
        <v>6.9225999821686993E-2</v>
      </c>
    </row>
    <row r="335" spans="20:24" x14ac:dyDescent="0.25">
      <c r="U335">
        <v>6</v>
      </c>
      <c r="V335" t="str">
        <f t="shared" si="23"/>
        <v>e2 10000 100 1 1 6</v>
      </c>
      <c r="W335" s="7">
        <f>'pivot times'!J13</f>
        <v>496.76903199999998</v>
      </c>
      <c r="X335" s="7">
        <f>'pivot times'!K13</f>
        <v>0</v>
      </c>
    </row>
    <row r="336" spans="20:24" x14ac:dyDescent="0.25">
      <c r="U336">
        <v>7</v>
      </c>
      <c r="V336" t="str">
        <f t="shared" si="23"/>
        <v>e2 10000 100 1 1 7</v>
      </c>
      <c r="W336" s="7">
        <f>'pivot times'!J14</f>
        <v>426.45756299999999</v>
      </c>
      <c r="X336" s="7">
        <f>'pivot times'!K14</f>
        <v>0</v>
      </c>
    </row>
    <row r="337" spans="21:24" x14ac:dyDescent="0.25">
      <c r="U337">
        <v>8</v>
      </c>
      <c r="V337" t="str">
        <f t="shared" si="23"/>
        <v>e2 10000 100 1 1 8</v>
      </c>
      <c r="W337" s="7">
        <f>'pivot times'!J15</f>
        <v>374.34934800000002</v>
      </c>
      <c r="X337" s="7">
        <f>'pivot times'!K15</f>
        <v>0</v>
      </c>
    </row>
    <row r="338" spans="21:24" x14ac:dyDescent="0.25">
      <c r="U338">
        <v>9</v>
      </c>
      <c r="V338" t="str">
        <f t="shared" si="23"/>
        <v>e2 10000 100 1 1 9</v>
      </c>
      <c r="W338" s="7">
        <f>'pivot times'!J16</f>
        <v>333.39829800000001</v>
      </c>
      <c r="X338" s="7">
        <f>'pivot times'!K16</f>
        <v>0</v>
      </c>
    </row>
    <row r="339" spans="21:24" x14ac:dyDescent="0.25">
      <c r="U339">
        <v>10</v>
      </c>
      <c r="V339" t="str">
        <f t="shared" si="23"/>
        <v>e2 10000 100 1 1 10</v>
      </c>
      <c r="W339" s="7">
        <f>'pivot times'!J17</f>
        <v>299.678247</v>
      </c>
      <c r="X339" s="7">
        <f>'pivot times'!K17</f>
        <v>0</v>
      </c>
    </row>
    <row r="340" spans="21:24" x14ac:dyDescent="0.25">
      <c r="U340">
        <v>11</v>
      </c>
      <c r="V340" t="str">
        <f t="shared" si="23"/>
        <v>e2 10000 100 1 1 11</v>
      </c>
      <c r="W340" s="7">
        <f>'pivot times'!J18</f>
        <v>273.46989000000002</v>
      </c>
      <c r="X340" s="7">
        <f>'pivot times'!K18</f>
        <v>0</v>
      </c>
    </row>
    <row r="341" spans="21:24" x14ac:dyDescent="0.25">
      <c r="U341">
        <v>12</v>
      </c>
      <c r="V341" t="str">
        <f t="shared" si="23"/>
        <v>e2 10000 100 1 1 12</v>
      </c>
      <c r="W341" s="7">
        <f>'pivot times'!J19</f>
        <v>250.28523799999999</v>
      </c>
      <c r="X341" s="7">
        <f>'pivot times'!K19</f>
        <v>0</v>
      </c>
    </row>
    <row r="342" spans="21:24" x14ac:dyDescent="0.25">
      <c r="U342">
        <v>13</v>
      </c>
      <c r="V342" t="str">
        <f t="shared" si="23"/>
        <v>e2 10000 100 1 1 13</v>
      </c>
      <c r="W342" s="7">
        <f>'pivot times'!J20</f>
        <v>232.29828033333334</v>
      </c>
      <c r="X342" s="7">
        <f>'pivot times'!K20</f>
        <v>0.33440421338885451</v>
      </c>
    </row>
    <row r="343" spans="21:24" x14ac:dyDescent="0.25">
      <c r="U343">
        <v>14</v>
      </c>
      <c r="V343" t="str">
        <f t="shared" si="23"/>
        <v>e2 10000 100 1 1 14</v>
      </c>
      <c r="W343" s="7">
        <f>'pivot times'!J21</f>
        <v>216.83519100000001</v>
      </c>
      <c r="X343" s="7">
        <f>'pivot times'!K21</f>
        <v>0.13168499999155864</v>
      </c>
    </row>
    <row r="344" spans="21:24" x14ac:dyDescent="0.25">
      <c r="U344">
        <v>15</v>
      </c>
      <c r="V344" t="str">
        <f t="shared" si="23"/>
        <v>e2 10000 100 1 1 15</v>
      </c>
      <c r="W344" s="7">
        <f>'pivot times'!J22</f>
        <v>202.26419319999999</v>
      </c>
      <c r="X344" s="7">
        <f>'pivot times'!K22</f>
        <v>7.9649986642100351E-2</v>
      </c>
    </row>
    <row r="345" spans="21:24" x14ac:dyDescent="0.25">
      <c r="U345">
        <v>16</v>
      </c>
      <c r="V345" t="str">
        <f t="shared" si="23"/>
        <v>e2 10000 100 1 1 16</v>
      </c>
      <c r="W345" s="7">
        <f>'pivot times'!J23</f>
        <v>189.9075765</v>
      </c>
      <c r="X345" s="7">
        <f>'pivot times'!K23</f>
        <v>0.13201949999201515</v>
      </c>
    </row>
    <row r="346" spans="21:24" x14ac:dyDescent="0.25">
      <c r="U346">
        <v>17</v>
      </c>
      <c r="V346" t="str">
        <f t="shared" si="23"/>
        <v>e2 10000 100 1 1 17</v>
      </c>
      <c r="W346" s="7">
        <f>'pivot times'!J24</f>
        <v>178.62201249999998</v>
      </c>
      <c r="X346" s="7">
        <f>'pivot times'!K24</f>
        <v>0.20290750000552127</v>
      </c>
    </row>
    <row r="347" spans="21:24" x14ac:dyDescent="0.25">
      <c r="U347">
        <v>18</v>
      </c>
      <c r="V347" t="str">
        <f t="shared" si="23"/>
        <v>e2 10000 100 1 1 18</v>
      </c>
      <c r="W347" s="7">
        <f>'pivot times'!J25</f>
        <v>169.51120459999999</v>
      </c>
      <c r="X347" s="7">
        <f>'pivot times'!K25</f>
        <v>0.44990227952654055</v>
      </c>
    </row>
    <row r="348" spans="21:24" x14ac:dyDescent="0.25">
      <c r="U348">
        <v>19</v>
      </c>
      <c r="V348" t="str">
        <f t="shared" si="23"/>
        <v>e2 10000 100 1 1 19</v>
      </c>
      <c r="W348" s="7">
        <f>'pivot times'!J26</f>
        <v>160.33411999999998</v>
      </c>
      <c r="X348" s="7">
        <f>'pivot times'!K26</f>
        <v>4.9062000060588119E-2</v>
      </c>
    </row>
    <row r="349" spans="21:24" x14ac:dyDescent="0.25">
      <c r="U349">
        <v>20</v>
      </c>
      <c r="V349" t="str">
        <f t="shared" si="23"/>
        <v>e2 10000 100 1 1 20</v>
      </c>
      <c r="W349" s="7">
        <f>'pivot times'!J27</f>
        <v>153.25437699999998</v>
      </c>
      <c r="X349" s="7">
        <f>'pivot times'!K27</f>
        <v>0.77351100000355444</v>
      </c>
    </row>
    <row r="350" spans="21:24" x14ac:dyDescent="0.25">
      <c r="U350">
        <v>21</v>
      </c>
      <c r="V350" t="str">
        <f t="shared" si="23"/>
        <v>e2 10000 100 1 1 21</v>
      </c>
      <c r="W350" s="7">
        <f>'pivot times'!J28</f>
        <v>147.56903899999998</v>
      </c>
      <c r="X350" s="7">
        <f>'pivot times'!K28</f>
        <v>3.461061389235641</v>
      </c>
    </row>
    <row r="351" spans="21:24" x14ac:dyDescent="0.25">
      <c r="U351">
        <v>22</v>
      </c>
      <c r="V351" t="str">
        <f t="shared" si="23"/>
        <v>e2 10000 100 1 1 22</v>
      </c>
      <c r="W351" s="7">
        <f>'pivot times'!J29</f>
        <v>140.01395450000001</v>
      </c>
      <c r="X351" s="7">
        <f>'pivot times'!K29</f>
        <v>1.2715384999984536</v>
      </c>
    </row>
    <row r="352" spans="21:24" x14ac:dyDescent="0.25">
      <c r="U352">
        <v>23</v>
      </c>
      <c r="V352" t="str">
        <f t="shared" si="23"/>
        <v>e2 10000 100 1 1 23</v>
      </c>
      <c r="W352" s="7">
        <f>'pivot times'!J30</f>
        <v>133.51737450000002</v>
      </c>
      <c r="X352" s="7">
        <f>'pivot times'!K30</f>
        <v>6.1815499986748158E-2</v>
      </c>
    </row>
    <row r="353" spans="21:24" x14ac:dyDescent="0.25">
      <c r="U353">
        <v>24</v>
      </c>
      <c r="V353" t="str">
        <f t="shared" si="23"/>
        <v>e2 10000 100 1 1 24</v>
      </c>
      <c r="W353" s="7">
        <f>'pivot times'!J31</f>
        <v>128.58352525000001</v>
      </c>
      <c r="X353" s="7">
        <f>'pivot times'!K31</f>
        <v>0.38740986932130339</v>
      </c>
    </row>
    <row r="354" spans="21:24" x14ac:dyDescent="0.25">
      <c r="U354">
        <v>25</v>
      </c>
      <c r="V354" t="str">
        <f t="shared" si="23"/>
        <v>e2 10000 100 1 1 25</v>
      </c>
      <c r="W354" s="7">
        <f>'pivot times'!J32</f>
        <v>127.87476699999999</v>
      </c>
      <c r="X354" s="7">
        <f>'pivot times'!K32</f>
        <v>1.2478140000007032</v>
      </c>
    </row>
    <row r="355" spans="21:24" x14ac:dyDescent="0.25">
      <c r="U355">
        <v>26</v>
      </c>
      <c r="V355" t="str">
        <f t="shared" si="23"/>
        <v>e2 10000 100 1 1 26</v>
      </c>
      <c r="W355" s="7">
        <f>'pivot times'!J33</f>
        <v>137.693183</v>
      </c>
      <c r="X355" s="7">
        <f>'pivot times'!K33</f>
        <v>13.56722999999997</v>
      </c>
    </row>
    <row r="356" spans="21:24" x14ac:dyDescent="0.25">
      <c r="U356">
        <v>27</v>
      </c>
      <c r="V356" t="str">
        <f t="shared" si="23"/>
        <v>e2 10000 100 1 1 27</v>
      </c>
      <c r="W356" s="7">
        <f>'pivot times'!J34</f>
        <v>120.76759480000001</v>
      </c>
      <c r="X356" s="7">
        <f>'pivot times'!K34</f>
        <v>0.99239665439563529</v>
      </c>
    </row>
    <row r="357" spans="21:24" x14ac:dyDescent="0.25">
      <c r="U357">
        <v>28</v>
      </c>
      <c r="V357" t="str">
        <f t="shared" si="23"/>
        <v>e2 10000 100 1 1 28</v>
      </c>
      <c r="W357" s="7">
        <f>'pivot times'!J35</f>
        <v>118.9850035</v>
      </c>
      <c r="X357" s="7">
        <f>'pivot times'!K35</f>
        <v>1.2453074999989819</v>
      </c>
    </row>
    <row r="358" spans="21:24" x14ac:dyDescent="0.25">
      <c r="U358">
        <v>29</v>
      </c>
      <c r="V358" t="str">
        <f t="shared" si="23"/>
        <v>e2 10000 100 1 1 29</v>
      </c>
      <c r="W358" s="7">
        <f>'pivot times'!J36</f>
        <v>120.4661375</v>
      </c>
      <c r="X358" s="7">
        <f>'pivot times'!K36</f>
        <v>1.3407134999990369</v>
      </c>
    </row>
    <row r="359" spans="21:24" x14ac:dyDescent="0.25">
      <c r="U359">
        <v>30</v>
      </c>
      <c r="V359" t="str">
        <f t="shared" si="23"/>
        <v>e2 10000 100 1 1 30</v>
      </c>
      <c r="W359" s="7">
        <f>'pivot times'!J37</f>
        <v>116.47854459999999</v>
      </c>
      <c r="X359" s="7">
        <f>'pivot times'!K37</f>
        <v>4.0728369819621433</v>
      </c>
    </row>
    <row r="360" spans="21:24" x14ac:dyDescent="0.25">
      <c r="U360">
        <v>31</v>
      </c>
      <c r="V360" t="str">
        <f t="shared" si="23"/>
        <v>e2 10000 100 1 1 31</v>
      </c>
      <c r="W360" s="7">
        <f>'pivot times'!J38</f>
        <v>117.763729</v>
      </c>
      <c r="X360" s="7">
        <f>'pivot times'!K38</f>
        <v>3.85065499999995</v>
      </c>
    </row>
    <row r="361" spans="21:24" x14ac:dyDescent="0.25">
      <c r="U361">
        <v>32</v>
      </c>
      <c r="V361" t="str">
        <f t="shared" si="23"/>
        <v>e2 10000 100 1 1 32</v>
      </c>
      <c r="W361" s="7">
        <f>'pivot times'!J39</f>
        <v>116.2725825</v>
      </c>
      <c r="X361" s="7">
        <f>'pivot times'!K39</f>
        <v>6.7173634999999106</v>
      </c>
    </row>
    <row r="362" spans="21:24" x14ac:dyDescent="0.25">
      <c r="U362">
        <v>33</v>
      </c>
      <c r="V362" t="str">
        <f t="shared" si="23"/>
        <v>e2 10000 100 1 1 33</v>
      </c>
      <c r="W362" s="7">
        <f>'pivot times'!J40</f>
        <v>117.48725239999999</v>
      </c>
      <c r="X362" s="7">
        <f>'pivot times'!K40</f>
        <v>12.424493191110287</v>
      </c>
    </row>
    <row r="363" spans="21:24" x14ac:dyDescent="0.25">
      <c r="U363">
        <v>34</v>
      </c>
      <c r="V363" t="str">
        <f t="shared" si="23"/>
        <v>e2 10000 100 1 1 34</v>
      </c>
      <c r="W363" s="7">
        <f>'pivot times'!J41</f>
        <v>118.95527849999999</v>
      </c>
      <c r="X363" s="7">
        <f>'pivot times'!K41</f>
        <v>12.200141500000127</v>
      </c>
    </row>
    <row r="364" spans="21:24" x14ac:dyDescent="0.25">
      <c r="U364">
        <v>35</v>
      </c>
      <c r="V364" t="str">
        <f t="shared" si="23"/>
        <v>e2 10000 100 1 1 35</v>
      </c>
      <c r="W364" s="7">
        <f>'pivot times'!J42</f>
        <v>101.626099</v>
      </c>
      <c r="X364" s="7">
        <f>'pivot times'!K42</f>
        <v>0</v>
      </c>
    </row>
    <row r="365" spans="21:24" x14ac:dyDescent="0.25">
      <c r="U365">
        <v>36</v>
      </c>
      <c r="V365" t="str">
        <f t="shared" si="23"/>
        <v>e2 10000 100 1 1 36</v>
      </c>
      <c r="W365" s="7">
        <f>'pivot times'!J43</f>
        <v>111.0559906</v>
      </c>
      <c r="X365" s="7">
        <f>'pivot times'!K43</f>
        <v>8.0510080972857914</v>
      </c>
    </row>
    <row r="366" spans="21:24" x14ac:dyDescent="0.25">
      <c r="U366">
        <v>37</v>
      </c>
      <c r="V366" t="str">
        <f t="shared" si="23"/>
        <v>e2 10000 100 1 1 37</v>
      </c>
      <c r="W366" s="7">
        <f>'pivot times'!J44</f>
        <v>111.998605</v>
      </c>
      <c r="X366" s="7">
        <f>'pivot times'!K44</f>
        <v>4.1309539999998988</v>
      </c>
    </row>
    <row r="367" spans="21:24" x14ac:dyDescent="0.25">
      <c r="U367">
        <v>38</v>
      </c>
      <c r="V367" t="str">
        <f t="shared" si="23"/>
        <v>e2 10000 100 1 1 38</v>
      </c>
      <c r="W367" s="7">
        <f>'pivot times'!J45</f>
        <v>97.435497999999995</v>
      </c>
      <c r="X367" s="7">
        <f>'pivot times'!K45</f>
        <v>0</v>
      </c>
    </row>
    <row r="368" spans="21:24" x14ac:dyDescent="0.25">
      <c r="U368">
        <v>39</v>
      </c>
      <c r="V368" t="str">
        <f t="shared" si="23"/>
        <v>e2 10000 100 1 1 39</v>
      </c>
      <c r="W368" s="7">
        <f>'pivot times'!J46</f>
        <v>103.7401744</v>
      </c>
      <c r="X368" s="7">
        <f>'pivot times'!K46</f>
        <v>6.141492568129495</v>
      </c>
    </row>
    <row r="369" spans="21:24" x14ac:dyDescent="0.25">
      <c r="U369">
        <v>40</v>
      </c>
      <c r="V369" t="str">
        <f t="shared" si="23"/>
        <v>e2 10000 100 1 1 40</v>
      </c>
      <c r="W369" s="7">
        <f>'pivot times'!J47</f>
        <v>115.87047</v>
      </c>
      <c r="X369" s="7">
        <f>'pivot times'!K47</f>
        <v>12.648487999999979</v>
      </c>
    </row>
    <row r="370" spans="21:24" x14ac:dyDescent="0.25">
      <c r="U370">
        <v>41</v>
      </c>
      <c r="V370" t="str">
        <f t="shared" si="23"/>
        <v>e2 10000 100 1 1 41</v>
      </c>
      <c r="W370" s="7">
        <f>'pivot times'!J48</f>
        <v>101.81588499999999</v>
      </c>
      <c r="X370" s="7">
        <f>'pivot times'!K48</f>
        <v>0</v>
      </c>
    </row>
    <row r="371" spans="21:24" x14ac:dyDescent="0.25">
      <c r="U371">
        <v>42</v>
      </c>
      <c r="V371" t="str">
        <f t="shared" si="23"/>
        <v>e2 10000 100 1 1 42</v>
      </c>
      <c r="W371" s="7">
        <f>'pivot times'!J49</f>
        <v>101.44924075</v>
      </c>
      <c r="X371" s="7">
        <f>'pivot times'!K49</f>
        <v>3.7631732897322872</v>
      </c>
    </row>
    <row r="372" spans="21:24" x14ac:dyDescent="0.25">
      <c r="U372">
        <v>43</v>
      </c>
      <c r="V372" t="str">
        <f t="shared" si="23"/>
        <v>e2 10000 100 1 1 43</v>
      </c>
      <c r="W372" s="7">
        <f>'pivot times'!J50</f>
        <v>88.537946000000005</v>
      </c>
      <c r="X372" s="7">
        <f>'pivot times'!K50</f>
        <v>0</v>
      </c>
    </row>
    <row r="373" spans="21:24" x14ac:dyDescent="0.25">
      <c r="U373">
        <v>44</v>
      </c>
      <c r="V373" t="str">
        <f t="shared" si="23"/>
        <v>e2 10000 100 1 1 44</v>
      </c>
      <c r="W373" s="7">
        <f>'pivot times'!J51</f>
        <v>95.922841000000005</v>
      </c>
      <c r="X373" s="7">
        <f>'pivot times'!K51</f>
        <v>0</v>
      </c>
    </row>
    <row r="374" spans="21:24" x14ac:dyDescent="0.25">
      <c r="U374">
        <v>45</v>
      </c>
      <c r="V374" t="str">
        <f t="shared" si="23"/>
        <v>e2 10000 100 1 1 45</v>
      </c>
      <c r="W374" s="7">
        <f>'pivot times'!J52</f>
        <v>99.860044249999987</v>
      </c>
      <c r="X374" s="7">
        <f>'pivot times'!K52</f>
        <v>2.5538823982707264</v>
      </c>
    </row>
    <row r="375" spans="21:24" x14ac:dyDescent="0.25">
      <c r="U375">
        <v>46</v>
      </c>
      <c r="V375" t="str">
        <f t="shared" si="23"/>
        <v>e2 10000 100 1 1 46</v>
      </c>
      <c r="W375" s="7">
        <f>'pivot times'!J53</f>
        <v>96.847545999999994</v>
      </c>
      <c r="X375" s="7">
        <f>'pivot times'!K53</f>
        <v>0</v>
      </c>
    </row>
    <row r="376" spans="21:24" x14ac:dyDescent="0.25">
      <c r="U376">
        <v>47</v>
      </c>
      <c r="V376" t="str">
        <f t="shared" si="23"/>
        <v>e2 10000 100 1 1 47</v>
      </c>
      <c r="W376" s="7">
        <f>'pivot times'!J54</f>
        <v>84.768797000000006</v>
      </c>
      <c r="X376" s="7">
        <f>'pivot times'!K54</f>
        <v>0</v>
      </c>
    </row>
    <row r="377" spans="21:24" x14ac:dyDescent="0.25">
      <c r="U377">
        <v>48</v>
      </c>
      <c r="V377" t="str">
        <f t="shared" si="23"/>
        <v>e2 10000 100 1 1 48</v>
      </c>
      <c r="W377" s="7">
        <f>'pivot times'!J55</f>
        <v>97.636355800000004</v>
      </c>
      <c r="X377" s="7">
        <f>'pivot times'!K55</f>
        <v>5.519901111661957</v>
      </c>
    </row>
    <row r="378" spans="21:24" x14ac:dyDescent="0.25">
      <c r="U378">
        <v>49</v>
      </c>
      <c r="V378" t="str">
        <f t="shared" si="23"/>
        <v>e2 10000 100 1 1 49</v>
      </c>
      <c r="W378" s="7">
        <f>'pivot times'!J56</f>
        <v>93.64267000000001</v>
      </c>
      <c r="X378" s="7">
        <f>'pivot times'!K56</f>
        <v>6.2139299999998316</v>
      </c>
    </row>
    <row r="379" spans="21:24" x14ac:dyDescent="0.25">
      <c r="U379">
        <v>50</v>
      </c>
      <c r="V379" t="str">
        <f t="shared" si="23"/>
        <v>e2 10000 100 1 1 50</v>
      </c>
      <c r="W379" s="7">
        <f>'pivot times'!J57</f>
        <v>96.057986</v>
      </c>
      <c r="X379" s="7">
        <f>'pivot times'!K57</f>
        <v>13.683819999999995</v>
      </c>
    </row>
    <row r="380" spans="21:24" x14ac:dyDescent="0.25">
      <c r="U380">
        <v>51</v>
      </c>
      <c r="V380" t="str">
        <f t="shared" si="23"/>
        <v>e2 10000 100 1 1 51</v>
      </c>
      <c r="W380" s="7">
        <f>'pivot times'!J58</f>
        <v>93.982107500000012</v>
      </c>
      <c r="X380" s="7">
        <f>'pivot times'!K58</f>
        <v>0.79070712556728462</v>
      </c>
    </row>
    <row r="381" spans="21:24" x14ac:dyDescent="0.25">
      <c r="U381">
        <v>52</v>
      </c>
      <c r="V381" t="str">
        <f t="shared" si="23"/>
        <v>e2 10000 100 1 1 52</v>
      </c>
      <c r="W381" s="7">
        <f>'pivot times'!J59</f>
        <v>92.73075</v>
      </c>
      <c r="X381" s="7">
        <f>'pivot times'!K59</f>
        <v>0</v>
      </c>
    </row>
    <row r="382" spans="21:24" x14ac:dyDescent="0.25">
      <c r="U382">
        <v>53</v>
      </c>
      <c r="V382" t="str">
        <f t="shared" si="23"/>
        <v>e2 10000 100 1 1 53</v>
      </c>
      <c r="W382" s="7">
        <f>'pivot times'!J60</f>
        <v>93.585569499999991</v>
      </c>
      <c r="X382" s="7">
        <f>'pivot times'!K60</f>
        <v>4.511339500000223</v>
      </c>
    </row>
    <row r="383" spans="21:24" x14ac:dyDescent="0.25">
      <c r="U383">
        <v>54</v>
      </c>
      <c r="V383" t="str">
        <f t="shared" si="23"/>
        <v>e2 10000 100 1 1 54</v>
      </c>
      <c r="W383" s="7">
        <f>'pivot times'!J61</f>
        <v>90.104270800000009</v>
      </c>
      <c r="X383" s="7">
        <f>'pivot times'!K61</f>
        <v>4.4954660707641887</v>
      </c>
    </row>
    <row r="384" spans="21:24" x14ac:dyDescent="0.25">
      <c r="U384">
        <v>55</v>
      </c>
      <c r="V384" t="str">
        <f t="shared" si="23"/>
        <v>e2 10000 100 1 1 55</v>
      </c>
      <c r="W384" s="7">
        <f>'pivot times'!J62</f>
        <v>87.766110499999996</v>
      </c>
      <c r="X384" s="7">
        <f>'pivot times'!K62</f>
        <v>3.3361475000001102</v>
      </c>
    </row>
    <row r="385" spans="20:24" x14ac:dyDescent="0.25">
      <c r="U385">
        <v>56</v>
      </c>
      <c r="V385" t="str">
        <f t="shared" si="23"/>
        <v>e2 10000 100 1 1 56</v>
      </c>
      <c r="W385" s="7">
        <f>'pivot times'!J63</f>
        <v>84.289058999999995</v>
      </c>
      <c r="X385" s="7">
        <f>'pivot times'!K63</f>
        <v>0.36383900000077313</v>
      </c>
    </row>
    <row r="386" spans="20:24" x14ac:dyDescent="0.25">
      <c r="U386">
        <v>57</v>
      </c>
      <c r="V386" t="str">
        <f t="shared" si="23"/>
        <v>e2 10000 100 1 1 57</v>
      </c>
      <c r="W386" s="7">
        <f>'pivot times'!J64</f>
        <v>83.681217666666655</v>
      </c>
      <c r="X386" s="7">
        <f>'pivot times'!K64</f>
        <v>6.7859165563337562</v>
      </c>
    </row>
    <row r="387" spans="20:24" x14ac:dyDescent="0.25">
      <c r="U387">
        <v>58</v>
      </c>
      <c r="V387" t="str">
        <f t="shared" si="23"/>
        <v>e2 10000 100 1 1 58</v>
      </c>
      <c r="W387" s="7">
        <f>'pivot times'!J65</f>
        <v>74.819143499999996</v>
      </c>
      <c r="X387" s="7">
        <f>'pivot times'!K65</f>
        <v>6.5647565000000494</v>
      </c>
    </row>
    <row r="388" spans="20:24" x14ac:dyDescent="0.25">
      <c r="U388">
        <v>59</v>
      </c>
      <c r="V388" t="str">
        <f t="shared" si="23"/>
        <v>e2 10000 100 1 1 59</v>
      </c>
      <c r="W388" s="7">
        <f>'pivot times'!J66</f>
        <v>74.183538999999996</v>
      </c>
      <c r="X388" s="7">
        <f>'pivot times'!K66</f>
        <v>6.3667190000001126</v>
      </c>
    </row>
    <row r="389" spans="20:24" x14ac:dyDescent="0.25">
      <c r="U389">
        <v>60</v>
      </c>
      <c r="V389" t="str">
        <f t="shared" si="23"/>
        <v>e2 10000 100 1 1 60</v>
      </c>
      <c r="W389" s="7">
        <f>'pivot times'!J67</f>
        <v>82.182719166666672</v>
      </c>
      <c r="X389" s="7">
        <f>'pivot times'!K67</f>
        <v>6.0101064763825942</v>
      </c>
    </row>
    <row r="390" spans="20:24" x14ac:dyDescent="0.25">
      <c r="U390">
        <v>61</v>
      </c>
      <c r="V390" t="str">
        <f t="shared" si="23"/>
        <v>e2 10000 100 1 1 61</v>
      </c>
      <c r="W390" s="7">
        <f>'pivot times'!J68</f>
        <v>68.823030499999987</v>
      </c>
      <c r="X390" s="7">
        <f>'pivot times'!K68</f>
        <v>3.4400635000001953</v>
      </c>
    </row>
    <row r="391" spans="20:24" x14ac:dyDescent="0.25">
      <c r="U391">
        <v>62</v>
      </c>
      <c r="V391" t="str">
        <f t="shared" si="23"/>
        <v>e2 10000 100 1 1 62</v>
      </c>
      <c r="W391" s="7">
        <f>'pivot times'!J69</f>
        <v>72.025248500000004</v>
      </c>
      <c r="X391" s="7">
        <f>'pivot times'!K69</f>
        <v>5.9645105000000207</v>
      </c>
    </row>
    <row r="392" spans="20:24" x14ac:dyDescent="0.25">
      <c r="U392">
        <v>63</v>
      </c>
      <c r="V392" t="str">
        <f t="shared" si="23"/>
        <v>e2 10000 100 1 1 63</v>
      </c>
      <c r="W392" s="7">
        <f>'pivot times'!J70</f>
        <v>76.366055833333334</v>
      </c>
      <c r="X392" s="7">
        <f>'pivot times'!K70</f>
        <v>9.324034730334505</v>
      </c>
    </row>
    <row r="393" spans="20:24" x14ac:dyDescent="0.25">
      <c r="U393">
        <v>64</v>
      </c>
      <c r="V393" t="str">
        <f t="shared" si="23"/>
        <v>e2 10000 100 1 1 64</v>
      </c>
      <c r="W393" s="7">
        <f>'pivot times'!J71</f>
        <v>67.618819000000002</v>
      </c>
      <c r="X393" s="7">
        <f>'pivot times'!K71</f>
        <v>3.6772320000000436</v>
      </c>
    </row>
    <row r="394" spans="20:24" x14ac:dyDescent="0.25">
      <c r="T394">
        <v>0</v>
      </c>
      <c r="U394">
        <v>1</v>
      </c>
      <c r="V394" t="str">
        <f>"e2 10000 100 100000 1 " &amp; U394</f>
        <v>e2 10000 100 100000 1 1</v>
      </c>
      <c r="W394" s="7">
        <f>'pivot times'!L8</f>
        <v>0</v>
      </c>
      <c r="X394" s="7">
        <f>'pivot times'!M8</f>
        <v>0</v>
      </c>
    </row>
    <row r="395" spans="20:24" x14ac:dyDescent="0.25">
      <c r="U395">
        <v>2</v>
      </c>
      <c r="V395" t="str">
        <f t="shared" ref="V395:V457" si="24">"e2 10000 100 100000 1 " &amp; U395</f>
        <v>e2 10000 100 100000 1 2</v>
      </c>
      <c r="W395" s="7">
        <f>'pivot times'!L9</f>
        <v>0</v>
      </c>
      <c r="X395" s="7">
        <f>'pivot times'!M9</f>
        <v>0</v>
      </c>
    </row>
    <row r="396" spans="20:24" x14ac:dyDescent="0.25">
      <c r="U396">
        <v>3</v>
      </c>
      <c r="V396" t="str">
        <f t="shared" si="24"/>
        <v>e2 10000 100 100000 1 3</v>
      </c>
      <c r="W396" s="7">
        <f>'pivot times'!L10</f>
        <v>0</v>
      </c>
      <c r="X396" s="7">
        <f>'pivot times'!M10</f>
        <v>0</v>
      </c>
    </row>
    <row r="397" spans="20:24" x14ac:dyDescent="0.25">
      <c r="U397">
        <v>4</v>
      </c>
      <c r="V397" t="str">
        <f t="shared" si="24"/>
        <v>e2 10000 100 100000 1 4</v>
      </c>
      <c r="W397" s="7">
        <f>'pivot times'!L11</f>
        <v>0</v>
      </c>
      <c r="X397" s="7">
        <f>'pivot times'!M11</f>
        <v>0</v>
      </c>
    </row>
    <row r="398" spans="20:24" x14ac:dyDescent="0.25">
      <c r="U398">
        <v>5</v>
      </c>
      <c r="V398" t="str">
        <f t="shared" si="24"/>
        <v>e2 10000 100 100000 1 5</v>
      </c>
      <c r="W398" s="7">
        <f>'pivot times'!L12</f>
        <v>0</v>
      </c>
      <c r="X398" s="7">
        <f>'pivot times'!M12</f>
        <v>0</v>
      </c>
    </row>
    <row r="399" spans="20:24" x14ac:dyDescent="0.25">
      <c r="U399">
        <v>6</v>
      </c>
      <c r="V399" t="str">
        <f t="shared" si="24"/>
        <v>e2 10000 100 100000 1 6</v>
      </c>
      <c r="W399" s="7">
        <f>'pivot times'!L13</f>
        <v>0</v>
      </c>
      <c r="X399" s="7">
        <f>'pivot times'!M13</f>
        <v>0</v>
      </c>
    </row>
    <row r="400" spans="20:24" x14ac:dyDescent="0.25">
      <c r="U400">
        <v>7</v>
      </c>
      <c r="V400" t="str">
        <f t="shared" si="24"/>
        <v>e2 10000 100 100000 1 7</v>
      </c>
      <c r="W400" s="7">
        <f>'pivot times'!L14</f>
        <v>0</v>
      </c>
      <c r="X400" s="7">
        <f>'pivot times'!M14</f>
        <v>0</v>
      </c>
    </row>
    <row r="401" spans="21:24" x14ac:dyDescent="0.25">
      <c r="U401">
        <v>8</v>
      </c>
      <c r="V401" t="str">
        <f t="shared" si="24"/>
        <v>e2 10000 100 100000 1 8</v>
      </c>
      <c r="W401" s="7">
        <f>'pivot times'!L15</f>
        <v>0</v>
      </c>
      <c r="X401" s="7">
        <f>'pivot times'!M15</f>
        <v>0</v>
      </c>
    </row>
    <row r="402" spans="21:24" x14ac:dyDescent="0.25">
      <c r="U402">
        <v>9</v>
      </c>
      <c r="V402" t="str">
        <f t="shared" si="24"/>
        <v>e2 10000 100 100000 1 9</v>
      </c>
      <c r="W402" s="7">
        <f>'pivot times'!L16</f>
        <v>0</v>
      </c>
      <c r="X402" s="7">
        <f>'pivot times'!M16</f>
        <v>0</v>
      </c>
    </row>
    <row r="403" spans="21:24" x14ac:dyDescent="0.25">
      <c r="U403">
        <v>10</v>
      </c>
      <c r="V403" t="str">
        <f t="shared" si="24"/>
        <v>e2 10000 100 100000 1 10</v>
      </c>
      <c r="W403" s="7">
        <f>'pivot times'!L17</f>
        <v>0</v>
      </c>
      <c r="X403" s="7">
        <f>'pivot times'!M17</f>
        <v>0</v>
      </c>
    </row>
    <row r="404" spans="21:24" x14ac:dyDescent="0.25">
      <c r="U404">
        <v>11</v>
      </c>
      <c r="V404" t="str">
        <f t="shared" si="24"/>
        <v>e2 10000 100 100000 1 11</v>
      </c>
      <c r="W404" s="7">
        <f>'pivot times'!L18</f>
        <v>0</v>
      </c>
      <c r="X404" s="7">
        <f>'pivot times'!M18</f>
        <v>0</v>
      </c>
    </row>
    <row r="405" spans="21:24" x14ac:dyDescent="0.25">
      <c r="U405">
        <v>12</v>
      </c>
      <c r="V405" t="str">
        <f t="shared" si="24"/>
        <v>e2 10000 100 100000 1 12</v>
      </c>
      <c r="W405" s="7">
        <f>'pivot times'!L19</f>
        <v>0</v>
      </c>
      <c r="X405" s="7">
        <f>'pivot times'!M19</f>
        <v>0</v>
      </c>
    </row>
    <row r="406" spans="21:24" x14ac:dyDescent="0.25">
      <c r="U406">
        <v>13</v>
      </c>
      <c r="V406" t="str">
        <f t="shared" si="24"/>
        <v>e2 10000 100 100000 1 13</v>
      </c>
      <c r="W406" s="7">
        <f>'pivot times'!L20</f>
        <v>0</v>
      </c>
      <c r="X406" s="7">
        <f>'pivot times'!M20</f>
        <v>0</v>
      </c>
    </row>
    <row r="407" spans="21:24" x14ac:dyDescent="0.25">
      <c r="U407">
        <v>14</v>
      </c>
      <c r="V407" t="str">
        <f t="shared" si="24"/>
        <v>e2 10000 100 100000 1 14</v>
      </c>
      <c r="W407" s="7">
        <f>'pivot times'!L21</f>
        <v>0</v>
      </c>
      <c r="X407" s="7">
        <f>'pivot times'!M21</f>
        <v>0</v>
      </c>
    </row>
    <row r="408" spans="21:24" x14ac:dyDescent="0.25">
      <c r="U408">
        <v>15</v>
      </c>
      <c r="V408" t="str">
        <f t="shared" si="24"/>
        <v>e2 10000 100 100000 1 15</v>
      </c>
      <c r="W408" s="7">
        <f>'pivot times'!L22</f>
        <v>0</v>
      </c>
      <c r="X408" s="7">
        <f>'pivot times'!M22</f>
        <v>0</v>
      </c>
    </row>
    <row r="409" spans="21:24" x14ac:dyDescent="0.25">
      <c r="U409">
        <v>16</v>
      </c>
      <c r="V409" t="str">
        <f t="shared" si="24"/>
        <v>e2 10000 100 100000 1 16</v>
      </c>
      <c r="W409" s="7">
        <f>'pivot times'!L23</f>
        <v>0</v>
      </c>
      <c r="X409" s="7">
        <f>'pivot times'!M23</f>
        <v>0</v>
      </c>
    </row>
    <row r="410" spans="21:24" x14ac:dyDescent="0.25">
      <c r="U410">
        <v>17</v>
      </c>
      <c r="V410" t="str">
        <f t="shared" si="24"/>
        <v>e2 10000 100 100000 1 17</v>
      </c>
      <c r="W410" s="7">
        <f>'pivot times'!L24</f>
        <v>0</v>
      </c>
      <c r="X410" s="7">
        <f>'pivot times'!M24</f>
        <v>0</v>
      </c>
    </row>
    <row r="411" spans="21:24" x14ac:dyDescent="0.25">
      <c r="U411">
        <v>18</v>
      </c>
      <c r="V411" t="str">
        <f t="shared" si="24"/>
        <v>e2 10000 100 100000 1 18</v>
      </c>
      <c r="W411" s="7">
        <f>'pivot times'!L25</f>
        <v>0</v>
      </c>
      <c r="X411" s="7">
        <f>'pivot times'!M25</f>
        <v>0</v>
      </c>
    </row>
    <row r="412" spans="21:24" x14ac:dyDescent="0.25">
      <c r="U412">
        <v>19</v>
      </c>
      <c r="V412" t="str">
        <f t="shared" si="24"/>
        <v>e2 10000 100 100000 1 19</v>
      </c>
      <c r="W412" s="7">
        <f>'pivot times'!L26</f>
        <v>0</v>
      </c>
      <c r="X412" s="7">
        <f>'pivot times'!M26</f>
        <v>0</v>
      </c>
    </row>
    <row r="413" spans="21:24" x14ac:dyDescent="0.25">
      <c r="U413">
        <v>20</v>
      </c>
      <c r="V413" t="str">
        <f t="shared" si="24"/>
        <v>e2 10000 100 100000 1 20</v>
      </c>
      <c r="W413" s="7">
        <f>'pivot times'!L27</f>
        <v>0</v>
      </c>
      <c r="X413" s="7">
        <f>'pivot times'!M27</f>
        <v>0</v>
      </c>
    </row>
    <row r="414" spans="21:24" x14ac:dyDescent="0.25">
      <c r="U414">
        <v>21</v>
      </c>
      <c r="V414" t="str">
        <f t="shared" si="24"/>
        <v>e2 10000 100 100000 1 21</v>
      </c>
      <c r="W414" s="7">
        <f>'pivot times'!L28</f>
        <v>0</v>
      </c>
      <c r="X414" s="7">
        <f>'pivot times'!M28</f>
        <v>0</v>
      </c>
    </row>
    <row r="415" spans="21:24" x14ac:dyDescent="0.25">
      <c r="U415">
        <v>22</v>
      </c>
      <c r="V415" t="str">
        <f t="shared" si="24"/>
        <v>e2 10000 100 100000 1 22</v>
      </c>
      <c r="W415" s="7">
        <f>'pivot times'!L29</f>
        <v>0</v>
      </c>
      <c r="X415" s="7">
        <f>'pivot times'!M29</f>
        <v>0</v>
      </c>
    </row>
    <row r="416" spans="21:24" x14ac:dyDescent="0.25">
      <c r="U416">
        <v>23</v>
      </c>
      <c r="V416" t="str">
        <f t="shared" si="24"/>
        <v>e2 10000 100 100000 1 23</v>
      </c>
      <c r="W416" s="7">
        <f>'pivot times'!L30</f>
        <v>0</v>
      </c>
      <c r="X416" s="7">
        <f>'pivot times'!M30</f>
        <v>0</v>
      </c>
    </row>
    <row r="417" spans="21:24" x14ac:dyDescent="0.25">
      <c r="U417">
        <v>24</v>
      </c>
      <c r="V417" t="str">
        <f t="shared" si="24"/>
        <v>e2 10000 100 100000 1 24</v>
      </c>
      <c r="W417" s="7">
        <f>'pivot times'!L31</f>
        <v>0</v>
      </c>
      <c r="X417" s="7">
        <f>'pivot times'!M31</f>
        <v>0</v>
      </c>
    </row>
    <row r="418" spans="21:24" x14ac:dyDescent="0.25">
      <c r="U418">
        <v>25</v>
      </c>
      <c r="V418" t="str">
        <f t="shared" si="24"/>
        <v>e2 10000 100 100000 1 25</v>
      </c>
      <c r="W418" s="7">
        <f>'pivot times'!L32</f>
        <v>0</v>
      </c>
      <c r="X418" s="7">
        <f>'pivot times'!M32</f>
        <v>0</v>
      </c>
    </row>
    <row r="419" spans="21:24" x14ac:dyDescent="0.25">
      <c r="U419">
        <v>26</v>
      </c>
      <c r="V419" t="str">
        <f t="shared" si="24"/>
        <v>e2 10000 100 100000 1 26</v>
      </c>
      <c r="W419" s="7">
        <f>'pivot times'!L33</f>
        <v>0</v>
      </c>
      <c r="X419" s="7">
        <f>'pivot times'!M33</f>
        <v>0</v>
      </c>
    </row>
    <row r="420" spans="21:24" x14ac:dyDescent="0.25">
      <c r="U420">
        <v>27</v>
      </c>
      <c r="V420" t="str">
        <f t="shared" si="24"/>
        <v>e2 10000 100 100000 1 27</v>
      </c>
      <c r="W420" s="7">
        <f>'pivot times'!L34</f>
        <v>0</v>
      </c>
      <c r="X420" s="7">
        <f>'pivot times'!M34</f>
        <v>0</v>
      </c>
    </row>
    <row r="421" spans="21:24" x14ac:dyDescent="0.25">
      <c r="U421">
        <v>28</v>
      </c>
      <c r="V421" t="str">
        <f t="shared" si="24"/>
        <v>e2 10000 100 100000 1 28</v>
      </c>
      <c r="W421" s="7">
        <f>'pivot times'!L35</f>
        <v>0</v>
      </c>
      <c r="X421" s="7">
        <f>'pivot times'!M35</f>
        <v>0</v>
      </c>
    </row>
    <row r="422" spans="21:24" x14ac:dyDescent="0.25">
      <c r="U422">
        <v>29</v>
      </c>
      <c r="V422" t="str">
        <f t="shared" si="24"/>
        <v>e2 10000 100 100000 1 29</v>
      </c>
      <c r="W422" s="7">
        <f>'pivot times'!L36</f>
        <v>0</v>
      </c>
      <c r="X422" s="7">
        <f>'pivot times'!M36</f>
        <v>0</v>
      </c>
    </row>
    <row r="423" spans="21:24" x14ac:dyDescent="0.25">
      <c r="U423">
        <v>30</v>
      </c>
      <c r="V423" t="str">
        <f t="shared" si="24"/>
        <v>e2 10000 100 100000 1 30</v>
      </c>
      <c r="W423" s="7">
        <f>'pivot times'!L37</f>
        <v>0</v>
      </c>
      <c r="X423" s="7">
        <f>'pivot times'!M37</f>
        <v>0</v>
      </c>
    </row>
    <row r="424" spans="21:24" x14ac:dyDescent="0.25">
      <c r="U424">
        <v>31</v>
      </c>
      <c r="V424" t="str">
        <f t="shared" si="24"/>
        <v>e2 10000 100 100000 1 31</v>
      </c>
      <c r="W424" s="7">
        <f>'pivot times'!L38</f>
        <v>0</v>
      </c>
      <c r="X424" s="7">
        <f>'pivot times'!M38</f>
        <v>0</v>
      </c>
    </row>
    <row r="425" spans="21:24" x14ac:dyDescent="0.25">
      <c r="U425">
        <v>32</v>
      </c>
      <c r="V425" t="str">
        <f t="shared" si="24"/>
        <v>e2 10000 100 100000 1 32</v>
      </c>
      <c r="W425" s="7">
        <f>'pivot times'!L39</f>
        <v>0</v>
      </c>
      <c r="X425" s="7">
        <f>'pivot times'!M39</f>
        <v>0</v>
      </c>
    </row>
    <row r="426" spans="21:24" x14ac:dyDescent="0.25">
      <c r="U426">
        <v>33</v>
      </c>
      <c r="V426" t="str">
        <f t="shared" si="24"/>
        <v>e2 10000 100 100000 1 33</v>
      </c>
      <c r="W426" s="7">
        <f>'pivot times'!L40</f>
        <v>0</v>
      </c>
      <c r="X426" s="7">
        <f>'pivot times'!M40</f>
        <v>0</v>
      </c>
    </row>
    <row r="427" spans="21:24" x14ac:dyDescent="0.25">
      <c r="U427">
        <v>34</v>
      </c>
      <c r="V427" t="str">
        <f t="shared" si="24"/>
        <v>e2 10000 100 100000 1 34</v>
      </c>
      <c r="W427" s="7">
        <f>'pivot times'!L41</f>
        <v>0</v>
      </c>
      <c r="X427" s="7">
        <f>'pivot times'!M41</f>
        <v>0</v>
      </c>
    </row>
    <row r="428" spans="21:24" x14ac:dyDescent="0.25">
      <c r="U428">
        <v>35</v>
      </c>
      <c r="V428" t="str">
        <f t="shared" si="24"/>
        <v>e2 10000 100 100000 1 35</v>
      </c>
      <c r="W428" s="7">
        <f>'pivot times'!L42</f>
        <v>0</v>
      </c>
      <c r="X428" s="7">
        <f>'pivot times'!M42</f>
        <v>0</v>
      </c>
    </row>
    <row r="429" spans="21:24" x14ac:dyDescent="0.25">
      <c r="U429">
        <v>36</v>
      </c>
      <c r="V429" t="str">
        <f t="shared" si="24"/>
        <v>e2 10000 100 100000 1 36</v>
      </c>
      <c r="W429" s="7">
        <f>'pivot times'!L43</f>
        <v>0</v>
      </c>
      <c r="X429" s="7">
        <f>'pivot times'!M43</f>
        <v>0</v>
      </c>
    </row>
    <row r="430" spans="21:24" x14ac:dyDescent="0.25">
      <c r="U430">
        <v>37</v>
      </c>
      <c r="V430" t="str">
        <f t="shared" si="24"/>
        <v>e2 10000 100 100000 1 37</v>
      </c>
      <c r="W430" s="7">
        <f>'pivot times'!L44</f>
        <v>0</v>
      </c>
      <c r="X430" s="7">
        <f>'pivot times'!M44</f>
        <v>0</v>
      </c>
    </row>
    <row r="431" spans="21:24" x14ac:dyDescent="0.25">
      <c r="U431">
        <v>38</v>
      </c>
      <c r="V431" t="str">
        <f t="shared" si="24"/>
        <v>e2 10000 100 100000 1 38</v>
      </c>
      <c r="W431" s="7">
        <f>'pivot times'!L45</f>
        <v>0</v>
      </c>
      <c r="X431" s="7">
        <f>'pivot times'!M45</f>
        <v>0</v>
      </c>
    </row>
    <row r="432" spans="21:24" x14ac:dyDescent="0.25">
      <c r="U432">
        <v>39</v>
      </c>
      <c r="V432" t="str">
        <f t="shared" si="24"/>
        <v>e2 10000 100 100000 1 39</v>
      </c>
      <c r="W432" s="7">
        <f>'pivot times'!L46</f>
        <v>0</v>
      </c>
      <c r="X432" s="7">
        <f>'pivot times'!M46</f>
        <v>0</v>
      </c>
    </row>
    <row r="433" spans="21:24" x14ac:dyDescent="0.25">
      <c r="U433">
        <v>40</v>
      </c>
      <c r="V433" t="str">
        <f t="shared" si="24"/>
        <v>e2 10000 100 100000 1 40</v>
      </c>
      <c r="W433" s="7">
        <f>'pivot times'!L47</f>
        <v>0</v>
      </c>
      <c r="X433" s="7">
        <f>'pivot times'!M47</f>
        <v>0</v>
      </c>
    </row>
    <row r="434" spans="21:24" x14ac:dyDescent="0.25">
      <c r="U434">
        <v>41</v>
      </c>
      <c r="V434" t="str">
        <f t="shared" si="24"/>
        <v>e2 10000 100 100000 1 41</v>
      </c>
      <c r="W434" s="7">
        <f>'pivot times'!L48</f>
        <v>0</v>
      </c>
      <c r="X434" s="7">
        <f>'pivot times'!M48</f>
        <v>0</v>
      </c>
    </row>
    <row r="435" spans="21:24" x14ac:dyDescent="0.25">
      <c r="U435">
        <v>42</v>
      </c>
      <c r="V435" t="str">
        <f t="shared" si="24"/>
        <v>e2 10000 100 100000 1 42</v>
      </c>
      <c r="W435" s="7">
        <f>'pivot times'!L49</f>
        <v>0</v>
      </c>
      <c r="X435" s="7">
        <f>'pivot times'!M49</f>
        <v>0</v>
      </c>
    </row>
    <row r="436" spans="21:24" x14ac:dyDescent="0.25">
      <c r="U436">
        <v>43</v>
      </c>
      <c r="V436" t="str">
        <f t="shared" si="24"/>
        <v>e2 10000 100 100000 1 43</v>
      </c>
      <c r="W436" s="7">
        <f>'pivot times'!L50</f>
        <v>0</v>
      </c>
      <c r="X436" s="7">
        <f>'pivot times'!M50</f>
        <v>0</v>
      </c>
    </row>
    <row r="437" spans="21:24" x14ac:dyDescent="0.25">
      <c r="U437">
        <v>44</v>
      </c>
      <c r="V437" t="str">
        <f t="shared" si="24"/>
        <v>e2 10000 100 100000 1 44</v>
      </c>
      <c r="W437" s="7">
        <f>'pivot times'!L51</f>
        <v>0</v>
      </c>
      <c r="X437" s="7">
        <f>'pivot times'!M51</f>
        <v>0</v>
      </c>
    </row>
    <row r="438" spans="21:24" x14ac:dyDescent="0.25">
      <c r="U438">
        <v>45</v>
      </c>
      <c r="V438" t="str">
        <f t="shared" si="24"/>
        <v>e2 10000 100 100000 1 45</v>
      </c>
      <c r="W438" s="7">
        <f>'pivot times'!L52</f>
        <v>0</v>
      </c>
      <c r="X438" s="7">
        <f>'pivot times'!M52</f>
        <v>0</v>
      </c>
    </row>
    <row r="439" spans="21:24" x14ac:dyDescent="0.25">
      <c r="U439">
        <v>46</v>
      </c>
      <c r="V439" t="str">
        <f t="shared" si="24"/>
        <v>e2 10000 100 100000 1 46</v>
      </c>
      <c r="W439" s="7">
        <f>'pivot times'!L53</f>
        <v>0</v>
      </c>
      <c r="X439" s="7">
        <f>'pivot times'!M53</f>
        <v>0</v>
      </c>
    </row>
    <row r="440" spans="21:24" x14ac:dyDescent="0.25">
      <c r="U440">
        <v>47</v>
      </c>
      <c r="V440" t="str">
        <f t="shared" si="24"/>
        <v>e2 10000 100 100000 1 47</v>
      </c>
      <c r="W440" s="7">
        <f>'pivot times'!L54</f>
        <v>0</v>
      </c>
      <c r="X440" s="7">
        <f>'pivot times'!M54</f>
        <v>0</v>
      </c>
    </row>
    <row r="441" spans="21:24" x14ac:dyDescent="0.25">
      <c r="U441">
        <v>48</v>
      </c>
      <c r="V441" t="str">
        <f t="shared" si="24"/>
        <v>e2 10000 100 100000 1 48</v>
      </c>
      <c r="W441" s="7">
        <f>'pivot times'!L55</f>
        <v>0</v>
      </c>
      <c r="X441" s="7">
        <f>'pivot times'!M55</f>
        <v>0</v>
      </c>
    </row>
    <row r="442" spans="21:24" x14ac:dyDescent="0.25">
      <c r="U442">
        <v>49</v>
      </c>
      <c r="V442" t="str">
        <f t="shared" si="24"/>
        <v>e2 10000 100 100000 1 49</v>
      </c>
      <c r="W442" s="7">
        <f>'pivot times'!L56</f>
        <v>0</v>
      </c>
      <c r="X442" s="7">
        <f>'pivot times'!M56</f>
        <v>0</v>
      </c>
    </row>
    <row r="443" spans="21:24" x14ac:dyDescent="0.25">
      <c r="U443">
        <v>50</v>
      </c>
      <c r="V443" t="str">
        <f t="shared" si="24"/>
        <v>e2 10000 100 100000 1 50</v>
      </c>
      <c r="W443" s="7">
        <f>'pivot times'!L57</f>
        <v>0</v>
      </c>
      <c r="X443" s="7">
        <f>'pivot times'!M57</f>
        <v>0</v>
      </c>
    </row>
    <row r="444" spans="21:24" x14ac:dyDescent="0.25">
      <c r="U444">
        <v>51</v>
      </c>
      <c r="V444" t="str">
        <f t="shared" si="24"/>
        <v>e2 10000 100 100000 1 51</v>
      </c>
      <c r="W444" s="7">
        <f>'pivot times'!L58</f>
        <v>0</v>
      </c>
      <c r="X444" s="7">
        <f>'pivot times'!M58</f>
        <v>0</v>
      </c>
    </row>
    <row r="445" spans="21:24" x14ac:dyDescent="0.25">
      <c r="U445">
        <v>52</v>
      </c>
      <c r="V445" t="str">
        <f t="shared" si="24"/>
        <v>e2 10000 100 100000 1 52</v>
      </c>
      <c r="W445" s="7">
        <f>'pivot times'!L59</f>
        <v>0</v>
      </c>
      <c r="X445" s="7">
        <f>'pivot times'!M59</f>
        <v>0</v>
      </c>
    </row>
    <row r="446" spans="21:24" x14ac:dyDescent="0.25">
      <c r="U446">
        <v>53</v>
      </c>
      <c r="V446" t="str">
        <f t="shared" si="24"/>
        <v>e2 10000 100 100000 1 53</v>
      </c>
      <c r="W446" s="7">
        <f>'pivot times'!L60</f>
        <v>0</v>
      </c>
      <c r="X446" s="7">
        <f>'pivot times'!M60</f>
        <v>0</v>
      </c>
    </row>
    <row r="447" spans="21:24" x14ac:dyDescent="0.25">
      <c r="U447">
        <v>54</v>
      </c>
      <c r="V447" t="str">
        <f t="shared" si="24"/>
        <v>e2 10000 100 100000 1 54</v>
      </c>
      <c r="W447" s="7">
        <f>'pivot times'!L61</f>
        <v>0</v>
      </c>
      <c r="X447" s="7">
        <f>'pivot times'!M61</f>
        <v>0</v>
      </c>
    </row>
    <row r="448" spans="21:24" x14ac:dyDescent="0.25">
      <c r="U448">
        <v>55</v>
      </c>
      <c r="V448" t="str">
        <f t="shared" si="24"/>
        <v>e2 10000 100 100000 1 55</v>
      </c>
      <c r="W448" s="7">
        <f>'pivot times'!L62</f>
        <v>0</v>
      </c>
      <c r="X448" s="7">
        <f>'pivot times'!M62</f>
        <v>0</v>
      </c>
    </row>
    <row r="449" spans="20:24" x14ac:dyDescent="0.25">
      <c r="U449">
        <v>56</v>
      </c>
      <c r="V449" t="str">
        <f t="shared" si="24"/>
        <v>e2 10000 100 100000 1 56</v>
      </c>
      <c r="W449" s="7">
        <f>'pivot times'!L63</f>
        <v>0</v>
      </c>
      <c r="X449" s="7">
        <f>'pivot times'!M63</f>
        <v>0</v>
      </c>
    </row>
    <row r="450" spans="20:24" x14ac:dyDescent="0.25">
      <c r="U450">
        <v>57</v>
      </c>
      <c r="V450" t="str">
        <f t="shared" si="24"/>
        <v>e2 10000 100 100000 1 57</v>
      </c>
      <c r="W450" s="7">
        <f>'pivot times'!L64</f>
        <v>0</v>
      </c>
      <c r="X450" s="7">
        <f>'pivot times'!M64</f>
        <v>0</v>
      </c>
    </row>
    <row r="451" spans="20:24" x14ac:dyDescent="0.25">
      <c r="U451">
        <v>58</v>
      </c>
      <c r="V451" t="str">
        <f t="shared" si="24"/>
        <v>e2 10000 100 100000 1 58</v>
      </c>
      <c r="W451" s="7">
        <f>'pivot times'!L65</f>
        <v>0</v>
      </c>
      <c r="X451" s="7">
        <f>'pivot times'!M65</f>
        <v>0</v>
      </c>
    </row>
    <row r="452" spans="20:24" x14ac:dyDescent="0.25">
      <c r="U452">
        <v>59</v>
      </c>
      <c r="V452" t="str">
        <f t="shared" si="24"/>
        <v>e2 10000 100 100000 1 59</v>
      </c>
      <c r="W452" s="7">
        <f>'pivot times'!L66</f>
        <v>0</v>
      </c>
      <c r="X452" s="7">
        <f>'pivot times'!M66</f>
        <v>0</v>
      </c>
    </row>
    <row r="453" spans="20:24" x14ac:dyDescent="0.25">
      <c r="U453">
        <v>60</v>
      </c>
      <c r="V453" t="str">
        <f t="shared" si="24"/>
        <v>e2 10000 100 100000 1 60</v>
      </c>
      <c r="W453" s="7">
        <f>'pivot times'!L67</f>
        <v>0</v>
      </c>
      <c r="X453" s="7">
        <f>'pivot times'!M67</f>
        <v>0</v>
      </c>
    </row>
    <row r="454" spans="20:24" x14ac:dyDescent="0.25">
      <c r="U454">
        <v>61</v>
      </c>
      <c r="V454" t="str">
        <f t="shared" si="24"/>
        <v>e2 10000 100 100000 1 61</v>
      </c>
      <c r="W454" s="7">
        <f>'pivot times'!L68</f>
        <v>0</v>
      </c>
      <c r="X454" s="7">
        <f>'pivot times'!M68</f>
        <v>0</v>
      </c>
    </row>
    <row r="455" spans="20:24" x14ac:dyDescent="0.25">
      <c r="U455">
        <v>62</v>
      </c>
      <c r="V455" t="str">
        <f t="shared" si="24"/>
        <v>e2 10000 100 100000 1 62</v>
      </c>
      <c r="W455" s="7">
        <f>'pivot times'!L69</f>
        <v>0</v>
      </c>
      <c r="X455" s="7">
        <f>'pivot times'!M69</f>
        <v>0</v>
      </c>
    </row>
    <row r="456" spans="20:24" x14ac:dyDescent="0.25">
      <c r="U456">
        <v>63</v>
      </c>
      <c r="V456" t="str">
        <f t="shared" si="24"/>
        <v>e2 10000 100 100000 1 63</v>
      </c>
      <c r="W456" s="7">
        <f>'pivot times'!L70</f>
        <v>0</v>
      </c>
      <c r="X456" s="7">
        <f>'pivot times'!M70</f>
        <v>0</v>
      </c>
    </row>
    <row r="457" spans="20:24" x14ac:dyDescent="0.25">
      <c r="U457">
        <v>64</v>
      </c>
      <c r="V457" t="str">
        <f t="shared" si="24"/>
        <v>e2 10000 100 100000 1 64</v>
      </c>
      <c r="W457" s="7">
        <f>'pivot times'!L71</f>
        <v>0</v>
      </c>
      <c r="X457" s="7">
        <f>'pivot times'!M71</f>
        <v>0</v>
      </c>
    </row>
    <row r="458" spans="20:24" x14ac:dyDescent="0.25">
      <c r="T458">
        <v>0</v>
      </c>
      <c r="U458">
        <v>1</v>
      </c>
      <c r="V458" t="str">
        <f>"e3 10000 100 1 1 " &amp; U458</f>
        <v>e3 10000 100 1 1 1</v>
      </c>
      <c r="W458" s="7">
        <f>'pivot times'!N8</f>
        <v>0</v>
      </c>
      <c r="X458" s="7">
        <f>'pivot times'!O8</f>
        <v>0</v>
      </c>
    </row>
    <row r="459" spans="20:24" x14ac:dyDescent="0.25">
      <c r="U459">
        <v>2</v>
      </c>
      <c r="V459" t="str">
        <f t="shared" ref="V459:V521" si="25">"e3 10000 100 1 1 " &amp; U459</f>
        <v>e3 10000 100 1 1 2</v>
      </c>
      <c r="W459" s="7">
        <f>'pivot times'!N9</f>
        <v>0</v>
      </c>
      <c r="X459" s="7">
        <f>'pivot times'!O9</f>
        <v>0</v>
      </c>
    </row>
    <row r="460" spans="20:24" x14ac:dyDescent="0.25">
      <c r="U460">
        <v>3</v>
      </c>
      <c r="V460" t="str">
        <f t="shared" si="25"/>
        <v>e3 10000 100 1 1 3</v>
      </c>
      <c r="W460" s="7">
        <f>'pivot times'!N10</f>
        <v>0</v>
      </c>
      <c r="X460" s="7">
        <f>'pivot times'!O10</f>
        <v>0</v>
      </c>
    </row>
    <row r="461" spans="20:24" x14ac:dyDescent="0.25">
      <c r="U461">
        <v>4</v>
      </c>
      <c r="V461" t="str">
        <f t="shared" si="25"/>
        <v>e3 10000 100 1 1 4</v>
      </c>
      <c r="W461" s="7">
        <f>'pivot times'!N11</f>
        <v>0</v>
      </c>
      <c r="X461" s="7">
        <f>'pivot times'!O11</f>
        <v>0</v>
      </c>
    </row>
    <row r="462" spans="20:24" x14ac:dyDescent="0.25">
      <c r="U462">
        <v>5</v>
      </c>
      <c r="V462" t="str">
        <f t="shared" si="25"/>
        <v>e3 10000 100 1 1 5</v>
      </c>
      <c r="W462" s="7">
        <f>'pivot times'!N12</f>
        <v>0</v>
      </c>
      <c r="X462" s="7">
        <f>'pivot times'!O12</f>
        <v>0</v>
      </c>
    </row>
    <row r="463" spans="20:24" x14ac:dyDescent="0.25">
      <c r="U463">
        <v>6</v>
      </c>
      <c r="V463" t="str">
        <f t="shared" si="25"/>
        <v>e3 10000 100 1 1 6</v>
      </c>
      <c r="W463" s="7">
        <f>'pivot times'!N13</f>
        <v>0</v>
      </c>
      <c r="X463" s="7">
        <f>'pivot times'!O13</f>
        <v>0</v>
      </c>
    </row>
    <row r="464" spans="20:24" x14ac:dyDescent="0.25">
      <c r="U464">
        <v>7</v>
      </c>
      <c r="V464" t="str">
        <f t="shared" si="25"/>
        <v>e3 10000 100 1 1 7</v>
      </c>
      <c r="W464" s="7">
        <f>'pivot times'!N14</f>
        <v>0</v>
      </c>
      <c r="X464" s="7">
        <f>'pivot times'!O14</f>
        <v>0</v>
      </c>
    </row>
    <row r="465" spans="21:24" x14ac:dyDescent="0.25">
      <c r="U465">
        <v>8</v>
      </c>
      <c r="V465" t="str">
        <f t="shared" si="25"/>
        <v>e3 10000 100 1 1 8</v>
      </c>
      <c r="W465" s="7">
        <f>'pivot times'!N15</f>
        <v>0</v>
      </c>
      <c r="X465" s="7">
        <f>'pivot times'!O15</f>
        <v>0</v>
      </c>
    </row>
    <row r="466" spans="21:24" x14ac:dyDescent="0.25">
      <c r="U466">
        <v>9</v>
      </c>
      <c r="V466" t="str">
        <f t="shared" si="25"/>
        <v>e3 10000 100 1 1 9</v>
      </c>
      <c r="W466" s="7">
        <f>'pivot times'!N16</f>
        <v>0</v>
      </c>
      <c r="X466" s="7">
        <f>'pivot times'!O16</f>
        <v>0</v>
      </c>
    </row>
    <row r="467" spans="21:24" x14ac:dyDescent="0.25">
      <c r="U467">
        <v>10</v>
      </c>
      <c r="V467" t="str">
        <f t="shared" si="25"/>
        <v>e3 10000 100 1 1 10</v>
      </c>
      <c r="W467" s="7">
        <f>'pivot times'!N17</f>
        <v>0</v>
      </c>
      <c r="X467" s="7">
        <f>'pivot times'!O17</f>
        <v>0</v>
      </c>
    </row>
    <row r="468" spans="21:24" x14ac:dyDescent="0.25">
      <c r="U468">
        <v>11</v>
      </c>
      <c r="V468" t="str">
        <f t="shared" si="25"/>
        <v>e3 10000 100 1 1 11</v>
      </c>
      <c r="W468" s="7">
        <f>'pivot times'!N18</f>
        <v>0</v>
      </c>
      <c r="X468" s="7">
        <f>'pivot times'!O18</f>
        <v>0</v>
      </c>
    </row>
    <row r="469" spans="21:24" x14ac:dyDescent="0.25">
      <c r="U469">
        <v>12</v>
      </c>
      <c r="V469" t="str">
        <f t="shared" si="25"/>
        <v>e3 10000 100 1 1 12</v>
      </c>
      <c r="W469" s="7">
        <f>'pivot times'!N19</f>
        <v>0</v>
      </c>
      <c r="X469" s="7">
        <f>'pivot times'!O19</f>
        <v>0</v>
      </c>
    </row>
    <row r="470" spans="21:24" x14ac:dyDescent="0.25">
      <c r="U470">
        <v>13</v>
      </c>
      <c r="V470" t="str">
        <f t="shared" si="25"/>
        <v>e3 10000 100 1 1 13</v>
      </c>
      <c r="W470" s="7">
        <f>'pivot times'!N20</f>
        <v>0</v>
      </c>
      <c r="X470" s="7">
        <f>'pivot times'!O20</f>
        <v>0</v>
      </c>
    </row>
    <row r="471" spans="21:24" x14ac:dyDescent="0.25">
      <c r="U471">
        <v>14</v>
      </c>
      <c r="V471" t="str">
        <f t="shared" si="25"/>
        <v>e3 10000 100 1 1 14</v>
      </c>
      <c r="W471" s="7">
        <f>'pivot times'!N21</f>
        <v>0</v>
      </c>
      <c r="X471" s="7">
        <f>'pivot times'!O21</f>
        <v>0</v>
      </c>
    </row>
    <row r="472" spans="21:24" x14ac:dyDescent="0.25">
      <c r="U472">
        <v>15</v>
      </c>
      <c r="V472" t="str">
        <f t="shared" si="25"/>
        <v>e3 10000 100 1 1 15</v>
      </c>
      <c r="W472" s="7">
        <f>'pivot times'!N22</f>
        <v>0</v>
      </c>
      <c r="X472" s="7">
        <f>'pivot times'!O22</f>
        <v>0</v>
      </c>
    </row>
    <row r="473" spans="21:24" x14ac:dyDescent="0.25">
      <c r="U473">
        <v>16</v>
      </c>
      <c r="V473" t="str">
        <f t="shared" si="25"/>
        <v>e3 10000 100 1 1 16</v>
      </c>
      <c r="W473" s="7">
        <f>'pivot times'!N23</f>
        <v>0</v>
      </c>
      <c r="X473" s="7">
        <f>'pivot times'!O23</f>
        <v>0</v>
      </c>
    </row>
    <row r="474" spans="21:24" x14ac:dyDescent="0.25">
      <c r="U474">
        <v>17</v>
      </c>
      <c r="V474" t="str">
        <f t="shared" si="25"/>
        <v>e3 10000 100 1 1 17</v>
      </c>
      <c r="W474" s="7">
        <f>'pivot times'!N24</f>
        <v>0</v>
      </c>
      <c r="X474" s="7">
        <f>'pivot times'!O24</f>
        <v>0</v>
      </c>
    </row>
    <row r="475" spans="21:24" x14ac:dyDescent="0.25">
      <c r="U475">
        <v>18</v>
      </c>
      <c r="V475" t="str">
        <f t="shared" si="25"/>
        <v>e3 10000 100 1 1 18</v>
      </c>
      <c r="W475" s="7">
        <f>'pivot times'!N25</f>
        <v>0</v>
      </c>
      <c r="X475" s="7">
        <f>'pivot times'!O25</f>
        <v>0</v>
      </c>
    </row>
    <row r="476" spans="21:24" x14ac:dyDescent="0.25">
      <c r="U476">
        <v>19</v>
      </c>
      <c r="V476" t="str">
        <f t="shared" si="25"/>
        <v>e3 10000 100 1 1 19</v>
      </c>
      <c r="W476" s="7">
        <f>'pivot times'!N26</f>
        <v>0</v>
      </c>
      <c r="X476" s="7">
        <f>'pivot times'!O26</f>
        <v>0</v>
      </c>
    </row>
    <row r="477" spans="21:24" x14ac:dyDescent="0.25">
      <c r="U477">
        <v>20</v>
      </c>
      <c r="V477" t="str">
        <f t="shared" si="25"/>
        <v>e3 10000 100 1 1 20</v>
      </c>
      <c r="W477" s="7">
        <f>'pivot times'!N27</f>
        <v>0</v>
      </c>
      <c r="X477" s="7">
        <f>'pivot times'!O27</f>
        <v>0</v>
      </c>
    </row>
    <row r="478" spans="21:24" x14ac:dyDescent="0.25">
      <c r="U478">
        <v>21</v>
      </c>
      <c r="V478" t="str">
        <f t="shared" si="25"/>
        <v>e3 10000 100 1 1 21</v>
      </c>
      <c r="W478" s="7">
        <f>'pivot times'!N28</f>
        <v>0</v>
      </c>
      <c r="X478" s="7">
        <f>'pivot times'!O28</f>
        <v>0</v>
      </c>
    </row>
    <row r="479" spans="21:24" x14ac:dyDescent="0.25">
      <c r="U479">
        <v>22</v>
      </c>
      <c r="V479" t="str">
        <f t="shared" si="25"/>
        <v>e3 10000 100 1 1 22</v>
      </c>
      <c r="W479" s="7">
        <f>'pivot times'!N29</f>
        <v>0</v>
      </c>
      <c r="X479" s="7">
        <f>'pivot times'!O29</f>
        <v>0</v>
      </c>
    </row>
    <row r="480" spans="21:24" x14ac:dyDescent="0.25">
      <c r="U480">
        <v>23</v>
      </c>
      <c r="V480" t="str">
        <f t="shared" si="25"/>
        <v>e3 10000 100 1 1 23</v>
      </c>
      <c r="W480" s="7">
        <f>'pivot times'!N30</f>
        <v>0</v>
      </c>
      <c r="X480" s="7">
        <f>'pivot times'!O30</f>
        <v>0</v>
      </c>
    </row>
    <row r="481" spans="21:24" x14ac:dyDescent="0.25">
      <c r="U481">
        <v>24</v>
      </c>
      <c r="V481" t="str">
        <f t="shared" si="25"/>
        <v>e3 10000 100 1 1 24</v>
      </c>
      <c r="W481" s="7">
        <f>'pivot times'!N31</f>
        <v>0</v>
      </c>
      <c r="X481" s="7">
        <f>'pivot times'!O31</f>
        <v>0</v>
      </c>
    </row>
    <row r="482" spans="21:24" x14ac:dyDescent="0.25">
      <c r="U482">
        <v>25</v>
      </c>
      <c r="V482" t="str">
        <f t="shared" si="25"/>
        <v>e3 10000 100 1 1 25</v>
      </c>
      <c r="W482" s="7">
        <f>'pivot times'!N32</f>
        <v>0</v>
      </c>
      <c r="X482" s="7">
        <f>'pivot times'!O32</f>
        <v>0</v>
      </c>
    </row>
    <row r="483" spans="21:24" x14ac:dyDescent="0.25">
      <c r="U483">
        <v>26</v>
      </c>
      <c r="V483" t="str">
        <f t="shared" si="25"/>
        <v>e3 10000 100 1 1 26</v>
      </c>
      <c r="W483" s="7">
        <f>'pivot times'!N33</f>
        <v>0</v>
      </c>
      <c r="X483" s="7">
        <f>'pivot times'!O33</f>
        <v>0</v>
      </c>
    </row>
    <row r="484" spans="21:24" x14ac:dyDescent="0.25">
      <c r="U484">
        <v>27</v>
      </c>
      <c r="V484" t="str">
        <f t="shared" si="25"/>
        <v>e3 10000 100 1 1 27</v>
      </c>
      <c r="W484" s="7">
        <f>'pivot times'!N34</f>
        <v>0</v>
      </c>
      <c r="X484" s="7">
        <f>'pivot times'!O34</f>
        <v>0</v>
      </c>
    </row>
    <row r="485" spans="21:24" x14ac:dyDescent="0.25">
      <c r="U485">
        <v>28</v>
      </c>
      <c r="V485" t="str">
        <f t="shared" si="25"/>
        <v>e3 10000 100 1 1 28</v>
      </c>
      <c r="W485" s="7">
        <f>'pivot times'!N35</f>
        <v>0</v>
      </c>
      <c r="X485" s="7">
        <f>'pivot times'!O35</f>
        <v>0</v>
      </c>
    </row>
    <row r="486" spans="21:24" x14ac:dyDescent="0.25">
      <c r="U486">
        <v>29</v>
      </c>
      <c r="V486" t="str">
        <f t="shared" si="25"/>
        <v>e3 10000 100 1 1 29</v>
      </c>
      <c r="W486" s="7">
        <f>'pivot times'!N36</f>
        <v>0</v>
      </c>
      <c r="X486" s="7">
        <f>'pivot times'!O36</f>
        <v>0</v>
      </c>
    </row>
    <row r="487" spans="21:24" x14ac:dyDescent="0.25">
      <c r="U487">
        <v>30</v>
      </c>
      <c r="V487" t="str">
        <f t="shared" si="25"/>
        <v>e3 10000 100 1 1 30</v>
      </c>
      <c r="W487" s="7">
        <f>'pivot times'!N37</f>
        <v>0</v>
      </c>
      <c r="X487" s="7">
        <f>'pivot times'!O37</f>
        <v>0</v>
      </c>
    </row>
    <row r="488" spans="21:24" x14ac:dyDescent="0.25">
      <c r="U488">
        <v>31</v>
      </c>
      <c r="V488" t="str">
        <f t="shared" si="25"/>
        <v>e3 10000 100 1 1 31</v>
      </c>
      <c r="W488" s="7">
        <f>'pivot times'!N38</f>
        <v>0</v>
      </c>
      <c r="X488" s="7">
        <f>'pivot times'!O38</f>
        <v>0</v>
      </c>
    </row>
    <row r="489" spans="21:24" x14ac:dyDescent="0.25">
      <c r="U489">
        <v>32</v>
      </c>
      <c r="V489" t="str">
        <f t="shared" si="25"/>
        <v>e3 10000 100 1 1 32</v>
      </c>
      <c r="W489" s="7">
        <f>'pivot times'!N39</f>
        <v>0</v>
      </c>
      <c r="X489" s="7">
        <f>'pivot times'!O39</f>
        <v>0</v>
      </c>
    </row>
    <row r="490" spans="21:24" x14ac:dyDescent="0.25">
      <c r="U490">
        <v>33</v>
      </c>
      <c r="V490" t="str">
        <f t="shared" si="25"/>
        <v>e3 10000 100 1 1 33</v>
      </c>
      <c r="W490" s="7">
        <f>'pivot times'!N40</f>
        <v>0</v>
      </c>
      <c r="X490" s="7">
        <f>'pivot times'!O40</f>
        <v>0</v>
      </c>
    </row>
    <row r="491" spans="21:24" x14ac:dyDescent="0.25">
      <c r="U491">
        <v>34</v>
      </c>
      <c r="V491" t="str">
        <f t="shared" si="25"/>
        <v>e3 10000 100 1 1 34</v>
      </c>
      <c r="W491" s="7">
        <f>'pivot times'!N41</f>
        <v>0</v>
      </c>
      <c r="X491" s="7">
        <f>'pivot times'!O41</f>
        <v>0</v>
      </c>
    </row>
    <row r="492" spans="21:24" x14ac:dyDescent="0.25">
      <c r="U492">
        <v>35</v>
      </c>
      <c r="V492" t="str">
        <f t="shared" si="25"/>
        <v>e3 10000 100 1 1 35</v>
      </c>
      <c r="W492" s="7">
        <f>'pivot times'!N42</f>
        <v>0</v>
      </c>
      <c r="X492" s="7">
        <f>'pivot times'!O42</f>
        <v>0</v>
      </c>
    </row>
    <row r="493" spans="21:24" x14ac:dyDescent="0.25">
      <c r="U493">
        <v>36</v>
      </c>
      <c r="V493" t="str">
        <f t="shared" si="25"/>
        <v>e3 10000 100 1 1 36</v>
      </c>
      <c r="W493" s="7">
        <f>'pivot times'!N43</f>
        <v>0</v>
      </c>
      <c r="X493" s="7">
        <f>'pivot times'!O43</f>
        <v>0</v>
      </c>
    </row>
    <row r="494" spans="21:24" x14ac:dyDescent="0.25">
      <c r="U494">
        <v>37</v>
      </c>
      <c r="V494" t="str">
        <f t="shared" si="25"/>
        <v>e3 10000 100 1 1 37</v>
      </c>
      <c r="W494" s="7">
        <f>'pivot times'!N44</f>
        <v>0</v>
      </c>
      <c r="X494" s="7">
        <f>'pivot times'!O44</f>
        <v>0</v>
      </c>
    </row>
    <row r="495" spans="21:24" x14ac:dyDescent="0.25">
      <c r="U495">
        <v>38</v>
      </c>
      <c r="V495" t="str">
        <f t="shared" si="25"/>
        <v>e3 10000 100 1 1 38</v>
      </c>
      <c r="W495" s="7">
        <f>'pivot times'!N45</f>
        <v>0</v>
      </c>
      <c r="X495" s="7">
        <f>'pivot times'!O45</f>
        <v>0</v>
      </c>
    </row>
    <row r="496" spans="21:24" x14ac:dyDescent="0.25">
      <c r="U496">
        <v>39</v>
      </c>
      <c r="V496" t="str">
        <f t="shared" si="25"/>
        <v>e3 10000 100 1 1 39</v>
      </c>
      <c r="W496" s="7">
        <f>'pivot times'!N46</f>
        <v>0</v>
      </c>
      <c r="X496" s="7">
        <f>'pivot times'!O46</f>
        <v>0</v>
      </c>
    </row>
    <row r="497" spans="21:24" x14ac:dyDescent="0.25">
      <c r="U497">
        <v>40</v>
      </c>
      <c r="V497" t="str">
        <f t="shared" si="25"/>
        <v>e3 10000 100 1 1 40</v>
      </c>
      <c r="W497" s="7">
        <f>'pivot times'!N47</f>
        <v>0</v>
      </c>
      <c r="X497" s="7">
        <f>'pivot times'!O47</f>
        <v>0</v>
      </c>
    </row>
    <row r="498" spans="21:24" x14ac:dyDescent="0.25">
      <c r="U498">
        <v>41</v>
      </c>
      <c r="V498" t="str">
        <f t="shared" si="25"/>
        <v>e3 10000 100 1 1 41</v>
      </c>
      <c r="W498" s="7">
        <f>'pivot times'!N48</f>
        <v>0</v>
      </c>
      <c r="X498" s="7">
        <f>'pivot times'!O48</f>
        <v>0</v>
      </c>
    </row>
    <row r="499" spans="21:24" x14ac:dyDescent="0.25">
      <c r="U499">
        <v>42</v>
      </c>
      <c r="V499" t="str">
        <f t="shared" si="25"/>
        <v>e3 10000 100 1 1 42</v>
      </c>
      <c r="W499" s="7">
        <f>'pivot times'!N49</f>
        <v>0</v>
      </c>
      <c r="X499" s="7">
        <f>'pivot times'!O49</f>
        <v>0</v>
      </c>
    </row>
    <row r="500" spans="21:24" x14ac:dyDescent="0.25">
      <c r="U500">
        <v>43</v>
      </c>
      <c r="V500" t="str">
        <f t="shared" si="25"/>
        <v>e3 10000 100 1 1 43</v>
      </c>
      <c r="W500" s="7">
        <f>'pivot times'!N50</f>
        <v>0</v>
      </c>
      <c r="X500" s="7">
        <f>'pivot times'!O50</f>
        <v>0</v>
      </c>
    </row>
    <row r="501" spans="21:24" x14ac:dyDescent="0.25">
      <c r="U501">
        <v>44</v>
      </c>
      <c r="V501" t="str">
        <f t="shared" si="25"/>
        <v>e3 10000 100 1 1 44</v>
      </c>
      <c r="W501" s="7">
        <f>'pivot times'!N51</f>
        <v>0</v>
      </c>
      <c r="X501" s="7">
        <f>'pivot times'!O51</f>
        <v>0</v>
      </c>
    </row>
    <row r="502" spans="21:24" x14ac:dyDescent="0.25">
      <c r="U502">
        <v>45</v>
      </c>
      <c r="V502" t="str">
        <f t="shared" si="25"/>
        <v>e3 10000 100 1 1 45</v>
      </c>
      <c r="W502" s="7">
        <f>'pivot times'!N52</f>
        <v>0</v>
      </c>
      <c r="X502" s="7">
        <f>'pivot times'!O52</f>
        <v>0</v>
      </c>
    </row>
    <row r="503" spans="21:24" x14ac:dyDescent="0.25">
      <c r="U503">
        <v>46</v>
      </c>
      <c r="V503" t="str">
        <f t="shared" si="25"/>
        <v>e3 10000 100 1 1 46</v>
      </c>
      <c r="W503" s="7">
        <f>'pivot times'!N53</f>
        <v>0</v>
      </c>
      <c r="X503" s="7">
        <f>'pivot times'!O53</f>
        <v>0</v>
      </c>
    </row>
    <row r="504" spans="21:24" x14ac:dyDescent="0.25">
      <c r="U504">
        <v>47</v>
      </c>
      <c r="V504" t="str">
        <f t="shared" si="25"/>
        <v>e3 10000 100 1 1 47</v>
      </c>
      <c r="W504" s="7">
        <f>'pivot times'!N54</f>
        <v>0</v>
      </c>
      <c r="X504" s="7">
        <f>'pivot times'!O54</f>
        <v>0</v>
      </c>
    </row>
    <row r="505" spans="21:24" x14ac:dyDescent="0.25">
      <c r="U505">
        <v>48</v>
      </c>
      <c r="V505" t="str">
        <f t="shared" si="25"/>
        <v>e3 10000 100 1 1 48</v>
      </c>
      <c r="W505" s="7">
        <f>'pivot times'!N55</f>
        <v>0</v>
      </c>
      <c r="X505" s="7">
        <f>'pivot times'!O55</f>
        <v>0</v>
      </c>
    </row>
    <row r="506" spans="21:24" x14ac:dyDescent="0.25">
      <c r="U506">
        <v>49</v>
      </c>
      <c r="V506" t="str">
        <f t="shared" si="25"/>
        <v>e3 10000 100 1 1 49</v>
      </c>
      <c r="W506" s="7">
        <f>'pivot times'!N56</f>
        <v>0</v>
      </c>
      <c r="X506" s="7">
        <f>'pivot times'!O56</f>
        <v>0</v>
      </c>
    </row>
    <row r="507" spans="21:24" x14ac:dyDescent="0.25">
      <c r="U507">
        <v>50</v>
      </c>
      <c r="V507" t="str">
        <f t="shared" si="25"/>
        <v>e3 10000 100 1 1 50</v>
      </c>
      <c r="W507" s="7">
        <f>'pivot times'!N57</f>
        <v>0</v>
      </c>
      <c r="X507" s="7">
        <f>'pivot times'!O57</f>
        <v>0</v>
      </c>
    </row>
    <row r="508" spans="21:24" x14ac:dyDescent="0.25">
      <c r="U508">
        <v>51</v>
      </c>
      <c r="V508" t="str">
        <f t="shared" si="25"/>
        <v>e3 10000 100 1 1 51</v>
      </c>
      <c r="W508" s="7">
        <f>'pivot times'!N58</f>
        <v>0</v>
      </c>
      <c r="X508" s="7">
        <f>'pivot times'!O58</f>
        <v>0</v>
      </c>
    </row>
    <row r="509" spans="21:24" x14ac:dyDescent="0.25">
      <c r="U509">
        <v>52</v>
      </c>
      <c r="V509" t="str">
        <f t="shared" si="25"/>
        <v>e3 10000 100 1 1 52</v>
      </c>
      <c r="W509" s="7">
        <f>'pivot times'!N59</f>
        <v>0</v>
      </c>
      <c r="X509" s="7">
        <f>'pivot times'!O59</f>
        <v>0</v>
      </c>
    </row>
    <row r="510" spans="21:24" x14ac:dyDescent="0.25">
      <c r="U510">
        <v>53</v>
      </c>
      <c r="V510" t="str">
        <f t="shared" si="25"/>
        <v>e3 10000 100 1 1 53</v>
      </c>
      <c r="W510" s="7">
        <f>'pivot times'!N60</f>
        <v>0</v>
      </c>
      <c r="X510" s="7">
        <f>'pivot times'!O60</f>
        <v>0</v>
      </c>
    </row>
    <row r="511" spans="21:24" x14ac:dyDescent="0.25">
      <c r="U511">
        <v>54</v>
      </c>
      <c r="V511" t="str">
        <f t="shared" si="25"/>
        <v>e3 10000 100 1 1 54</v>
      </c>
      <c r="W511" s="7">
        <f>'pivot times'!N61</f>
        <v>0</v>
      </c>
      <c r="X511" s="7">
        <f>'pivot times'!O61</f>
        <v>0</v>
      </c>
    </row>
    <row r="512" spans="21:24" x14ac:dyDescent="0.25">
      <c r="U512">
        <v>55</v>
      </c>
      <c r="V512" t="str">
        <f t="shared" si="25"/>
        <v>e3 10000 100 1 1 55</v>
      </c>
      <c r="W512" s="7">
        <f>'pivot times'!N62</f>
        <v>0</v>
      </c>
      <c r="X512" s="7">
        <f>'pivot times'!O62</f>
        <v>0</v>
      </c>
    </row>
    <row r="513" spans="20:24" x14ac:dyDescent="0.25">
      <c r="U513">
        <v>56</v>
      </c>
      <c r="V513" t="str">
        <f t="shared" si="25"/>
        <v>e3 10000 100 1 1 56</v>
      </c>
      <c r="W513" s="7">
        <f>'pivot times'!N63</f>
        <v>0</v>
      </c>
      <c r="X513" s="7">
        <f>'pivot times'!O63</f>
        <v>0</v>
      </c>
    </row>
    <row r="514" spans="20:24" x14ac:dyDescent="0.25">
      <c r="U514">
        <v>57</v>
      </c>
      <c r="V514" t="str">
        <f t="shared" si="25"/>
        <v>e3 10000 100 1 1 57</v>
      </c>
      <c r="W514" s="7">
        <f>'pivot times'!N64</f>
        <v>0</v>
      </c>
      <c r="X514" s="7">
        <f>'pivot times'!O64</f>
        <v>0</v>
      </c>
    </row>
    <row r="515" spans="20:24" x14ac:dyDescent="0.25">
      <c r="U515">
        <v>58</v>
      </c>
      <c r="V515" t="str">
        <f t="shared" si="25"/>
        <v>e3 10000 100 1 1 58</v>
      </c>
      <c r="W515" s="7">
        <f>'pivot times'!N65</f>
        <v>0</v>
      </c>
      <c r="X515" s="7">
        <f>'pivot times'!O65</f>
        <v>0</v>
      </c>
    </row>
    <row r="516" spans="20:24" x14ac:dyDescent="0.25">
      <c r="U516">
        <v>59</v>
      </c>
      <c r="V516" t="str">
        <f t="shared" si="25"/>
        <v>e3 10000 100 1 1 59</v>
      </c>
      <c r="W516" s="7">
        <f>'pivot times'!N66</f>
        <v>0</v>
      </c>
      <c r="X516" s="7">
        <f>'pivot times'!O66</f>
        <v>0</v>
      </c>
    </row>
    <row r="517" spans="20:24" x14ac:dyDescent="0.25">
      <c r="U517">
        <v>60</v>
      </c>
      <c r="V517" t="str">
        <f t="shared" si="25"/>
        <v>e3 10000 100 1 1 60</v>
      </c>
      <c r="W517" s="7">
        <f>'pivot times'!N67</f>
        <v>0</v>
      </c>
      <c r="X517" s="7">
        <f>'pivot times'!O67</f>
        <v>0</v>
      </c>
    </row>
    <row r="518" spans="20:24" x14ac:dyDescent="0.25">
      <c r="U518">
        <v>61</v>
      </c>
      <c r="V518" t="str">
        <f t="shared" si="25"/>
        <v>e3 10000 100 1 1 61</v>
      </c>
      <c r="W518" s="7">
        <f>'pivot times'!N68</f>
        <v>0</v>
      </c>
      <c r="X518" s="7">
        <f>'pivot times'!O68</f>
        <v>0</v>
      </c>
    </row>
    <row r="519" spans="20:24" x14ac:dyDescent="0.25">
      <c r="U519">
        <v>62</v>
      </c>
      <c r="V519" t="str">
        <f t="shared" si="25"/>
        <v>e3 10000 100 1 1 62</v>
      </c>
      <c r="W519" s="7">
        <f>'pivot times'!N69</f>
        <v>0</v>
      </c>
      <c r="X519" s="7">
        <f>'pivot times'!O69</f>
        <v>0</v>
      </c>
    </row>
    <row r="520" spans="20:24" x14ac:dyDescent="0.25">
      <c r="U520">
        <v>63</v>
      </c>
      <c r="V520" t="str">
        <f t="shared" si="25"/>
        <v>e3 10000 100 1 1 63</v>
      </c>
      <c r="W520" s="7">
        <f>'pivot times'!N70</f>
        <v>0</v>
      </c>
      <c r="X520" s="7">
        <f>'pivot times'!O70</f>
        <v>0</v>
      </c>
    </row>
    <row r="521" spans="20:24" x14ac:dyDescent="0.25">
      <c r="U521">
        <v>64</v>
      </c>
      <c r="V521" t="str">
        <f t="shared" si="25"/>
        <v>e3 10000 100 1 1 64</v>
      </c>
      <c r="W521" s="7">
        <f>'pivot times'!N71</f>
        <v>0</v>
      </c>
      <c r="X521" s="7">
        <f>'pivot times'!O71</f>
        <v>0</v>
      </c>
    </row>
    <row r="522" spans="20:24" x14ac:dyDescent="0.25">
      <c r="T522">
        <v>0</v>
      </c>
      <c r="U522">
        <v>1</v>
      </c>
      <c r="V522" t="str">
        <f>"e3 10000 100 100000 1 " &amp; U522</f>
        <v>e3 10000 100 100000 1 1</v>
      </c>
      <c r="W522" s="7">
        <f>'pivot times'!P8</f>
        <v>0</v>
      </c>
      <c r="X522" s="7">
        <f>'pivot times'!Q8</f>
        <v>0</v>
      </c>
    </row>
    <row r="523" spans="20:24" x14ac:dyDescent="0.25">
      <c r="U523">
        <v>2</v>
      </c>
      <c r="V523" t="str">
        <f t="shared" ref="V523:V585" si="26">"e3 10000 100 100000 1 " &amp; U523</f>
        <v>e3 10000 100 100000 1 2</v>
      </c>
      <c r="W523" s="7">
        <f>'pivot times'!P9</f>
        <v>0</v>
      </c>
      <c r="X523" s="7">
        <f>'pivot times'!Q9</f>
        <v>0</v>
      </c>
    </row>
    <row r="524" spans="20:24" x14ac:dyDescent="0.25">
      <c r="U524">
        <v>3</v>
      </c>
      <c r="V524" t="str">
        <f t="shared" si="26"/>
        <v>e3 10000 100 100000 1 3</v>
      </c>
      <c r="W524" s="7">
        <f>'pivot times'!P10</f>
        <v>0</v>
      </c>
      <c r="X524" s="7">
        <f>'pivot times'!Q10</f>
        <v>0</v>
      </c>
    </row>
    <row r="525" spans="20:24" x14ac:dyDescent="0.25">
      <c r="U525">
        <v>4</v>
      </c>
      <c r="V525" t="str">
        <f t="shared" si="26"/>
        <v>e3 10000 100 100000 1 4</v>
      </c>
      <c r="W525" s="7">
        <f>'pivot times'!P11</f>
        <v>0</v>
      </c>
      <c r="X525" s="7">
        <f>'pivot times'!Q11</f>
        <v>0</v>
      </c>
    </row>
    <row r="526" spans="20:24" x14ac:dyDescent="0.25">
      <c r="U526">
        <v>5</v>
      </c>
      <c r="V526" t="str">
        <f t="shared" si="26"/>
        <v>e3 10000 100 100000 1 5</v>
      </c>
      <c r="W526" s="7">
        <f>'pivot times'!P12</f>
        <v>0</v>
      </c>
      <c r="X526" s="7">
        <f>'pivot times'!Q12</f>
        <v>0</v>
      </c>
    </row>
    <row r="527" spans="20:24" x14ac:dyDescent="0.25">
      <c r="U527">
        <v>6</v>
      </c>
      <c r="V527" t="str">
        <f t="shared" si="26"/>
        <v>e3 10000 100 100000 1 6</v>
      </c>
      <c r="W527" s="7">
        <f>'pivot times'!P13</f>
        <v>0</v>
      </c>
      <c r="X527" s="7">
        <f>'pivot times'!Q13</f>
        <v>0</v>
      </c>
    </row>
    <row r="528" spans="20:24" x14ac:dyDescent="0.25">
      <c r="U528">
        <v>7</v>
      </c>
      <c r="V528" t="str">
        <f t="shared" si="26"/>
        <v>e3 10000 100 100000 1 7</v>
      </c>
      <c r="W528" s="7">
        <f>'pivot times'!P14</f>
        <v>0</v>
      </c>
      <c r="X528" s="7">
        <f>'pivot times'!Q14</f>
        <v>0</v>
      </c>
    </row>
    <row r="529" spans="21:24" x14ac:dyDescent="0.25">
      <c r="U529">
        <v>8</v>
      </c>
      <c r="V529" t="str">
        <f t="shared" si="26"/>
        <v>e3 10000 100 100000 1 8</v>
      </c>
      <c r="W529" s="7">
        <f>'pivot times'!P15</f>
        <v>0</v>
      </c>
      <c r="X529" s="7">
        <f>'pivot times'!Q15</f>
        <v>0</v>
      </c>
    </row>
    <row r="530" spans="21:24" x14ac:dyDescent="0.25">
      <c r="U530">
        <v>9</v>
      </c>
      <c r="V530" t="str">
        <f t="shared" si="26"/>
        <v>e3 10000 100 100000 1 9</v>
      </c>
      <c r="W530" s="7">
        <f>'pivot times'!P16</f>
        <v>0</v>
      </c>
      <c r="X530" s="7">
        <f>'pivot times'!Q16</f>
        <v>0</v>
      </c>
    </row>
    <row r="531" spans="21:24" x14ac:dyDescent="0.25">
      <c r="U531">
        <v>10</v>
      </c>
      <c r="V531" t="str">
        <f t="shared" si="26"/>
        <v>e3 10000 100 100000 1 10</v>
      </c>
      <c r="W531" s="7">
        <f>'pivot times'!P17</f>
        <v>0</v>
      </c>
      <c r="X531" s="7">
        <f>'pivot times'!Q17</f>
        <v>0</v>
      </c>
    </row>
    <row r="532" spans="21:24" x14ac:dyDescent="0.25">
      <c r="U532">
        <v>11</v>
      </c>
      <c r="V532" t="str">
        <f t="shared" si="26"/>
        <v>e3 10000 100 100000 1 11</v>
      </c>
      <c r="W532" s="7">
        <f>'pivot times'!P18</f>
        <v>0</v>
      </c>
      <c r="X532" s="7">
        <f>'pivot times'!Q18</f>
        <v>0</v>
      </c>
    </row>
    <row r="533" spans="21:24" x14ac:dyDescent="0.25">
      <c r="U533">
        <v>12</v>
      </c>
      <c r="V533" t="str">
        <f t="shared" si="26"/>
        <v>e3 10000 100 100000 1 12</v>
      </c>
      <c r="W533" s="7">
        <f>'pivot times'!P19</f>
        <v>0</v>
      </c>
      <c r="X533" s="7">
        <f>'pivot times'!Q19</f>
        <v>0</v>
      </c>
    </row>
    <row r="534" spans="21:24" x14ac:dyDescent="0.25">
      <c r="U534">
        <v>13</v>
      </c>
      <c r="V534" t="str">
        <f t="shared" si="26"/>
        <v>e3 10000 100 100000 1 13</v>
      </c>
      <c r="W534" s="7">
        <f>'pivot times'!P20</f>
        <v>0</v>
      </c>
      <c r="X534" s="7">
        <f>'pivot times'!Q20</f>
        <v>0</v>
      </c>
    </row>
    <row r="535" spans="21:24" x14ac:dyDescent="0.25">
      <c r="U535">
        <v>14</v>
      </c>
      <c r="V535" t="str">
        <f t="shared" si="26"/>
        <v>e3 10000 100 100000 1 14</v>
      </c>
      <c r="W535" s="7">
        <f>'pivot times'!P21</f>
        <v>0</v>
      </c>
      <c r="X535" s="7">
        <f>'pivot times'!Q21</f>
        <v>0</v>
      </c>
    </row>
    <row r="536" spans="21:24" x14ac:dyDescent="0.25">
      <c r="U536">
        <v>15</v>
      </c>
      <c r="V536" t="str">
        <f t="shared" si="26"/>
        <v>e3 10000 100 100000 1 15</v>
      </c>
      <c r="W536" s="7">
        <f>'pivot times'!P22</f>
        <v>0</v>
      </c>
      <c r="X536" s="7">
        <f>'pivot times'!Q22</f>
        <v>0</v>
      </c>
    </row>
    <row r="537" spans="21:24" x14ac:dyDescent="0.25">
      <c r="U537">
        <v>16</v>
      </c>
      <c r="V537" t="str">
        <f t="shared" si="26"/>
        <v>e3 10000 100 100000 1 16</v>
      </c>
      <c r="W537" s="7">
        <f>'pivot times'!P23</f>
        <v>0</v>
      </c>
      <c r="X537" s="7">
        <f>'pivot times'!Q23</f>
        <v>0</v>
      </c>
    </row>
    <row r="538" spans="21:24" x14ac:dyDescent="0.25">
      <c r="U538">
        <v>17</v>
      </c>
      <c r="V538" t="str">
        <f t="shared" si="26"/>
        <v>e3 10000 100 100000 1 17</v>
      </c>
      <c r="W538" s="7">
        <f>'pivot times'!P24</f>
        <v>0</v>
      </c>
      <c r="X538" s="7">
        <f>'pivot times'!Q24</f>
        <v>0</v>
      </c>
    </row>
    <row r="539" spans="21:24" x14ac:dyDescent="0.25">
      <c r="U539">
        <v>18</v>
      </c>
      <c r="V539" t="str">
        <f t="shared" si="26"/>
        <v>e3 10000 100 100000 1 18</v>
      </c>
      <c r="W539" s="7">
        <f>'pivot times'!P25</f>
        <v>0</v>
      </c>
      <c r="X539" s="7">
        <f>'pivot times'!Q25</f>
        <v>0</v>
      </c>
    </row>
    <row r="540" spans="21:24" x14ac:dyDescent="0.25">
      <c r="U540">
        <v>19</v>
      </c>
      <c r="V540" t="str">
        <f t="shared" si="26"/>
        <v>e3 10000 100 100000 1 19</v>
      </c>
      <c r="W540" s="7">
        <f>'pivot times'!P26</f>
        <v>0</v>
      </c>
      <c r="X540" s="7">
        <f>'pivot times'!Q26</f>
        <v>0</v>
      </c>
    </row>
    <row r="541" spans="21:24" x14ac:dyDescent="0.25">
      <c r="U541">
        <v>20</v>
      </c>
      <c r="V541" t="str">
        <f t="shared" si="26"/>
        <v>e3 10000 100 100000 1 20</v>
      </c>
      <c r="W541" s="7">
        <f>'pivot times'!P27</f>
        <v>0</v>
      </c>
      <c r="X541" s="7">
        <f>'pivot times'!Q27</f>
        <v>0</v>
      </c>
    </row>
    <row r="542" spans="21:24" x14ac:dyDescent="0.25">
      <c r="U542">
        <v>21</v>
      </c>
      <c r="V542" t="str">
        <f t="shared" si="26"/>
        <v>e3 10000 100 100000 1 21</v>
      </c>
      <c r="W542" s="7">
        <f>'pivot times'!P28</f>
        <v>0</v>
      </c>
      <c r="X542" s="7">
        <f>'pivot times'!Q28</f>
        <v>0</v>
      </c>
    </row>
    <row r="543" spans="21:24" x14ac:dyDescent="0.25">
      <c r="U543">
        <v>22</v>
      </c>
      <c r="V543" t="str">
        <f t="shared" si="26"/>
        <v>e3 10000 100 100000 1 22</v>
      </c>
      <c r="W543" s="7">
        <f>'pivot times'!P29</f>
        <v>0</v>
      </c>
      <c r="X543" s="7">
        <f>'pivot times'!Q29</f>
        <v>0</v>
      </c>
    </row>
    <row r="544" spans="21:24" x14ac:dyDescent="0.25">
      <c r="U544">
        <v>23</v>
      </c>
      <c r="V544" t="str">
        <f t="shared" si="26"/>
        <v>e3 10000 100 100000 1 23</v>
      </c>
      <c r="W544" s="7">
        <f>'pivot times'!P30</f>
        <v>0</v>
      </c>
      <c r="X544" s="7">
        <f>'pivot times'!Q30</f>
        <v>0</v>
      </c>
    </row>
    <row r="545" spans="21:24" x14ac:dyDescent="0.25">
      <c r="U545">
        <v>24</v>
      </c>
      <c r="V545" t="str">
        <f t="shared" si="26"/>
        <v>e3 10000 100 100000 1 24</v>
      </c>
      <c r="W545" s="7">
        <f>'pivot times'!P31</f>
        <v>0</v>
      </c>
      <c r="X545" s="7">
        <f>'pivot times'!Q31</f>
        <v>0</v>
      </c>
    </row>
    <row r="546" spans="21:24" x14ac:dyDescent="0.25">
      <c r="U546">
        <v>25</v>
      </c>
      <c r="V546" t="str">
        <f t="shared" si="26"/>
        <v>e3 10000 100 100000 1 25</v>
      </c>
      <c r="W546" s="7">
        <f>'pivot times'!P32</f>
        <v>0</v>
      </c>
      <c r="X546" s="7">
        <f>'pivot times'!Q32</f>
        <v>0</v>
      </c>
    </row>
    <row r="547" spans="21:24" x14ac:dyDescent="0.25">
      <c r="U547">
        <v>26</v>
      </c>
      <c r="V547" t="str">
        <f t="shared" si="26"/>
        <v>e3 10000 100 100000 1 26</v>
      </c>
      <c r="W547" s="7">
        <f>'pivot times'!P33</f>
        <v>0</v>
      </c>
      <c r="X547" s="7">
        <f>'pivot times'!Q33</f>
        <v>0</v>
      </c>
    </row>
    <row r="548" spans="21:24" x14ac:dyDescent="0.25">
      <c r="U548">
        <v>27</v>
      </c>
      <c r="V548" t="str">
        <f t="shared" si="26"/>
        <v>e3 10000 100 100000 1 27</v>
      </c>
      <c r="W548" s="7">
        <f>'pivot times'!P34</f>
        <v>0</v>
      </c>
      <c r="X548" s="7">
        <f>'pivot times'!Q34</f>
        <v>0</v>
      </c>
    </row>
    <row r="549" spans="21:24" x14ac:dyDescent="0.25">
      <c r="U549">
        <v>28</v>
      </c>
      <c r="V549" t="str">
        <f t="shared" si="26"/>
        <v>e3 10000 100 100000 1 28</v>
      </c>
      <c r="W549" s="7">
        <f>'pivot times'!P35</f>
        <v>0</v>
      </c>
      <c r="X549" s="7">
        <f>'pivot times'!Q35</f>
        <v>0</v>
      </c>
    </row>
    <row r="550" spans="21:24" x14ac:dyDescent="0.25">
      <c r="U550">
        <v>29</v>
      </c>
      <c r="V550" t="str">
        <f t="shared" si="26"/>
        <v>e3 10000 100 100000 1 29</v>
      </c>
      <c r="W550" s="7">
        <f>'pivot times'!P36</f>
        <v>0</v>
      </c>
      <c r="X550" s="7">
        <f>'pivot times'!Q36</f>
        <v>0</v>
      </c>
    </row>
    <row r="551" spans="21:24" x14ac:dyDescent="0.25">
      <c r="U551">
        <v>30</v>
      </c>
      <c r="V551" t="str">
        <f t="shared" si="26"/>
        <v>e3 10000 100 100000 1 30</v>
      </c>
      <c r="W551" s="7">
        <f>'pivot times'!P37</f>
        <v>0</v>
      </c>
      <c r="X551" s="7">
        <f>'pivot times'!Q37</f>
        <v>0</v>
      </c>
    </row>
    <row r="552" spans="21:24" x14ac:dyDescent="0.25">
      <c r="U552">
        <v>31</v>
      </c>
      <c r="V552" t="str">
        <f t="shared" si="26"/>
        <v>e3 10000 100 100000 1 31</v>
      </c>
      <c r="W552" s="7">
        <f>'pivot times'!P38</f>
        <v>0</v>
      </c>
      <c r="X552" s="7">
        <f>'pivot times'!Q38</f>
        <v>0</v>
      </c>
    </row>
    <row r="553" spans="21:24" x14ac:dyDescent="0.25">
      <c r="U553">
        <v>32</v>
      </c>
      <c r="V553" t="str">
        <f t="shared" si="26"/>
        <v>e3 10000 100 100000 1 32</v>
      </c>
      <c r="W553" s="7">
        <f>'pivot times'!P39</f>
        <v>0</v>
      </c>
      <c r="X553" s="7">
        <f>'pivot times'!Q39</f>
        <v>0</v>
      </c>
    </row>
    <row r="554" spans="21:24" x14ac:dyDescent="0.25">
      <c r="U554">
        <v>33</v>
      </c>
      <c r="V554" t="str">
        <f t="shared" si="26"/>
        <v>e3 10000 100 100000 1 33</v>
      </c>
      <c r="W554" s="7">
        <f>'pivot times'!P40</f>
        <v>0</v>
      </c>
      <c r="X554" s="7">
        <f>'pivot times'!Q40</f>
        <v>0</v>
      </c>
    </row>
    <row r="555" spans="21:24" x14ac:dyDescent="0.25">
      <c r="U555">
        <v>34</v>
      </c>
      <c r="V555" t="str">
        <f t="shared" si="26"/>
        <v>e3 10000 100 100000 1 34</v>
      </c>
      <c r="W555" s="7">
        <f>'pivot times'!P41</f>
        <v>0</v>
      </c>
      <c r="X555" s="7">
        <f>'pivot times'!Q41</f>
        <v>0</v>
      </c>
    </row>
    <row r="556" spans="21:24" x14ac:dyDescent="0.25">
      <c r="U556">
        <v>35</v>
      </c>
      <c r="V556" t="str">
        <f t="shared" si="26"/>
        <v>e3 10000 100 100000 1 35</v>
      </c>
      <c r="W556" s="7">
        <f>'pivot times'!P42</f>
        <v>0</v>
      </c>
      <c r="X556" s="7">
        <f>'pivot times'!Q42</f>
        <v>0</v>
      </c>
    </row>
    <row r="557" spans="21:24" x14ac:dyDescent="0.25">
      <c r="U557">
        <v>36</v>
      </c>
      <c r="V557" t="str">
        <f t="shared" si="26"/>
        <v>e3 10000 100 100000 1 36</v>
      </c>
      <c r="W557" s="7">
        <f>'pivot times'!P43</f>
        <v>0</v>
      </c>
      <c r="X557" s="7">
        <f>'pivot times'!Q43</f>
        <v>0</v>
      </c>
    </row>
    <row r="558" spans="21:24" x14ac:dyDescent="0.25">
      <c r="U558">
        <v>37</v>
      </c>
      <c r="V558" t="str">
        <f t="shared" si="26"/>
        <v>e3 10000 100 100000 1 37</v>
      </c>
      <c r="W558" s="7">
        <f>'pivot times'!P44</f>
        <v>0</v>
      </c>
      <c r="X558" s="7">
        <f>'pivot times'!Q44</f>
        <v>0</v>
      </c>
    </row>
    <row r="559" spans="21:24" x14ac:dyDescent="0.25">
      <c r="U559">
        <v>38</v>
      </c>
      <c r="V559" t="str">
        <f t="shared" si="26"/>
        <v>e3 10000 100 100000 1 38</v>
      </c>
      <c r="W559" s="7">
        <f>'pivot times'!P45</f>
        <v>0</v>
      </c>
      <c r="X559" s="7">
        <f>'pivot times'!Q45</f>
        <v>0</v>
      </c>
    </row>
    <row r="560" spans="21:24" x14ac:dyDescent="0.25">
      <c r="U560">
        <v>39</v>
      </c>
      <c r="V560" t="str">
        <f t="shared" si="26"/>
        <v>e3 10000 100 100000 1 39</v>
      </c>
      <c r="W560" s="7">
        <f>'pivot times'!P46</f>
        <v>0</v>
      </c>
      <c r="X560" s="7">
        <f>'pivot times'!Q46</f>
        <v>0</v>
      </c>
    </row>
    <row r="561" spans="21:24" x14ac:dyDescent="0.25">
      <c r="U561">
        <v>40</v>
      </c>
      <c r="V561" t="str">
        <f t="shared" si="26"/>
        <v>e3 10000 100 100000 1 40</v>
      </c>
      <c r="W561" s="7">
        <f>'pivot times'!P47</f>
        <v>0</v>
      </c>
      <c r="X561" s="7">
        <f>'pivot times'!Q47</f>
        <v>0</v>
      </c>
    </row>
    <row r="562" spans="21:24" x14ac:dyDescent="0.25">
      <c r="U562">
        <v>41</v>
      </c>
      <c r="V562" t="str">
        <f t="shared" si="26"/>
        <v>e3 10000 100 100000 1 41</v>
      </c>
      <c r="W562" s="7">
        <f>'pivot times'!P48</f>
        <v>0</v>
      </c>
      <c r="X562" s="7">
        <f>'pivot times'!Q48</f>
        <v>0</v>
      </c>
    </row>
    <row r="563" spans="21:24" x14ac:dyDescent="0.25">
      <c r="U563">
        <v>42</v>
      </c>
      <c r="V563" t="str">
        <f t="shared" si="26"/>
        <v>e3 10000 100 100000 1 42</v>
      </c>
      <c r="W563" s="7">
        <f>'pivot times'!P49</f>
        <v>0</v>
      </c>
      <c r="X563" s="7">
        <f>'pivot times'!Q49</f>
        <v>0</v>
      </c>
    </row>
    <row r="564" spans="21:24" x14ac:dyDescent="0.25">
      <c r="U564">
        <v>43</v>
      </c>
      <c r="V564" t="str">
        <f t="shared" si="26"/>
        <v>e3 10000 100 100000 1 43</v>
      </c>
      <c r="W564" s="7">
        <f>'pivot times'!P50</f>
        <v>0</v>
      </c>
      <c r="X564" s="7">
        <f>'pivot times'!Q50</f>
        <v>0</v>
      </c>
    </row>
    <row r="565" spans="21:24" x14ac:dyDescent="0.25">
      <c r="U565">
        <v>44</v>
      </c>
      <c r="V565" t="str">
        <f t="shared" si="26"/>
        <v>e3 10000 100 100000 1 44</v>
      </c>
      <c r="W565" s="7">
        <f>'pivot times'!P51</f>
        <v>0</v>
      </c>
      <c r="X565" s="7">
        <f>'pivot times'!Q51</f>
        <v>0</v>
      </c>
    </row>
    <row r="566" spans="21:24" x14ac:dyDescent="0.25">
      <c r="U566">
        <v>45</v>
      </c>
      <c r="V566" t="str">
        <f t="shared" si="26"/>
        <v>e3 10000 100 100000 1 45</v>
      </c>
      <c r="W566" s="7">
        <f>'pivot times'!P52</f>
        <v>0</v>
      </c>
      <c r="X566" s="7">
        <f>'pivot times'!Q52</f>
        <v>0</v>
      </c>
    </row>
    <row r="567" spans="21:24" x14ac:dyDescent="0.25">
      <c r="U567">
        <v>46</v>
      </c>
      <c r="V567" t="str">
        <f t="shared" si="26"/>
        <v>e3 10000 100 100000 1 46</v>
      </c>
      <c r="W567" s="7">
        <f>'pivot times'!P53</f>
        <v>0</v>
      </c>
      <c r="X567" s="7">
        <f>'pivot times'!Q53</f>
        <v>0</v>
      </c>
    </row>
    <row r="568" spans="21:24" x14ac:dyDescent="0.25">
      <c r="U568">
        <v>47</v>
      </c>
      <c r="V568" t="str">
        <f t="shared" si="26"/>
        <v>e3 10000 100 100000 1 47</v>
      </c>
      <c r="W568" s="7">
        <f>'pivot times'!P54</f>
        <v>0</v>
      </c>
      <c r="X568" s="7">
        <f>'pivot times'!Q54</f>
        <v>0</v>
      </c>
    </row>
    <row r="569" spans="21:24" x14ac:dyDescent="0.25">
      <c r="U569">
        <v>48</v>
      </c>
      <c r="V569" t="str">
        <f t="shared" si="26"/>
        <v>e3 10000 100 100000 1 48</v>
      </c>
      <c r="W569" s="7">
        <f>'pivot times'!P55</f>
        <v>0</v>
      </c>
      <c r="X569" s="7">
        <f>'pivot times'!Q55</f>
        <v>0</v>
      </c>
    </row>
    <row r="570" spans="21:24" x14ac:dyDescent="0.25">
      <c r="U570">
        <v>49</v>
      </c>
      <c r="V570" t="str">
        <f t="shared" si="26"/>
        <v>e3 10000 100 100000 1 49</v>
      </c>
      <c r="W570" s="7">
        <f>'pivot times'!P56</f>
        <v>0</v>
      </c>
      <c r="X570" s="7">
        <f>'pivot times'!Q56</f>
        <v>0</v>
      </c>
    </row>
    <row r="571" spans="21:24" x14ac:dyDescent="0.25">
      <c r="U571">
        <v>50</v>
      </c>
      <c r="V571" t="str">
        <f t="shared" si="26"/>
        <v>e3 10000 100 100000 1 50</v>
      </c>
      <c r="W571" s="7">
        <f>'pivot times'!P57</f>
        <v>0</v>
      </c>
      <c r="X571" s="7">
        <f>'pivot times'!Q57</f>
        <v>0</v>
      </c>
    </row>
    <row r="572" spans="21:24" x14ac:dyDescent="0.25">
      <c r="U572">
        <v>51</v>
      </c>
      <c r="V572" t="str">
        <f t="shared" si="26"/>
        <v>e3 10000 100 100000 1 51</v>
      </c>
      <c r="W572" s="7">
        <f>'pivot times'!P58</f>
        <v>0</v>
      </c>
      <c r="X572" s="7">
        <f>'pivot times'!Q58</f>
        <v>0</v>
      </c>
    </row>
    <row r="573" spans="21:24" x14ac:dyDescent="0.25">
      <c r="U573">
        <v>52</v>
      </c>
      <c r="V573" t="str">
        <f t="shared" si="26"/>
        <v>e3 10000 100 100000 1 52</v>
      </c>
      <c r="W573" s="7">
        <f>'pivot times'!P59</f>
        <v>0</v>
      </c>
      <c r="X573" s="7">
        <f>'pivot times'!Q59</f>
        <v>0</v>
      </c>
    </row>
    <row r="574" spans="21:24" x14ac:dyDescent="0.25">
      <c r="U574">
        <v>53</v>
      </c>
      <c r="V574" t="str">
        <f t="shared" si="26"/>
        <v>e3 10000 100 100000 1 53</v>
      </c>
      <c r="W574" s="7">
        <f>'pivot times'!P60</f>
        <v>0</v>
      </c>
      <c r="X574" s="7">
        <f>'pivot times'!Q60</f>
        <v>0</v>
      </c>
    </row>
    <row r="575" spans="21:24" x14ac:dyDescent="0.25">
      <c r="U575">
        <v>54</v>
      </c>
      <c r="V575" t="str">
        <f t="shared" si="26"/>
        <v>e3 10000 100 100000 1 54</v>
      </c>
      <c r="W575" s="7">
        <f>'pivot times'!P61</f>
        <v>0</v>
      </c>
      <c r="X575" s="7">
        <f>'pivot times'!Q61</f>
        <v>0</v>
      </c>
    </row>
    <row r="576" spans="21:24" x14ac:dyDescent="0.25">
      <c r="U576">
        <v>55</v>
      </c>
      <c r="V576" t="str">
        <f t="shared" si="26"/>
        <v>e3 10000 100 100000 1 55</v>
      </c>
      <c r="W576" s="7">
        <f>'pivot times'!P62</f>
        <v>0</v>
      </c>
      <c r="X576" s="7">
        <f>'pivot times'!Q62</f>
        <v>0</v>
      </c>
    </row>
    <row r="577" spans="20:24" x14ac:dyDescent="0.25">
      <c r="U577">
        <v>56</v>
      </c>
      <c r="V577" t="str">
        <f t="shared" si="26"/>
        <v>e3 10000 100 100000 1 56</v>
      </c>
      <c r="W577" s="7">
        <f>'pivot times'!P63</f>
        <v>0</v>
      </c>
      <c r="X577" s="7">
        <f>'pivot times'!Q63</f>
        <v>0</v>
      </c>
    </row>
    <row r="578" spans="20:24" x14ac:dyDescent="0.25">
      <c r="U578">
        <v>57</v>
      </c>
      <c r="V578" t="str">
        <f t="shared" si="26"/>
        <v>e3 10000 100 100000 1 57</v>
      </c>
      <c r="W578" s="7">
        <f>'pivot times'!P64</f>
        <v>0</v>
      </c>
      <c r="X578" s="7">
        <f>'pivot times'!Q64</f>
        <v>0</v>
      </c>
    </row>
    <row r="579" spans="20:24" x14ac:dyDescent="0.25">
      <c r="U579">
        <v>58</v>
      </c>
      <c r="V579" t="str">
        <f t="shared" si="26"/>
        <v>e3 10000 100 100000 1 58</v>
      </c>
      <c r="W579" s="7">
        <f>'pivot times'!P65</f>
        <v>0</v>
      </c>
      <c r="X579" s="7">
        <f>'pivot times'!Q65</f>
        <v>0</v>
      </c>
    </row>
    <row r="580" spans="20:24" x14ac:dyDescent="0.25">
      <c r="U580">
        <v>59</v>
      </c>
      <c r="V580" t="str">
        <f t="shared" si="26"/>
        <v>e3 10000 100 100000 1 59</v>
      </c>
      <c r="W580" s="7">
        <f>'pivot times'!P66</f>
        <v>0</v>
      </c>
      <c r="X580" s="7">
        <f>'pivot times'!Q66</f>
        <v>0</v>
      </c>
    </row>
    <row r="581" spans="20:24" x14ac:dyDescent="0.25">
      <c r="U581">
        <v>60</v>
      </c>
      <c r="V581" t="str">
        <f t="shared" si="26"/>
        <v>e3 10000 100 100000 1 60</v>
      </c>
      <c r="W581" s="7">
        <f>'pivot times'!P67</f>
        <v>0</v>
      </c>
      <c r="X581" s="7">
        <f>'pivot times'!Q67</f>
        <v>0</v>
      </c>
    </row>
    <row r="582" spans="20:24" x14ac:dyDescent="0.25">
      <c r="U582">
        <v>61</v>
      </c>
      <c r="V582" t="str">
        <f t="shared" si="26"/>
        <v>e3 10000 100 100000 1 61</v>
      </c>
      <c r="W582" s="7">
        <f>'pivot times'!P68</f>
        <v>0</v>
      </c>
      <c r="X582" s="7">
        <f>'pivot times'!Q68</f>
        <v>0</v>
      </c>
    </row>
    <row r="583" spans="20:24" x14ac:dyDescent="0.25">
      <c r="U583">
        <v>62</v>
      </c>
      <c r="V583" t="str">
        <f t="shared" si="26"/>
        <v>e3 10000 100 100000 1 62</v>
      </c>
      <c r="W583" s="7">
        <f>'pivot times'!P69</f>
        <v>0</v>
      </c>
      <c r="X583" s="7">
        <f>'pivot times'!Q69</f>
        <v>0</v>
      </c>
    </row>
    <row r="584" spans="20:24" x14ac:dyDescent="0.25">
      <c r="U584">
        <v>63</v>
      </c>
      <c r="V584" t="str">
        <f t="shared" si="26"/>
        <v>e3 10000 100 100000 1 63</v>
      </c>
      <c r="W584" s="7">
        <f>'pivot times'!P70</f>
        <v>0</v>
      </c>
      <c r="X584" s="7">
        <f>'pivot times'!Q70</f>
        <v>0</v>
      </c>
    </row>
    <row r="585" spans="20:24" x14ac:dyDescent="0.25">
      <c r="U585">
        <v>64</v>
      </c>
      <c r="V585" t="str">
        <f t="shared" si="26"/>
        <v>e3 10000 100 100000 1 64</v>
      </c>
      <c r="W585" s="7">
        <f>'pivot times'!P71</f>
        <v>0</v>
      </c>
      <c r="X585" s="7">
        <f>'pivot times'!Q71</f>
        <v>0</v>
      </c>
    </row>
    <row r="586" spans="20:24" x14ac:dyDescent="0.25">
      <c r="T586">
        <v>0</v>
      </c>
      <c r="U586">
        <v>1</v>
      </c>
      <c r="V586" t="str">
        <f>"i 10000 0 0 1 " &amp; U586</f>
        <v>i 10000 0 0 1 1</v>
      </c>
      <c r="W586" s="7">
        <f>'pivot times'!R8</f>
        <v>0</v>
      </c>
      <c r="X586" s="7">
        <f>'pivot times'!S8</f>
        <v>0</v>
      </c>
    </row>
    <row r="587" spans="20:24" x14ac:dyDescent="0.25">
      <c r="U587">
        <v>2</v>
      </c>
      <c r="V587" t="str">
        <f t="shared" ref="V587:V649" si="27">"i 10000 0 0 1 " &amp; U587</f>
        <v>i 10000 0 0 1 2</v>
      </c>
      <c r="W587" s="7">
        <f>'pivot times'!R9</f>
        <v>0</v>
      </c>
      <c r="X587" s="7">
        <f>'pivot times'!S9</f>
        <v>0</v>
      </c>
    </row>
    <row r="588" spans="20:24" x14ac:dyDescent="0.25">
      <c r="U588">
        <v>3</v>
      </c>
      <c r="V588" t="str">
        <f t="shared" si="27"/>
        <v>i 10000 0 0 1 3</v>
      </c>
      <c r="W588" s="7">
        <f>'pivot times'!R10</f>
        <v>0</v>
      </c>
      <c r="X588" s="7">
        <f>'pivot times'!S10</f>
        <v>0</v>
      </c>
    </row>
    <row r="589" spans="20:24" x14ac:dyDescent="0.25">
      <c r="U589">
        <v>4</v>
      </c>
      <c r="V589" t="str">
        <f t="shared" si="27"/>
        <v>i 10000 0 0 1 4</v>
      </c>
      <c r="W589" s="7">
        <f>'pivot times'!R11</f>
        <v>0</v>
      </c>
      <c r="X589" s="7">
        <f>'pivot times'!S11</f>
        <v>0</v>
      </c>
    </row>
    <row r="590" spans="20:24" x14ac:dyDescent="0.25">
      <c r="U590">
        <v>5</v>
      </c>
      <c r="V590" t="str">
        <f t="shared" si="27"/>
        <v>i 10000 0 0 1 5</v>
      </c>
      <c r="W590" s="7">
        <f>'pivot times'!R12</f>
        <v>0</v>
      </c>
      <c r="X590" s="7">
        <f>'pivot times'!S12</f>
        <v>0</v>
      </c>
    </row>
    <row r="591" spans="20:24" x14ac:dyDescent="0.25">
      <c r="U591">
        <v>6</v>
      </c>
      <c r="V591" t="str">
        <f t="shared" si="27"/>
        <v>i 10000 0 0 1 6</v>
      </c>
      <c r="W591" s="7">
        <f>'pivot times'!R13</f>
        <v>0</v>
      </c>
      <c r="X591" s="7">
        <f>'pivot times'!S13</f>
        <v>0</v>
      </c>
    </row>
    <row r="592" spans="20:24" x14ac:dyDescent="0.25">
      <c r="U592">
        <v>7</v>
      </c>
      <c r="V592" t="str">
        <f t="shared" si="27"/>
        <v>i 10000 0 0 1 7</v>
      </c>
      <c r="W592" s="7">
        <f>'pivot times'!R14</f>
        <v>0</v>
      </c>
      <c r="X592" s="7">
        <f>'pivot times'!S14</f>
        <v>0</v>
      </c>
    </row>
    <row r="593" spans="21:24" x14ac:dyDescent="0.25">
      <c r="U593">
        <v>8</v>
      </c>
      <c r="V593" t="str">
        <f t="shared" si="27"/>
        <v>i 10000 0 0 1 8</v>
      </c>
      <c r="W593" s="7">
        <f>'pivot times'!R15</f>
        <v>0</v>
      </c>
      <c r="X593" s="7">
        <f>'pivot times'!S15</f>
        <v>0</v>
      </c>
    </row>
    <row r="594" spans="21:24" x14ac:dyDescent="0.25">
      <c r="U594">
        <v>9</v>
      </c>
      <c r="V594" t="str">
        <f t="shared" si="27"/>
        <v>i 10000 0 0 1 9</v>
      </c>
      <c r="W594" s="7">
        <f>'pivot times'!R16</f>
        <v>0</v>
      </c>
      <c r="X594" s="7">
        <f>'pivot times'!S16</f>
        <v>0</v>
      </c>
    </row>
    <row r="595" spans="21:24" x14ac:dyDescent="0.25">
      <c r="U595">
        <v>10</v>
      </c>
      <c r="V595" t="str">
        <f t="shared" si="27"/>
        <v>i 10000 0 0 1 10</v>
      </c>
      <c r="W595" s="7">
        <f>'pivot times'!R17</f>
        <v>0</v>
      </c>
      <c r="X595" s="7">
        <f>'pivot times'!S17</f>
        <v>0</v>
      </c>
    </row>
    <row r="596" spans="21:24" x14ac:dyDescent="0.25">
      <c r="U596">
        <v>11</v>
      </c>
      <c r="V596" t="str">
        <f t="shared" si="27"/>
        <v>i 10000 0 0 1 11</v>
      </c>
      <c r="W596" s="7">
        <f>'pivot times'!R18</f>
        <v>0</v>
      </c>
      <c r="X596" s="7">
        <f>'pivot times'!S18</f>
        <v>0</v>
      </c>
    </row>
    <row r="597" spans="21:24" x14ac:dyDescent="0.25">
      <c r="U597">
        <v>12</v>
      </c>
      <c r="V597" t="str">
        <f t="shared" si="27"/>
        <v>i 10000 0 0 1 12</v>
      </c>
      <c r="W597" s="7">
        <f>'pivot times'!R19</f>
        <v>0</v>
      </c>
      <c r="X597" s="7">
        <f>'pivot times'!S19</f>
        <v>0</v>
      </c>
    </row>
    <row r="598" spans="21:24" x14ac:dyDescent="0.25">
      <c r="U598">
        <v>13</v>
      </c>
      <c r="V598" t="str">
        <f t="shared" si="27"/>
        <v>i 10000 0 0 1 13</v>
      </c>
      <c r="W598" s="7">
        <f>'pivot times'!R20</f>
        <v>0</v>
      </c>
      <c r="X598" s="7">
        <f>'pivot times'!S20</f>
        <v>0</v>
      </c>
    </row>
    <row r="599" spans="21:24" x14ac:dyDescent="0.25">
      <c r="U599">
        <v>14</v>
      </c>
      <c r="V599" t="str">
        <f t="shared" si="27"/>
        <v>i 10000 0 0 1 14</v>
      </c>
      <c r="W599" s="7">
        <f>'pivot times'!R21</f>
        <v>0</v>
      </c>
      <c r="X599" s="7">
        <f>'pivot times'!S21</f>
        <v>0</v>
      </c>
    </row>
    <row r="600" spans="21:24" x14ac:dyDescent="0.25">
      <c r="U600">
        <v>15</v>
      </c>
      <c r="V600" t="str">
        <f t="shared" si="27"/>
        <v>i 10000 0 0 1 15</v>
      </c>
      <c r="W600" s="7">
        <f>'pivot times'!R22</f>
        <v>0</v>
      </c>
      <c r="X600" s="7">
        <f>'pivot times'!S22</f>
        <v>0</v>
      </c>
    </row>
    <row r="601" spans="21:24" x14ac:dyDescent="0.25">
      <c r="U601">
        <v>16</v>
      </c>
      <c r="V601" t="str">
        <f t="shared" si="27"/>
        <v>i 10000 0 0 1 16</v>
      </c>
      <c r="W601" s="7">
        <f>'pivot times'!R23</f>
        <v>0</v>
      </c>
      <c r="X601" s="7">
        <f>'pivot times'!S23</f>
        <v>0</v>
      </c>
    </row>
    <row r="602" spans="21:24" x14ac:dyDescent="0.25">
      <c r="U602">
        <v>17</v>
      </c>
      <c r="V602" t="str">
        <f t="shared" si="27"/>
        <v>i 10000 0 0 1 17</v>
      </c>
      <c r="W602" s="7">
        <f>'pivot times'!R24</f>
        <v>0</v>
      </c>
      <c r="X602" s="7">
        <f>'pivot times'!S24</f>
        <v>0</v>
      </c>
    </row>
    <row r="603" spans="21:24" x14ac:dyDescent="0.25">
      <c r="U603">
        <v>18</v>
      </c>
      <c r="V603" t="str">
        <f t="shared" si="27"/>
        <v>i 10000 0 0 1 18</v>
      </c>
      <c r="W603" s="7">
        <f>'pivot times'!R25</f>
        <v>0</v>
      </c>
      <c r="X603" s="7">
        <f>'pivot times'!S25</f>
        <v>0</v>
      </c>
    </row>
    <row r="604" spans="21:24" x14ac:dyDescent="0.25">
      <c r="U604">
        <v>19</v>
      </c>
      <c r="V604" t="str">
        <f t="shared" si="27"/>
        <v>i 10000 0 0 1 19</v>
      </c>
      <c r="W604" s="7">
        <f>'pivot times'!R26</f>
        <v>0</v>
      </c>
      <c r="X604" s="7">
        <f>'pivot times'!S26</f>
        <v>0</v>
      </c>
    </row>
    <row r="605" spans="21:24" x14ac:dyDescent="0.25">
      <c r="U605">
        <v>20</v>
      </c>
      <c r="V605" t="str">
        <f t="shared" si="27"/>
        <v>i 10000 0 0 1 20</v>
      </c>
      <c r="W605" s="7">
        <f>'pivot times'!R27</f>
        <v>0</v>
      </c>
      <c r="X605" s="7">
        <f>'pivot times'!S27</f>
        <v>0</v>
      </c>
    </row>
    <row r="606" spans="21:24" x14ac:dyDescent="0.25">
      <c r="U606">
        <v>21</v>
      </c>
      <c r="V606" t="str">
        <f t="shared" si="27"/>
        <v>i 10000 0 0 1 21</v>
      </c>
      <c r="W606" s="7">
        <f>'pivot times'!R28</f>
        <v>0</v>
      </c>
      <c r="X606" s="7">
        <f>'pivot times'!S28</f>
        <v>0</v>
      </c>
    </row>
    <row r="607" spans="21:24" x14ac:dyDescent="0.25">
      <c r="U607">
        <v>22</v>
      </c>
      <c r="V607" t="str">
        <f t="shared" si="27"/>
        <v>i 10000 0 0 1 22</v>
      </c>
      <c r="W607" s="7">
        <f>'pivot times'!R29</f>
        <v>0</v>
      </c>
      <c r="X607" s="7">
        <f>'pivot times'!S29</f>
        <v>0</v>
      </c>
    </row>
    <row r="608" spans="21:24" x14ac:dyDescent="0.25">
      <c r="U608">
        <v>23</v>
      </c>
      <c r="V608" t="str">
        <f t="shared" si="27"/>
        <v>i 10000 0 0 1 23</v>
      </c>
      <c r="W608" s="7">
        <f>'pivot times'!R30</f>
        <v>0</v>
      </c>
      <c r="X608" s="7">
        <f>'pivot times'!S30</f>
        <v>0</v>
      </c>
    </row>
    <row r="609" spans="21:24" x14ac:dyDescent="0.25">
      <c r="U609">
        <v>24</v>
      </c>
      <c r="V609" t="str">
        <f t="shared" si="27"/>
        <v>i 10000 0 0 1 24</v>
      </c>
      <c r="W609" s="7">
        <f>'pivot times'!R31</f>
        <v>0</v>
      </c>
      <c r="X609" s="7">
        <f>'pivot times'!S31</f>
        <v>0</v>
      </c>
    </row>
    <row r="610" spans="21:24" x14ac:dyDescent="0.25">
      <c r="U610">
        <v>25</v>
      </c>
      <c r="V610" t="str">
        <f t="shared" si="27"/>
        <v>i 10000 0 0 1 25</v>
      </c>
      <c r="W610" s="7">
        <f>'pivot times'!R32</f>
        <v>0</v>
      </c>
      <c r="X610" s="7">
        <f>'pivot times'!S32</f>
        <v>0</v>
      </c>
    </row>
    <row r="611" spans="21:24" x14ac:dyDescent="0.25">
      <c r="U611">
        <v>26</v>
      </c>
      <c r="V611" t="str">
        <f t="shared" si="27"/>
        <v>i 10000 0 0 1 26</v>
      </c>
      <c r="W611" s="7">
        <f>'pivot times'!R33</f>
        <v>0</v>
      </c>
      <c r="X611" s="7">
        <f>'pivot times'!S33</f>
        <v>0</v>
      </c>
    </row>
    <row r="612" spans="21:24" x14ac:dyDescent="0.25">
      <c r="U612">
        <v>27</v>
      </c>
      <c r="V612" t="str">
        <f t="shared" si="27"/>
        <v>i 10000 0 0 1 27</v>
      </c>
      <c r="W612" s="7">
        <f>'pivot times'!R34</f>
        <v>0</v>
      </c>
      <c r="X612" s="7">
        <f>'pivot times'!S34</f>
        <v>0</v>
      </c>
    </row>
    <row r="613" spans="21:24" x14ac:dyDescent="0.25">
      <c r="U613">
        <v>28</v>
      </c>
      <c r="V613" t="str">
        <f t="shared" si="27"/>
        <v>i 10000 0 0 1 28</v>
      </c>
      <c r="W613" s="7">
        <f>'pivot times'!R35</f>
        <v>0</v>
      </c>
      <c r="X613" s="7">
        <f>'pivot times'!S35</f>
        <v>0</v>
      </c>
    </row>
    <row r="614" spans="21:24" x14ac:dyDescent="0.25">
      <c r="U614">
        <v>29</v>
      </c>
      <c r="V614" t="str">
        <f t="shared" si="27"/>
        <v>i 10000 0 0 1 29</v>
      </c>
      <c r="W614" s="7">
        <f>'pivot times'!R36</f>
        <v>0</v>
      </c>
      <c r="X614" s="7">
        <f>'pivot times'!S36</f>
        <v>0</v>
      </c>
    </row>
    <row r="615" spans="21:24" x14ac:dyDescent="0.25">
      <c r="U615">
        <v>30</v>
      </c>
      <c r="V615" t="str">
        <f t="shared" si="27"/>
        <v>i 10000 0 0 1 30</v>
      </c>
      <c r="W615" s="7">
        <f>'pivot times'!R37</f>
        <v>0</v>
      </c>
      <c r="X615" s="7">
        <f>'pivot times'!S37</f>
        <v>0</v>
      </c>
    </row>
    <row r="616" spans="21:24" x14ac:dyDescent="0.25">
      <c r="U616">
        <v>31</v>
      </c>
      <c r="V616" t="str">
        <f t="shared" si="27"/>
        <v>i 10000 0 0 1 31</v>
      </c>
      <c r="W616" s="7">
        <f>'pivot times'!R38</f>
        <v>0</v>
      </c>
      <c r="X616" s="7">
        <f>'pivot times'!S38</f>
        <v>0</v>
      </c>
    </row>
    <row r="617" spans="21:24" x14ac:dyDescent="0.25">
      <c r="U617">
        <v>32</v>
      </c>
      <c r="V617" t="str">
        <f t="shared" si="27"/>
        <v>i 10000 0 0 1 32</v>
      </c>
      <c r="W617" s="7">
        <f>'pivot times'!R39</f>
        <v>0</v>
      </c>
      <c r="X617" s="7">
        <f>'pivot times'!S39</f>
        <v>0</v>
      </c>
    </row>
    <row r="618" spans="21:24" x14ac:dyDescent="0.25">
      <c r="U618">
        <v>33</v>
      </c>
      <c r="V618" t="str">
        <f t="shared" si="27"/>
        <v>i 10000 0 0 1 33</v>
      </c>
      <c r="W618" s="7">
        <f>'pivot times'!R40</f>
        <v>0</v>
      </c>
      <c r="X618" s="7">
        <f>'pivot times'!S40</f>
        <v>0</v>
      </c>
    </row>
    <row r="619" spans="21:24" x14ac:dyDescent="0.25">
      <c r="U619">
        <v>34</v>
      </c>
      <c r="V619" t="str">
        <f t="shared" si="27"/>
        <v>i 10000 0 0 1 34</v>
      </c>
      <c r="W619" s="7">
        <f>'pivot times'!R41</f>
        <v>0</v>
      </c>
      <c r="X619" s="7">
        <f>'pivot times'!S41</f>
        <v>0</v>
      </c>
    </row>
    <row r="620" spans="21:24" x14ac:dyDescent="0.25">
      <c r="U620">
        <v>35</v>
      </c>
      <c r="V620" t="str">
        <f t="shared" si="27"/>
        <v>i 10000 0 0 1 35</v>
      </c>
      <c r="W620" s="7">
        <f>'pivot times'!R42</f>
        <v>0</v>
      </c>
      <c r="X620" s="7">
        <f>'pivot times'!S42</f>
        <v>0</v>
      </c>
    </row>
    <row r="621" spans="21:24" x14ac:dyDescent="0.25">
      <c r="U621">
        <v>36</v>
      </c>
      <c r="V621" t="str">
        <f t="shared" si="27"/>
        <v>i 10000 0 0 1 36</v>
      </c>
      <c r="W621" s="7">
        <f>'pivot times'!R43</f>
        <v>0</v>
      </c>
      <c r="X621" s="7">
        <f>'pivot times'!S43</f>
        <v>0</v>
      </c>
    </row>
    <row r="622" spans="21:24" x14ac:dyDescent="0.25">
      <c r="U622">
        <v>37</v>
      </c>
      <c r="V622" t="str">
        <f t="shared" si="27"/>
        <v>i 10000 0 0 1 37</v>
      </c>
      <c r="W622" s="7">
        <f>'pivot times'!R44</f>
        <v>0</v>
      </c>
      <c r="X622" s="7">
        <f>'pivot times'!S44</f>
        <v>0</v>
      </c>
    </row>
    <row r="623" spans="21:24" x14ac:dyDescent="0.25">
      <c r="U623">
        <v>38</v>
      </c>
      <c r="V623" t="str">
        <f t="shared" si="27"/>
        <v>i 10000 0 0 1 38</v>
      </c>
      <c r="W623" s="7">
        <f>'pivot times'!R45</f>
        <v>0</v>
      </c>
      <c r="X623" s="7">
        <f>'pivot times'!S45</f>
        <v>0</v>
      </c>
    </row>
    <row r="624" spans="21:24" x14ac:dyDescent="0.25">
      <c r="U624">
        <v>39</v>
      </c>
      <c r="V624" t="str">
        <f t="shared" si="27"/>
        <v>i 10000 0 0 1 39</v>
      </c>
      <c r="W624" s="7">
        <f>'pivot times'!R46</f>
        <v>0</v>
      </c>
      <c r="X624" s="7">
        <f>'pivot times'!S46</f>
        <v>0</v>
      </c>
    </row>
    <row r="625" spans="21:24" x14ac:dyDescent="0.25">
      <c r="U625">
        <v>40</v>
      </c>
      <c r="V625" t="str">
        <f t="shared" si="27"/>
        <v>i 10000 0 0 1 40</v>
      </c>
      <c r="W625" s="7">
        <f>'pivot times'!R47</f>
        <v>0</v>
      </c>
      <c r="X625" s="7">
        <f>'pivot times'!S47</f>
        <v>0</v>
      </c>
    </row>
    <row r="626" spans="21:24" x14ac:dyDescent="0.25">
      <c r="U626">
        <v>41</v>
      </c>
      <c r="V626" t="str">
        <f t="shared" si="27"/>
        <v>i 10000 0 0 1 41</v>
      </c>
      <c r="W626" s="7">
        <f>'pivot times'!R48</f>
        <v>0</v>
      </c>
      <c r="X626" s="7">
        <f>'pivot times'!S48</f>
        <v>0</v>
      </c>
    </row>
    <row r="627" spans="21:24" x14ac:dyDescent="0.25">
      <c r="U627">
        <v>42</v>
      </c>
      <c r="V627" t="str">
        <f t="shared" si="27"/>
        <v>i 10000 0 0 1 42</v>
      </c>
      <c r="W627" s="7">
        <f>'pivot times'!R49</f>
        <v>0</v>
      </c>
      <c r="X627" s="7">
        <f>'pivot times'!S49</f>
        <v>0</v>
      </c>
    </row>
    <row r="628" spans="21:24" x14ac:dyDescent="0.25">
      <c r="U628">
        <v>43</v>
      </c>
      <c r="V628" t="str">
        <f t="shared" si="27"/>
        <v>i 10000 0 0 1 43</v>
      </c>
      <c r="W628" s="7">
        <f>'pivot times'!R50</f>
        <v>0</v>
      </c>
      <c r="X628" s="7">
        <f>'pivot times'!S50</f>
        <v>0</v>
      </c>
    </row>
    <row r="629" spans="21:24" x14ac:dyDescent="0.25">
      <c r="U629">
        <v>44</v>
      </c>
      <c r="V629" t="str">
        <f t="shared" si="27"/>
        <v>i 10000 0 0 1 44</v>
      </c>
      <c r="W629" s="7">
        <f>'pivot times'!R51</f>
        <v>0</v>
      </c>
      <c r="X629" s="7">
        <f>'pivot times'!S51</f>
        <v>0</v>
      </c>
    </row>
    <row r="630" spans="21:24" x14ac:dyDescent="0.25">
      <c r="U630">
        <v>45</v>
      </c>
      <c r="V630" t="str">
        <f t="shared" si="27"/>
        <v>i 10000 0 0 1 45</v>
      </c>
      <c r="W630" s="7">
        <f>'pivot times'!R52</f>
        <v>0</v>
      </c>
      <c r="X630" s="7">
        <f>'pivot times'!S52</f>
        <v>0</v>
      </c>
    </row>
    <row r="631" spans="21:24" x14ac:dyDescent="0.25">
      <c r="U631">
        <v>46</v>
      </c>
      <c r="V631" t="str">
        <f t="shared" si="27"/>
        <v>i 10000 0 0 1 46</v>
      </c>
      <c r="W631" s="7">
        <f>'pivot times'!R53</f>
        <v>0</v>
      </c>
      <c r="X631" s="7">
        <f>'pivot times'!S53</f>
        <v>0</v>
      </c>
    </row>
    <row r="632" spans="21:24" x14ac:dyDescent="0.25">
      <c r="U632">
        <v>47</v>
      </c>
      <c r="V632" t="str">
        <f t="shared" si="27"/>
        <v>i 10000 0 0 1 47</v>
      </c>
      <c r="W632" s="7">
        <f>'pivot times'!R54</f>
        <v>0</v>
      </c>
      <c r="X632" s="7">
        <f>'pivot times'!S54</f>
        <v>0</v>
      </c>
    </row>
    <row r="633" spans="21:24" x14ac:dyDescent="0.25">
      <c r="U633">
        <v>48</v>
      </c>
      <c r="V633" t="str">
        <f t="shared" si="27"/>
        <v>i 10000 0 0 1 48</v>
      </c>
      <c r="W633" s="7">
        <f>'pivot times'!R55</f>
        <v>0</v>
      </c>
      <c r="X633" s="7">
        <f>'pivot times'!S55</f>
        <v>0</v>
      </c>
    </row>
    <row r="634" spans="21:24" x14ac:dyDescent="0.25">
      <c r="U634">
        <v>49</v>
      </c>
      <c r="V634" t="str">
        <f t="shared" si="27"/>
        <v>i 10000 0 0 1 49</v>
      </c>
      <c r="W634" s="7">
        <f>'pivot times'!R56</f>
        <v>0</v>
      </c>
      <c r="X634" s="7">
        <f>'pivot times'!S56</f>
        <v>0</v>
      </c>
    </row>
    <row r="635" spans="21:24" x14ac:dyDescent="0.25">
      <c r="U635">
        <v>50</v>
      </c>
      <c r="V635" t="str">
        <f t="shared" si="27"/>
        <v>i 10000 0 0 1 50</v>
      </c>
      <c r="W635" s="7">
        <f>'pivot times'!R57</f>
        <v>0</v>
      </c>
      <c r="X635" s="7">
        <f>'pivot times'!S57</f>
        <v>0</v>
      </c>
    </row>
    <row r="636" spans="21:24" x14ac:dyDescent="0.25">
      <c r="U636">
        <v>51</v>
      </c>
      <c r="V636" t="str">
        <f t="shared" si="27"/>
        <v>i 10000 0 0 1 51</v>
      </c>
      <c r="W636" s="7">
        <f>'pivot times'!R58</f>
        <v>0</v>
      </c>
      <c r="X636" s="7">
        <f>'pivot times'!S58</f>
        <v>0</v>
      </c>
    </row>
    <row r="637" spans="21:24" x14ac:dyDescent="0.25">
      <c r="U637">
        <v>52</v>
      </c>
      <c r="V637" t="str">
        <f t="shared" si="27"/>
        <v>i 10000 0 0 1 52</v>
      </c>
      <c r="W637" s="7">
        <f>'pivot times'!R59</f>
        <v>0</v>
      </c>
      <c r="X637" s="7">
        <f>'pivot times'!S59</f>
        <v>0</v>
      </c>
    </row>
    <row r="638" spans="21:24" x14ac:dyDescent="0.25">
      <c r="U638">
        <v>53</v>
      </c>
      <c r="V638" t="str">
        <f t="shared" si="27"/>
        <v>i 10000 0 0 1 53</v>
      </c>
      <c r="W638" s="7">
        <f>'pivot times'!R60</f>
        <v>0</v>
      </c>
      <c r="X638" s="7">
        <f>'pivot times'!S60</f>
        <v>0</v>
      </c>
    </row>
    <row r="639" spans="21:24" x14ac:dyDescent="0.25">
      <c r="U639">
        <v>54</v>
      </c>
      <c r="V639" t="str">
        <f t="shared" si="27"/>
        <v>i 10000 0 0 1 54</v>
      </c>
      <c r="W639" s="7">
        <f>'pivot times'!R61</f>
        <v>0</v>
      </c>
      <c r="X639" s="7">
        <f>'pivot times'!S61</f>
        <v>0</v>
      </c>
    </row>
    <row r="640" spans="21:24" x14ac:dyDescent="0.25">
      <c r="U640">
        <v>55</v>
      </c>
      <c r="V640" t="str">
        <f t="shared" si="27"/>
        <v>i 10000 0 0 1 55</v>
      </c>
      <c r="W640" s="7">
        <f>'pivot times'!R62</f>
        <v>0</v>
      </c>
      <c r="X640" s="7">
        <f>'pivot times'!S62</f>
        <v>0</v>
      </c>
    </row>
    <row r="641" spans="20:25" x14ac:dyDescent="0.25">
      <c r="U641">
        <v>56</v>
      </c>
      <c r="V641" t="str">
        <f t="shared" si="27"/>
        <v>i 10000 0 0 1 56</v>
      </c>
      <c r="W641" s="7">
        <f>'pivot times'!R63</f>
        <v>0</v>
      </c>
      <c r="X641" s="7">
        <f>'pivot times'!S63</f>
        <v>0</v>
      </c>
    </row>
    <row r="642" spans="20:25" x14ac:dyDescent="0.25">
      <c r="U642">
        <v>57</v>
      </c>
      <c r="V642" t="str">
        <f t="shared" si="27"/>
        <v>i 10000 0 0 1 57</v>
      </c>
      <c r="W642" s="7">
        <f>'pivot times'!R64</f>
        <v>0</v>
      </c>
      <c r="X642" s="7">
        <f>'pivot times'!S64</f>
        <v>0</v>
      </c>
    </row>
    <row r="643" spans="20:25" x14ac:dyDescent="0.25">
      <c r="U643">
        <v>58</v>
      </c>
      <c r="V643" t="str">
        <f t="shared" si="27"/>
        <v>i 10000 0 0 1 58</v>
      </c>
      <c r="W643" s="7">
        <f>'pivot times'!R65</f>
        <v>0</v>
      </c>
      <c r="X643" s="7">
        <f>'pivot times'!S65</f>
        <v>0</v>
      </c>
    </row>
    <row r="644" spans="20:25" x14ac:dyDescent="0.25">
      <c r="U644">
        <v>59</v>
      </c>
      <c r="V644" t="str">
        <f t="shared" si="27"/>
        <v>i 10000 0 0 1 59</v>
      </c>
      <c r="W644" s="7">
        <f>'pivot times'!R66</f>
        <v>0</v>
      </c>
      <c r="X644" s="7">
        <f>'pivot times'!S66</f>
        <v>0</v>
      </c>
    </row>
    <row r="645" spans="20:25" x14ac:dyDescent="0.25">
      <c r="U645">
        <v>60</v>
      </c>
      <c r="V645" t="str">
        <f t="shared" si="27"/>
        <v>i 10000 0 0 1 60</v>
      </c>
      <c r="W645" s="7">
        <f>'pivot times'!R67</f>
        <v>0</v>
      </c>
      <c r="X645" s="7">
        <f>'pivot times'!S67</f>
        <v>0</v>
      </c>
    </row>
    <row r="646" spans="20:25" x14ac:dyDescent="0.25">
      <c r="U646">
        <v>61</v>
      </c>
      <c r="V646" t="str">
        <f t="shared" si="27"/>
        <v>i 10000 0 0 1 61</v>
      </c>
      <c r="W646" s="7">
        <f>'pivot times'!R68</f>
        <v>0</v>
      </c>
      <c r="X646" s="7">
        <f>'pivot times'!S68</f>
        <v>0</v>
      </c>
    </row>
    <row r="647" spans="20:25" x14ac:dyDescent="0.25">
      <c r="U647">
        <v>62</v>
      </c>
      <c r="V647" t="str">
        <f t="shared" si="27"/>
        <v>i 10000 0 0 1 62</v>
      </c>
      <c r="W647" s="7">
        <f>'pivot times'!R69</f>
        <v>0</v>
      </c>
      <c r="X647" s="7">
        <f>'pivot times'!S69</f>
        <v>0</v>
      </c>
    </row>
    <row r="648" spans="20:25" x14ac:dyDescent="0.25">
      <c r="U648">
        <v>63</v>
      </c>
      <c r="V648" t="str">
        <f t="shared" si="27"/>
        <v>i 10000 0 0 1 63</v>
      </c>
      <c r="W648" s="7">
        <f>'pivot times'!R70</f>
        <v>0</v>
      </c>
      <c r="X648" s="7">
        <f>'pivot times'!S70</f>
        <v>0</v>
      </c>
    </row>
    <row r="649" spans="20:25" x14ac:dyDescent="0.25">
      <c r="T649">
        <v>0</v>
      </c>
      <c r="U649">
        <v>64</v>
      </c>
      <c r="V649" t="str">
        <f t="shared" si="27"/>
        <v>i 10000 0 0 1 64</v>
      </c>
      <c r="W649" s="7">
        <f>'pivot times'!R71</f>
        <v>0</v>
      </c>
      <c r="X649" s="7">
        <f>'pivot times'!S71</f>
        <v>0</v>
      </c>
      <c r="Y649" s="7">
        <v>0</v>
      </c>
    </row>
  </sheetData>
  <pageMargins left="0.7" right="0.7" top="0.75" bottom="0.75" header="0.3" footer="0.3"/>
  <pageSetup paperSize="9" orientation="portrait" horizontalDpi="0" verticalDpi="0" r:id="rId2"/>
  <drawing r:id="rId3"/>
  <tableParts count="1"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3E921-6833-4ABB-B0A6-D6CDCDCEFCE7}">
  <dimension ref="A1:R78"/>
  <sheetViews>
    <sheetView tabSelected="1" topLeftCell="J3" zoomScale="85" zoomScaleNormal="85" workbookViewId="0">
      <selection activeCell="K6" sqref="K6"/>
    </sheetView>
  </sheetViews>
  <sheetFormatPr defaultRowHeight="15" x14ac:dyDescent="0.25"/>
  <cols>
    <col min="1" max="1" width="13.28515625" bestFit="1" customWidth="1"/>
    <col min="2" max="2" width="19" bestFit="1" customWidth="1"/>
    <col min="3" max="4" width="8.140625" bestFit="1" customWidth="1"/>
    <col min="5" max="6" width="7.85546875" bestFit="1" customWidth="1"/>
    <col min="7" max="7" width="8.140625" bestFit="1" customWidth="1"/>
    <col min="8" max="9" width="7.85546875" bestFit="1" customWidth="1"/>
    <col min="10" max="10" width="9.28515625" bestFit="1" customWidth="1"/>
    <col min="11" max="14" width="8.7109375" bestFit="1" customWidth="1"/>
    <col min="15" max="15" width="8.28515625" customWidth="1"/>
    <col min="16" max="16" width="8.140625" bestFit="1" customWidth="1"/>
    <col min="17" max="17" width="12" bestFit="1" customWidth="1"/>
    <col min="18" max="18" width="7.85546875" bestFit="1" customWidth="1"/>
    <col min="19" max="19" width="12" bestFit="1" customWidth="1"/>
    <col min="20" max="20" width="7" bestFit="1" customWidth="1"/>
    <col min="21" max="21" width="12" bestFit="1" customWidth="1"/>
    <col min="22" max="22" width="7.85546875" bestFit="1" customWidth="1"/>
    <col min="23" max="23" width="12" bestFit="1" customWidth="1"/>
    <col min="24" max="24" width="7" bestFit="1" customWidth="1"/>
    <col min="25" max="25" width="12" bestFit="1" customWidth="1"/>
    <col min="26" max="26" width="7.85546875" bestFit="1" customWidth="1"/>
    <col min="27" max="27" width="12" bestFit="1" customWidth="1"/>
    <col min="28" max="28" width="7" bestFit="1" customWidth="1"/>
    <col min="29" max="29" width="12" bestFit="1" customWidth="1"/>
    <col min="30" max="30" width="9.7109375" bestFit="1" customWidth="1"/>
    <col min="31" max="31" width="14" bestFit="1" customWidth="1"/>
    <col min="32" max="32" width="6.85546875" bestFit="1" customWidth="1"/>
    <col min="33" max="33" width="12" bestFit="1" customWidth="1"/>
    <col min="34" max="34" width="7.85546875" bestFit="1" customWidth="1"/>
    <col min="35" max="35" width="12" bestFit="1" customWidth="1"/>
    <col min="36" max="36" width="9.7109375" bestFit="1" customWidth="1"/>
    <col min="37" max="37" width="14" bestFit="1" customWidth="1"/>
    <col min="38" max="38" width="5.5703125" bestFit="1" customWidth="1"/>
    <col min="39" max="39" width="12" bestFit="1" customWidth="1"/>
    <col min="40" max="40" width="18.5703125" bestFit="1" customWidth="1"/>
    <col min="41" max="41" width="7" bestFit="1" customWidth="1"/>
    <col min="42" max="42" width="12" bestFit="1" customWidth="1"/>
    <col min="43" max="43" width="18.5703125" bestFit="1" customWidth="1"/>
    <col min="44" max="44" width="9.7109375" bestFit="1" customWidth="1"/>
    <col min="45" max="45" width="14" bestFit="1" customWidth="1"/>
    <col min="46" max="46" width="24.140625" bestFit="1" customWidth="1"/>
    <col min="47" max="47" width="6.85546875" bestFit="1" customWidth="1"/>
    <col min="48" max="48" width="12" bestFit="1" customWidth="1"/>
    <col min="49" max="49" width="21.140625" bestFit="1" customWidth="1"/>
    <col min="50" max="50" width="7.85546875" bestFit="1" customWidth="1"/>
    <col min="51" max="51" width="12" bestFit="1" customWidth="1"/>
    <col min="52" max="52" width="18.5703125" bestFit="1" customWidth="1"/>
    <col min="53" max="53" width="9.7109375" bestFit="1" customWidth="1"/>
    <col min="54" max="54" width="14" bestFit="1" customWidth="1"/>
    <col min="55" max="55" width="24.140625" bestFit="1" customWidth="1"/>
    <col min="56" max="56" width="5.5703125" bestFit="1" customWidth="1"/>
    <col min="57" max="57" width="12" bestFit="1" customWidth="1"/>
    <col min="58" max="58" width="19.5703125" bestFit="1" customWidth="1"/>
    <col min="59" max="59" width="14" bestFit="1" customWidth="1"/>
    <col min="60" max="60" width="18.7109375" bestFit="1" customWidth="1"/>
    <col min="61" max="61" width="24.140625" bestFit="1" customWidth="1"/>
    <col min="62" max="62" width="6.85546875" bestFit="1" customWidth="1"/>
    <col min="63" max="63" width="12" bestFit="1" customWidth="1"/>
    <col min="64" max="64" width="15.7109375" bestFit="1" customWidth="1"/>
    <col min="65" max="65" width="21.140625" bestFit="1" customWidth="1"/>
    <col min="66" max="66" width="7.85546875" bestFit="1" customWidth="1"/>
    <col min="67" max="67" width="12" bestFit="1" customWidth="1"/>
    <col min="68" max="68" width="13.140625" bestFit="1" customWidth="1"/>
    <col min="69" max="69" width="18.5703125" bestFit="1" customWidth="1"/>
    <col min="70" max="70" width="9.7109375" bestFit="1" customWidth="1"/>
    <col min="71" max="71" width="14" bestFit="1" customWidth="1"/>
    <col min="72" max="72" width="18.7109375" bestFit="1" customWidth="1"/>
    <col min="73" max="73" width="24.140625" bestFit="1" customWidth="1"/>
    <col min="74" max="74" width="5.5703125" bestFit="1" customWidth="1"/>
    <col min="75" max="75" width="12" bestFit="1" customWidth="1"/>
    <col min="76" max="76" width="14.140625" bestFit="1" customWidth="1"/>
    <col min="77" max="77" width="19.5703125" bestFit="1" customWidth="1"/>
    <col min="78" max="78" width="12" bestFit="1" customWidth="1"/>
    <col min="79" max="79" width="8.42578125" bestFit="1" customWidth="1"/>
    <col min="80" max="80" width="14.140625" bestFit="1" customWidth="1"/>
    <col min="81" max="81" width="21.140625" bestFit="1" customWidth="1"/>
    <col min="82" max="82" width="7.85546875" bestFit="1" customWidth="1"/>
    <col min="83" max="83" width="12" bestFit="1" customWidth="1"/>
    <col min="84" max="84" width="6.5703125" bestFit="1" customWidth="1"/>
    <col min="85" max="85" width="11.42578125" bestFit="1" customWidth="1"/>
    <col min="86" max="86" width="18.5703125" bestFit="1" customWidth="1"/>
    <col min="87" max="87" width="9.7109375" bestFit="1" customWidth="1"/>
    <col min="88" max="88" width="14" bestFit="1" customWidth="1"/>
    <col min="89" max="89" width="11.28515625" bestFit="1" customWidth="1"/>
    <col min="90" max="90" width="17" bestFit="1" customWidth="1"/>
    <col min="91" max="91" width="24.140625" bestFit="1" customWidth="1"/>
    <col min="92" max="92" width="5.5703125" bestFit="1" customWidth="1"/>
    <col min="93" max="93" width="12" bestFit="1" customWidth="1"/>
    <col min="94" max="94" width="6.85546875" bestFit="1" customWidth="1"/>
    <col min="95" max="95" width="12.42578125" bestFit="1" customWidth="1"/>
    <col min="96" max="96" width="19.5703125" bestFit="1" customWidth="1"/>
    <col min="97" max="97" width="17" bestFit="1" customWidth="1"/>
    <col min="98" max="98" width="18.5703125" bestFit="1" customWidth="1"/>
    <col min="99" max="99" width="17" bestFit="1" customWidth="1"/>
    <col min="100" max="100" width="18.5703125" bestFit="1" customWidth="1"/>
    <col min="101" max="101" width="17" bestFit="1" customWidth="1"/>
    <col min="102" max="102" width="18.5703125" bestFit="1" customWidth="1"/>
    <col min="103" max="103" width="17" bestFit="1" customWidth="1"/>
    <col min="104" max="104" width="18.5703125" bestFit="1" customWidth="1"/>
    <col min="105" max="105" width="17" bestFit="1" customWidth="1"/>
    <col min="106" max="106" width="18.5703125" bestFit="1" customWidth="1"/>
    <col min="107" max="107" width="17" bestFit="1" customWidth="1"/>
    <col min="108" max="108" width="18.5703125" bestFit="1" customWidth="1"/>
    <col min="109" max="109" width="17" bestFit="1" customWidth="1"/>
    <col min="110" max="110" width="18.5703125" bestFit="1" customWidth="1"/>
    <col min="111" max="111" width="17" bestFit="1" customWidth="1"/>
    <col min="112" max="112" width="18.5703125" bestFit="1" customWidth="1"/>
    <col min="113" max="113" width="17" bestFit="1" customWidth="1"/>
    <col min="114" max="114" width="18.5703125" bestFit="1" customWidth="1"/>
    <col min="115" max="115" width="17" bestFit="1" customWidth="1"/>
    <col min="116" max="116" width="18.5703125" bestFit="1" customWidth="1"/>
    <col min="117" max="117" width="17" bestFit="1" customWidth="1"/>
    <col min="118" max="118" width="18.5703125" bestFit="1" customWidth="1"/>
    <col min="119" max="119" width="17" bestFit="1" customWidth="1"/>
    <col min="120" max="120" width="18.5703125" bestFit="1" customWidth="1"/>
    <col min="121" max="121" width="17" bestFit="1" customWidth="1"/>
    <col min="122" max="122" width="18.5703125" bestFit="1" customWidth="1"/>
    <col min="123" max="123" width="17" bestFit="1" customWidth="1"/>
    <col min="124" max="124" width="18.5703125" bestFit="1" customWidth="1"/>
    <col min="125" max="125" width="17" bestFit="1" customWidth="1"/>
    <col min="126" max="126" width="18.5703125" bestFit="1" customWidth="1"/>
    <col min="127" max="127" width="17" bestFit="1" customWidth="1"/>
    <col min="128" max="128" width="18.5703125" bestFit="1" customWidth="1"/>
    <col min="129" max="129" width="17" bestFit="1" customWidth="1"/>
    <col min="130" max="130" width="23.5703125" bestFit="1" customWidth="1"/>
    <col min="131" max="131" width="49.28515625" bestFit="1" customWidth="1"/>
    <col min="132" max="132" width="7.85546875" bestFit="1" customWidth="1"/>
    <col min="133" max="140" width="2" bestFit="1" customWidth="1"/>
    <col min="141" max="195" width="3" bestFit="1" customWidth="1"/>
    <col min="196" max="196" width="10.85546875" bestFit="1" customWidth="1"/>
    <col min="197" max="197" width="11.28515625" bestFit="1" customWidth="1"/>
  </cols>
  <sheetData>
    <row r="1" spans="1:18" x14ac:dyDescent="0.25">
      <c r="A1" s="1" t="s">
        <v>32</v>
      </c>
      <c r="B1" t="s">
        <v>97</v>
      </c>
    </row>
    <row r="3" spans="1:18" x14ac:dyDescent="0.25">
      <c r="A3" s="1" t="s">
        <v>22</v>
      </c>
      <c r="B3" s="1" t="s">
        <v>20</v>
      </c>
    </row>
    <row r="4" spans="1:18" x14ac:dyDescent="0.25">
      <c r="B4" t="s">
        <v>15</v>
      </c>
    </row>
    <row r="5" spans="1:18" x14ac:dyDescent="0.25">
      <c r="B5">
        <v>30000</v>
      </c>
      <c r="C5">
        <v>25000</v>
      </c>
      <c r="D5">
        <v>20000</v>
      </c>
      <c r="E5">
        <v>15000</v>
      </c>
      <c r="F5">
        <v>10000</v>
      </c>
      <c r="K5" s="10" t="s">
        <v>15</v>
      </c>
      <c r="L5" s="10"/>
      <c r="M5" s="10"/>
      <c r="N5" s="10"/>
      <c r="O5" s="10"/>
      <c r="P5" s="10"/>
      <c r="Q5" s="10"/>
      <c r="R5" s="10"/>
    </row>
    <row r="6" spans="1:18" x14ac:dyDescent="0.25">
      <c r="A6" s="1" t="s">
        <v>18</v>
      </c>
      <c r="B6">
        <v>100000</v>
      </c>
      <c r="C6">
        <v>100000</v>
      </c>
      <c r="D6">
        <v>100000</v>
      </c>
      <c r="E6">
        <v>100000</v>
      </c>
      <c r="F6">
        <v>100000</v>
      </c>
      <c r="J6" t="s">
        <v>54</v>
      </c>
      <c r="K6" s="11" t="s">
        <v>59</v>
      </c>
      <c r="L6" s="10" t="s">
        <v>58</v>
      </c>
      <c r="M6" s="10" t="s">
        <v>57</v>
      </c>
      <c r="N6" s="10" t="s">
        <v>56</v>
      </c>
      <c r="O6" s="10" t="s">
        <v>55</v>
      </c>
      <c r="P6" s="10"/>
      <c r="Q6" s="11"/>
      <c r="R6" s="11"/>
    </row>
    <row r="7" spans="1:18" x14ac:dyDescent="0.25">
      <c r="A7" s="2">
        <v>1</v>
      </c>
      <c r="B7" s="6">
        <v>3008.7228239999999</v>
      </c>
      <c r="C7" s="6">
        <v>2083.919367</v>
      </c>
      <c r="D7" s="6">
        <v>1327.9632320000001</v>
      </c>
      <c r="E7" s="6">
        <v>748.22622766666666</v>
      </c>
      <c r="F7" s="6">
        <v>333.04949225000001</v>
      </c>
      <c r="J7" s="12">
        <f>A7</f>
        <v>1</v>
      </c>
      <c r="K7">
        <v>1</v>
      </c>
      <c r="L7">
        <v>1</v>
      </c>
      <c r="M7">
        <v>1</v>
      </c>
      <c r="N7">
        <v>1</v>
      </c>
      <c r="O7">
        <v>1</v>
      </c>
    </row>
    <row r="8" spans="1:18" x14ac:dyDescent="0.25">
      <c r="A8" s="2">
        <v>2</v>
      </c>
      <c r="B8" s="6">
        <v>1489.6998960000001</v>
      </c>
      <c r="C8" s="6">
        <v>1033.768284</v>
      </c>
      <c r="D8" s="6">
        <v>661.10367699999995</v>
      </c>
      <c r="E8" s="6">
        <v>372.50587033333335</v>
      </c>
      <c r="F8" s="6">
        <v>166.15454114285714</v>
      </c>
      <c r="J8" s="12">
        <f t="shared" ref="J8:J72" si="0">A8</f>
        <v>2</v>
      </c>
      <c r="K8" s="6">
        <f t="shared" ref="K8" si="1">B$7/B8</f>
        <v>2.0196838518138689</v>
      </c>
      <c r="L8" s="6">
        <f t="shared" ref="L8:O8" si="2">C$7/C8</f>
        <v>2.0158476510196359</v>
      </c>
      <c r="M8" s="6">
        <f t="shared" si="2"/>
        <v>2.0087064679871691</v>
      </c>
      <c r="N8" s="6">
        <f t="shared" si="2"/>
        <v>2.0086293593094884</v>
      </c>
      <c r="O8" s="6">
        <f t="shared" si="2"/>
        <v>2.004456152442136</v>
      </c>
      <c r="P8" s="6"/>
      <c r="Q8" s="6"/>
      <c r="R8" s="6"/>
    </row>
    <row r="9" spans="1:18" x14ac:dyDescent="0.25">
      <c r="A9" s="2">
        <v>3</v>
      </c>
      <c r="B9" s="6">
        <v>991.5649155000001</v>
      </c>
      <c r="C9" s="6">
        <v>689.58723399999997</v>
      </c>
      <c r="D9" s="6">
        <v>440.81368850000001</v>
      </c>
      <c r="E9" s="6">
        <v>248.89264200000002</v>
      </c>
      <c r="F9" s="6">
        <v>111.28643521428572</v>
      </c>
      <c r="J9" s="12">
        <f t="shared" si="0"/>
        <v>3</v>
      </c>
      <c r="K9" s="6">
        <f t="shared" ref="K9:K71" si="3">B$7/B9</f>
        <v>3.0343175489250149</v>
      </c>
      <c r="L9" s="6">
        <f t="shared" ref="L9:L71" si="4">C$7/C9</f>
        <v>3.0219807795919844</v>
      </c>
      <c r="M9" s="6">
        <f t="shared" ref="M9:M71" si="5">D$7/D9</f>
        <v>3.0125272119357067</v>
      </c>
      <c r="N9" s="6">
        <f t="shared" ref="N9:N71" si="6">E$7/E9</f>
        <v>3.0062207611049692</v>
      </c>
      <c r="O9" s="6">
        <f t="shared" ref="O9:O71" si="7">F$7/F9</f>
        <v>2.9927231617106091</v>
      </c>
      <c r="P9" s="6"/>
      <c r="Q9" s="6"/>
      <c r="R9" s="6"/>
    </row>
    <row r="10" spans="1:18" x14ac:dyDescent="0.25">
      <c r="A10" s="2">
        <v>4</v>
      </c>
      <c r="B10" s="6">
        <v>745.01235150000002</v>
      </c>
      <c r="C10" s="6">
        <v>517.03048899999999</v>
      </c>
      <c r="D10" s="6">
        <v>331.66965600000003</v>
      </c>
      <c r="E10" s="6">
        <v>187.03656233333334</v>
      </c>
      <c r="F10" s="6">
        <v>83.86176435714286</v>
      </c>
      <c r="J10" s="12">
        <f t="shared" si="0"/>
        <v>4</v>
      </c>
      <c r="K10" s="6">
        <f t="shared" si="3"/>
        <v>4.0384871713096686</v>
      </c>
      <c r="L10" s="6">
        <f t="shared" si="4"/>
        <v>4.0305541188306986</v>
      </c>
      <c r="M10" s="6">
        <f t="shared" si="5"/>
        <v>4.0038731550407496</v>
      </c>
      <c r="N10" s="6">
        <f t="shared" si="6"/>
        <v>4.0004276080159702</v>
      </c>
      <c r="O10" s="6">
        <f t="shared" si="7"/>
        <v>3.9714105087467408</v>
      </c>
      <c r="P10" s="6"/>
      <c r="Q10" s="6"/>
      <c r="R10" s="6"/>
    </row>
    <row r="11" spans="1:18" x14ac:dyDescent="0.25">
      <c r="A11" s="2">
        <v>5</v>
      </c>
      <c r="B11" s="6">
        <v>596.16499900000008</v>
      </c>
      <c r="C11" s="6">
        <v>414.10621800000001</v>
      </c>
      <c r="D11" s="6">
        <v>265.48188449999998</v>
      </c>
      <c r="E11" s="6">
        <v>149.99934966666669</v>
      </c>
      <c r="F11" s="6">
        <v>67.357719642857134</v>
      </c>
      <c r="J11" s="12">
        <f t="shared" si="0"/>
        <v>5</v>
      </c>
      <c r="K11" s="6">
        <f t="shared" si="3"/>
        <v>5.0467954828726862</v>
      </c>
      <c r="L11" s="6">
        <f t="shared" si="4"/>
        <v>5.0323305384417099</v>
      </c>
      <c r="M11" s="6">
        <f t="shared" si="5"/>
        <v>5.0020860538226302</v>
      </c>
      <c r="N11" s="6">
        <f t="shared" si="6"/>
        <v>4.9881964777140615</v>
      </c>
      <c r="O11" s="6">
        <f t="shared" si="7"/>
        <v>4.944488827945615</v>
      </c>
      <c r="P11" s="6"/>
      <c r="Q11" s="6"/>
      <c r="R11" s="6"/>
    </row>
    <row r="12" spans="1:18" x14ac:dyDescent="0.25">
      <c r="A12" s="2">
        <v>6</v>
      </c>
      <c r="B12" s="6">
        <v>496.76903199999998</v>
      </c>
      <c r="C12" s="6">
        <v>346.274833</v>
      </c>
      <c r="D12" s="6">
        <v>221.577619</v>
      </c>
      <c r="E12" s="6">
        <v>125.29804133333333</v>
      </c>
      <c r="F12" s="6">
        <v>55.933098357142846</v>
      </c>
      <c r="J12" s="12">
        <f t="shared" si="0"/>
        <v>6</v>
      </c>
      <c r="K12" s="6">
        <f t="shared" si="3"/>
        <v>6.0565828990725015</v>
      </c>
      <c r="L12" s="6">
        <f t="shared" si="4"/>
        <v>6.0181080702448853</v>
      </c>
      <c r="M12" s="6">
        <f t="shared" si="5"/>
        <v>5.9932191617240909</v>
      </c>
      <c r="N12" s="6">
        <f t="shared" si="6"/>
        <v>5.9715716199915914</v>
      </c>
      <c r="O12" s="6">
        <f t="shared" si="7"/>
        <v>5.9544259487185816</v>
      </c>
      <c r="P12" s="6"/>
      <c r="Q12" s="6"/>
      <c r="R12" s="6"/>
    </row>
    <row r="13" spans="1:18" x14ac:dyDescent="0.25">
      <c r="A13" s="2">
        <v>7</v>
      </c>
      <c r="B13" s="6">
        <v>426.45756299999999</v>
      </c>
      <c r="C13" s="6">
        <v>297.04386299999999</v>
      </c>
      <c r="D13" s="6">
        <v>190.23516699999999</v>
      </c>
      <c r="E13" s="6">
        <v>107.92060099999999</v>
      </c>
      <c r="F13" s="6">
        <v>48.12476371428572</v>
      </c>
      <c r="J13" s="12">
        <f t="shared" si="0"/>
        <v>7</v>
      </c>
      <c r="K13" s="6">
        <f t="shared" si="3"/>
        <v>7.0551517549238536</v>
      </c>
      <c r="L13" s="6">
        <f t="shared" si="4"/>
        <v>7.015527423975092</v>
      </c>
      <c r="M13" s="6">
        <f t="shared" si="5"/>
        <v>6.980640083229197</v>
      </c>
      <c r="N13" s="6">
        <f t="shared" si="6"/>
        <v>6.9331176877588616</v>
      </c>
      <c r="O13" s="6">
        <f t="shared" si="7"/>
        <v>6.9205429085802468</v>
      </c>
      <c r="P13" s="6"/>
      <c r="Q13" s="6"/>
      <c r="R13" s="6"/>
    </row>
    <row r="14" spans="1:18" x14ac:dyDescent="0.25">
      <c r="A14" s="2">
        <v>8</v>
      </c>
      <c r="B14" s="6">
        <v>374.34934800000002</v>
      </c>
      <c r="C14" s="6">
        <v>260.09294599999998</v>
      </c>
      <c r="D14" s="6">
        <v>166.71203600000001</v>
      </c>
      <c r="E14" s="6">
        <v>94.597121999999999</v>
      </c>
      <c r="F14" s="6">
        <v>42.323093571428572</v>
      </c>
      <c r="J14" s="12">
        <f t="shared" si="0"/>
        <v>8</v>
      </c>
      <c r="K14" s="6">
        <f t="shared" si="3"/>
        <v>8.0372059950802957</v>
      </c>
      <c r="L14" s="6">
        <f t="shared" si="4"/>
        <v>8.0122102465631659</v>
      </c>
      <c r="M14" s="6">
        <f t="shared" si="5"/>
        <v>7.9656110252291557</v>
      </c>
      <c r="N14" s="6">
        <f t="shared" si="6"/>
        <v>7.9096087898600835</v>
      </c>
      <c r="O14" s="6">
        <f t="shared" si="7"/>
        <v>7.8692142786753827</v>
      </c>
      <c r="P14" s="6"/>
      <c r="Q14" s="6"/>
      <c r="R14" s="6"/>
    </row>
    <row r="15" spans="1:18" x14ac:dyDescent="0.25">
      <c r="A15" s="2">
        <v>9</v>
      </c>
      <c r="B15" s="6">
        <v>333.39829800000001</v>
      </c>
      <c r="C15" s="6">
        <v>232.02580399999999</v>
      </c>
      <c r="D15" s="6">
        <v>148.51271850000001</v>
      </c>
      <c r="E15" s="6">
        <v>84.23181799999999</v>
      </c>
      <c r="F15" s="6">
        <v>37.802975000000004</v>
      </c>
      <c r="J15" s="12">
        <f t="shared" si="0"/>
        <v>9</v>
      </c>
      <c r="K15" s="6">
        <f t="shared" si="3"/>
        <v>9.0244096687020274</v>
      </c>
      <c r="L15" s="6">
        <f t="shared" si="4"/>
        <v>8.9814121148352974</v>
      </c>
      <c r="M15" s="6">
        <f t="shared" si="5"/>
        <v>8.9417475177386905</v>
      </c>
      <c r="N15" s="6">
        <f t="shared" si="6"/>
        <v>8.8829405019688252</v>
      </c>
      <c r="O15" s="6">
        <f t="shared" si="7"/>
        <v>8.8101397376793749</v>
      </c>
      <c r="P15" s="6"/>
      <c r="Q15" s="6"/>
      <c r="R15" s="6"/>
    </row>
    <row r="16" spans="1:18" x14ac:dyDescent="0.25">
      <c r="A16" s="2">
        <v>10</v>
      </c>
      <c r="B16" s="6">
        <v>299.678247</v>
      </c>
      <c r="C16" s="6">
        <v>209.11237700000001</v>
      </c>
      <c r="D16" s="6">
        <v>134.1067755</v>
      </c>
      <c r="E16" s="6">
        <v>76.019603000000004</v>
      </c>
      <c r="F16" s="6">
        <v>34.044442857142862</v>
      </c>
      <c r="J16" s="12">
        <f t="shared" si="0"/>
        <v>10</v>
      </c>
      <c r="K16" s="6">
        <f t="shared" si="3"/>
        <v>10.039843912995126</v>
      </c>
      <c r="L16" s="6">
        <f t="shared" si="4"/>
        <v>9.9655476968730543</v>
      </c>
      <c r="M16" s="6">
        <f t="shared" si="5"/>
        <v>9.9022829163467598</v>
      </c>
      <c r="N16" s="6">
        <f t="shared" si="6"/>
        <v>9.8425432143688862</v>
      </c>
      <c r="O16" s="6">
        <f t="shared" si="7"/>
        <v>9.7827858028853871</v>
      </c>
      <c r="P16" s="6"/>
      <c r="Q16" s="6"/>
      <c r="R16" s="6"/>
    </row>
    <row r="17" spans="1:18" x14ac:dyDescent="0.25">
      <c r="A17" s="2">
        <v>11</v>
      </c>
      <c r="B17" s="6">
        <v>273.46989000000002</v>
      </c>
      <c r="C17" s="6">
        <v>190.876362</v>
      </c>
      <c r="D17" s="6">
        <v>122.2412295</v>
      </c>
      <c r="E17" s="6">
        <v>69.312320999999997</v>
      </c>
      <c r="F17" s="6">
        <v>31.03745557142857</v>
      </c>
      <c r="J17" s="12">
        <f t="shared" si="0"/>
        <v>11</v>
      </c>
      <c r="K17" s="6">
        <f t="shared" si="3"/>
        <v>11.002025941503103</v>
      </c>
      <c r="L17" s="6">
        <f t="shared" si="4"/>
        <v>10.917639801831513</v>
      </c>
      <c r="M17" s="6">
        <f t="shared" si="5"/>
        <v>10.86346429458974</v>
      </c>
      <c r="N17" s="6">
        <f t="shared" si="6"/>
        <v>10.79499599597403</v>
      </c>
      <c r="O17" s="6">
        <f t="shared" si="7"/>
        <v>10.730566862464965</v>
      </c>
      <c r="P17" s="6"/>
      <c r="Q17" s="6"/>
      <c r="R17" s="6"/>
    </row>
    <row r="18" spans="1:18" x14ac:dyDescent="0.25">
      <c r="A18" s="2">
        <v>12</v>
      </c>
      <c r="B18" s="6">
        <v>250.28523799999999</v>
      </c>
      <c r="C18" s="6">
        <v>174.82682649999998</v>
      </c>
      <c r="D18" s="6">
        <v>112.1080465</v>
      </c>
      <c r="E18" s="6">
        <v>63.672268250000002</v>
      </c>
      <c r="F18" s="6">
        <v>28.72331785714286</v>
      </c>
      <c r="J18" s="12">
        <f t="shared" si="0"/>
        <v>12</v>
      </c>
      <c r="K18" s="6">
        <f t="shared" si="3"/>
        <v>12.02117571152958</v>
      </c>
      <c r="L18" s="6">
        <f t="shared" si="4"/>
        <v>11.919906164972915</v>
      </c>
      <c r="M18" s="6">
        <f t="shared" si="5"/>
        <v>11.845387315708869</v>
      </c>
      <c r="N18" s="6">
        <f t="shared" si="6"/>
        <v>11.751210507043098</v>
      </c>
      <c r="O18" s="6">
        <f t="shared" si="7"/>
        <v>11.595091274150208</v>
      </c>
      <c r="P18" s="6"/>
      <c r="Q18" s="6"/>
      <c r="R18" s="6"/>
    </row>
    <row r="19" spans="1:18" x14ac:dyDescent="0.25">
      <c r="A19" s="2">
        <v>13</v>
      </c>
      <c r="B19" s="6">
        <v>232.29828033333334</v>
      </c>
      <c r="C19" s="6">
        <v>161.63524966666668</v>
      </c>
      <c r="D19" s="6">
        <v>103.791026</v>
      </c>
      <c r="E19" s="6">
        <v>58.939025882352944</v>
      </c>
      <c r="F19" s="6">
        <v>26.708550374999994</v>
      </c>
      <c r="J19" s="12">
        <f t="shared" si="0"/>
        <v>13</v>
      </c>
      <c r="K19" s="6">
        <f t="shared" si="3"/>
        <v>12.951980615967853</v>
      </c>
      <c r="L19" s="6">
        <f t="shared" si="4"/>
        <v>12.892728357815365</v>
      </c>
      <c r="M19" s="6">
        <f t="shared" si="5"/>
        <v>12.794586229449163</v>
      </c>
      <c r="N19" s="6">
        <f t="shared" si="6"/>
        <v>12.694920156301643</v>
      </c>
      <c r="O19" s="6">
        <f t="shared" si="7"/>
        <v>12.469770450804562</v>
      </c>
      <c r="P19" s="6"/>
      <c r="Q19" s="6"/>
      <c r="R19" s="6"/>
    </row>
    <row r="20" spans="1:18" x14ac:dyDescent="0.25">
      <c r="A20" s="2">
        <v>14</v>
      </c>
      <c r="B20" s="6">
        <v>216.83519100000001</v>
      </c>
      <c r="C20" s="6">
        <v>150.65593566666666</v>
      </c>
      <c r="D20" s="6">
        <v>96.652621600000003</v>
      </c>
      <c r="E20" s="6">
        <v>54.618366285714288</v>
      </c>
      <c r="F20" s="6">
        <v>24.744356</v>
      </c>
      <c r="J20" s="12">
        <f t="shared" si="0"/>
        <v>14</v>
      </c>
      <c r="K20" s="6">
        <f t="shared" si="3"/>
        <v>13.875620512170462</v>
      </c>
      <c r="L20" s="6">
        <f t="shared" si="4"/>
        <v>13.832308417046173</v>
      </c>
      <c r="M20" s="6">
        <f t="shared" si="5"/>
        <v>13.739546946753485</v>
      </c>
      <c r="N20" s="6">
        <f t="shared" si="6"/>
        <v>13.699168952667284</v>
      </c>
      <c r="O20" s="6">
        <f t="shared" si="7"/>
        <v>13.459614477337782</v>
      </c>
      <c r="P20" s="6"/>
      <c r="Q20" s="6"/>
      <c r="R20" s="6"/>
    </row>
    <row r="21" spans="1:18" x14ac:dyDescent="0.25">
      <c r="A21" s="2">
        <v>15</v>
      </c>
      <c r="B21" s="6">
        <v>202.26419319999999</v>
      </c>
      <c r="C21" s="6">
        <v>140.74933714285714</v>
      </c>
      <c r="D21" s="6">
        <v>90.377266818181795</v>
      </c>
      <c r="E21" s="6">
        <v>51.191763937500006</v>
      </c>
      <c r="F21" s="6">
        <v>23.183371874999995</v>
      </c>
      <c r="J21" s="12">
        <f t="shared" si="0"/>
        <v>15</v>
      </c>
      <c r="K21" s="6">
        <f t="shared" si="3"/>
        <v>14.875212346779332</v>
      </c>
      <c r="L21" s="6">
        <f t="shared" si="4"/>
        <v>14.805891162989084</v>
      </c>
      <c r="M21" s="6">
        <f t="shared" si="5"/>
        <v>14.693553796792235</v>
      </c>
      <c r="N21" s="6">
        <f t="shared" si="6"/>
        <v>14.616144670853219</v>
      </c>
      <c r="O21" s="6">
        <f t="shared" si="7"/>
        <v>14.365878011435733</v>
      </c>
      <c r="P21" s="6"/>
      <c r="Q21" s="6"/>
      <c r="R21" s="6"/>
    </row>
    <row r="22" spans="1:18" x14ac:dyDescent="0.25">
      <c r="A22" s="2">
        <v>16</v>
      </c>
      <c r="B22" s="6">
        <v>189.9075765</v>
      </c>
      <c r="C22" s="6">
        <v>132.24896166666667</v>
      </c>
      <c r="D22" s="6">
        <v>84.911148400000002</v>
      </c>
      <c r="E22" s="6">
        <v>48.115687411764696</v>
      </c>
      <c r="F22" s="6">
        <v>21.832275562499998</v>
      </c>
      <c r="J22" s="12">
        <f t="shared" si="0"/>
        <v>16</v>
      </c>
      <c r="K22" s="6">
        <f t="shared" si="3"/>
        <v>15.843089988566096</v>
      </c>
      <c r="L22" s="6">
        <f t="shared" si="4"/>
        <v>15.757548042248649</v>
      </c>
      <c r="M22" s="6">
        <f t="shared" si="5"/>
        <v>15.639444961269657</v>
      </c>
      <c r="N22" s="6">
        <f t="shared" si="6"/>
        <v>15.550567141720165</v>
      </c>
      <c r="O22" s="6">
        <f t="shared" si="7"/>
        <v>15.254914280307974</v>
      </c>
      <c r="P22" s="6"/>
      <c r="Q22" s="6"/>
      <c r="R22" s="6"/>
    </row>
    <row r="23" spans="1:18" x14ac:dyDescent="0.25">
      <c r="A23" s="2">
        <v>17</v>
      </c>
      <c r="B23" s="6">
        <v>178.62201249999998</v>
      </c>
      <c r="C23" s="6">
        <v>124.63650699999999</v>
      </c>
      <c r="D23" s="6">
        <v>80.059004400000006</v>
      </c>
      <c r="E23" s="6">
        <v>45.397585285714285</v>
      </c>
      <c r="F23" s="6">
        <v>20.636945666666666</v>
      </c>
      <c r="J23" s="12">
        <f t="shared" si="0"/>
        <v>17</v>
      </c>
      <c r="K23" s="6">
        <f t="shared" si="3"/>
        <v>16.84407639288019</v>
      </c>
      <c r="L23" s="6">
        <f t="shared" si="4"/>
        <v>16.719975688984931</v>
      </c>
      <c r="M23" s="6">
        <f t="shared" si="5"/>
        <v>16.587306349265567</v>
      </c>
      <c r="N23" s="6">
        <f t="shared" si="6"/>
        <v>16.481630530734826</v>
      </c>
      <c r="O23" s="6">
        <f t="shared" si="7"/>
        <v>16.138507007262721</v>
      </c>
      <c r="P23" s="6"/>
      <c r="Q23" s="6"/>
      <c r="R23" s="6"/>
    </row>
    <row r="24" spans="1:18" x14ac:dyDescent="0.25">
      <c r="A24" s="2">
        <v>18</v>
      </c>
      <c r="B24" s="6">
        <v>169.51120459999999</v>
      </c>
      <c r="C24" s="6">
        <v>117.96217457142858</v>
      </c>
      <c r="D24" s="6">
        <v>75.834679363636369</v>
      </c>
      <c r="E24" s="6">
        <v>43.108640812500006</v>
      </c>
      <c r="F24" s="6">
        <v>19.561868562499999</v>
      </c>
      <c r="J24" s="12">
        <f t="shared" si="0"/>
        <v>18</v>
      </c>
      <c r="K24" s="6">
        <f t="shared" si="3"/>
        <v>17.749403829084702</v>
      </c>
      <c r="L24" s="6">
        <f t="shared" si="4"/>
        <v>17.665996532966108</v>
      </c>
      <c r="M24" s="6">
        <f t="shared" si="5"/>
        <v>17.511292236527531</v>
      </c>
      <c r="N24" s="6">
        <f t="shared" si="6"/>
        <v>17.35675756795624</v>
      </c>
      <c r="O24" s="6">
        <f t="shared" si="7"/>
        <v>17.025443719034804</v>
      </c>
      <c r="P24" s="6"/>
      <c r="Q24" s="6"/>
      <c r="R24" s="6"/>
    </row>
    <row r="25" spans="1:18" x14ac:dyDescent="0.25">
      <c r="A25" s="2">
        <v>19</v>
      </c>
      <c r="B25" s="6">
        <v>160.33411999999998</v>
      </c>
      <c r="C25" s="6">
        <v>111.81019399999998</v>
      </c>
      <c r="D25" s="6">
        <v>71.972295199999991</v>
      </c>
      <c r="E25" s="6">
        <v>40.909959588235296</v>
      </c>
      <c r="F25" s="6">
        <v>18.640438062500003</v>
      </c>
      <c r="J25" s="12">
        <f t="shared" si="0"/>
        <v>19</v>
      </c>
      <c r="K25" s="6">
        <f t="shared" si="3"/>
        <v>18.765330947648575</v>
      </c>
      <c r="L25" s="6">
        <f t="shared" si="4"/>
        <v>18.638008686399385</v>
      </c>
      <c r="M25" s="6">
        <f t="shared" si="5"/>
        <v>18.451033530468823</v>
      </c>
      <c r="N25" s="6">
        <f t="shared" si="6"/>
        <v>18.289586086069814</v>
      </c>
      <c r="O25" s="6">
        <f t="shared" si="7"/>
        <v>17.867042133522283</v>
      </c>
      <c r="P25" s="6"/>
      <c r="Q25" s="6"/>
      <c r="R25" s="6"/>
    </row>
    <row r="26" spans="1:18" x14ac:dyDescent="0.25">
      <c r="A26" s="2">
        <v>20</v>
      </c>
      <c r="B26" s="6">
        <v>153.25437699999998</v>
      </c>
      <c r="C26" s="6">
        <v>106.41285233333333</v>
      </c>
      <c r="D26" s="6">
        <v>68.438993199999999</v>
      </c>
      <c r="E26" s="6">
        <v>38.927216999999999</v>
      </c>
      <c r="F26" s="6">
        <v>17.719269333333333</v>
      </c>
      <c r="J26" s="12">
        <f t="shared" si="0"/>
        <v>20</v>
      </c>
      <c r="K26" s="6">
        <f t="shared" si="3"/>
        <v>19.632214641412823</v>
      </c>
      <c r="L26" s="6">
        <f t="shared" si="4"/>
        <v>19.583342813443426</v>
      </c>
      <c r="M26" s="6">
        <f t="shared" si="5"/>
        <v>19.40360560418063</v>
      </c>
      <c r="N26" s="6">
        <f t="shared" si="6"/>
        <v>19.221159007248495</v>
      </c>
      <c r="O26" s="6">
        <f t="shared" si="7"/>
        <v>18.795893102853302</v>
      </c>
      <c r="P26" s="6"/>
      <c r="Q26" s="6"/>
      <c r="R26" s="6"/>
    </row>
    <row r="27" spans="1:18" x14ac:dyDescent="0.25">
      <c r="A27" s="2">
        <v>21</v>
      </c>
      <c r="B27" s="6">
        <v>147.56903899999998</v>
      </c>
      <c r="C27" s="6">
        <v>101.56893128571427</v>
      </c>
      <c r="D27" s="6">
        <v>65.39153354545455</v>
      </c>
      <c r="E27" s="6">
        <v>37.252672125000004</v>
      </c>
      <c r="F27" s="6">
        <v>17.001989249999998</v>
      </c>
      <c r="J27" s="12">
        <f t="shared" si="0"/>
        <v>21</v>
      </c>
      <c r="K27" s="6">
        <f t="shared" si="3"/>
        <v>20.388577742245786</v>
      </c>
      <c r="L27" s="6">
        <f t="shared" si="4"/>
        <v>20.517291465220964</v>
      </c>
      <c r="M27" s="6">
        <f t="shared" si="5"/>
        <v>20.307877182248902</v>
      </c>
      <c r="N27" s="6">
        <f t="shared" si="6"/>
        <v>20.085169331102488</v>
      </c>
      <c r="O27" s="6">
        <f t="shared" si="7"/>
        <v>19.58885441890278</v>
      </c>
      <c r="P27" s="6"/>
      <c r="Q27" s="6"/>
      <c r="R27" s="6"/>
    </row>
    <row r="28" spans="1:18" x14ac:dyDescent="0.25">
      <c r="A28" s="2">
        <v>22</v>
      </c>
      <c r="B28" s="6">
        <v>140.01395450000001</v>
      </c>
      <c r="C28" s="6">
        <v>97.027764666666656</v>
      </c>
      <c r="D28" s="6">
        <v>62.587580200000005</v>
      </c>
      <c r="E28" s="6">
        <v>35.965823882352936</v>
      </c>
      <c r="F28" s="6">
        <v>16.412920687500002</v>
      </c>
      <c r="J28" s="12">
        <f t="shared" si="0"/>
        <v>22</v>
      </c>
      <c r="K28" s="6">
        <f t="shared" si="3"/>
        <v>21.488735424582266</v>
      </c>
      <c r="L28" s="6">
        <f t="shared" si="4"/>
        <v>21.477557214259093</v>
      </c>
      <c r="M28" s="6">
        <f t="shared" si="5"/>
        <v>21.21767973384598</v>
      </c>
      <c r="N28" s="6">
        <f t="shared" si="6"/>
        <v>20.803811699522694</v>
      </c>
      <c r="O28" s="6">
        <f t="shared" si="7"/>
        <v>20.291908953392362</v>
      </c>
      <c r="P28" s="6"/>
      <c r="Q28" s="6"/>
      <c r="R28" s="6"/>
    </row>
    <row r="29" spans="1:18" x14ac:dyDescent="0.25">
      <c r="A29" s="2">
        <v>23</v>
      </c>
      <c r="B29" s="6">
        <v>133.51737450000002</v>
      </c>
      <c r="C29" s="6">
        <v>92.918685999999994</v>
      </c>
      <c r="D29" s="6">
        <v>59.986690799999998</v>
      </c>
      <c r="E29" s="6">
        <v>34.308449428571421</v>
      </c>
      <c r="F29" s="6">
        <v>15.630143166666668</v>
      </c>
      <c r="J29" s="12">
        <f t="shared" si="0"/>
        <v>23</v>
      </c>
      <c r="K29" s="6">
        <f t="shared" si="3"/>
        <v>22.534316865255612</v>
      </c>
      <c r="L29" s="6">
        <f t="shared" si="4"/>
        <v>22.427344344925412</v>
      </c>
      <c r="M29" s="6">
        <f t="shared" si="5"/>
        <v>22.137631102664528</v>
      </c>
      <c r="N29" s="6">
        <f t="shared" si="6"/>
        <v>21.808803374353552</v>
      </c>
      <c r="O29" s="6">
        <f t="shared" si="7"/>
        <v>21.308153655321071</v>
      </c>
      <c r="P29" s="6"/>
      <c r="Q29" s="6"/>
      <c r="R29" s="6"/>
    </row>
    <row r="30" spans="1:18" x14ac:dyDescent="0.25">
      <c r="A30" s="2">
        <v>24</v>
      </c>
      <c r="B30" s="6">
        <v>128.58352525000001</v>
      </c>
      <c r="C30" s="6">
        <v>89.644154714285705</v>
      </c>
      <c r="D30" s="6">
        <v>57.252520181818177</v>
      </c>
      <c r="E30" s="6">
        <v>32.774308500000004</v>
      </c>
      <c r="F30" s="6">
        <v>15.534275875000002</v>
      </c>
      <c r="J30" s="12">
        <f t="shared" si="0"/>
        <v>24</v>
      </c>
      <c r="K30" s="6">
        <f t="shared" si="3"/>
        <v>23.39897602084136</v>
      </c>
      <c r="L30" s="6">
        <f t="shared" si="4"/>
        <v>23.246572781481159</v>
      </c>
      <c r="M30" s="6">
        <f t="shared" si="5"/>
        <v>23.19484326249318</v>
      </c>
      <c r="N30" s="6">
        <f t="shared" si="6"/>
        <v>22.829657189156762</v>
      </c>
      <c r="O30" s="6">
        <f t="shared" si="7"/>
        <v>21.43965350750538</v>
      </c>
      <c r="P30" s="6"/>
      <c r="Q30" s="6"/>
      <c r="R30" s="6"/>
    </row>
    <row r="31" spans="1:18" x14ac:dyDescent="0.25">
      <c r="A31" s="2">
        <v>25</v>
      </c>
      <c r="B31" s="6">
        <v>127.87476699999999</v>
      </c>
      <c r="C31" s="6">
        <v>89.256282333333345</v>
      </c>
      <c r="D31" s="6">
        <v>57.259221250000003</v>
      </c>
      <c r="E31" s="6">
        <v>33.117792411764704</v>
      </c>
      <c r="F31" s="6">
        <v>15.337667625000002</v>
      </c>
      <c r="J31" s="12">
        <f t="shared" si="0"/>
        <v>25</v>
      </c>
      <c r="K31" s="6">
        <f t="shared" si="3"/>
        <v>23.528667105997542</v>
      </c>
      <c r="L31" s="6">
        <f t="shared" si="4"/>
        <v>23.347593161201456</v>
      </c>
      <c r="M31" s="6">
        <f t="shared" si="5"/>
        <v>23.192128761269174</v>
      </c>
      <c r="N31" s="6">
        <f t="shared" si="6"/>
        <v>22.592877519241533</v>
      </c>
      <c r="O31" s="6">
        <f t="shared" si="7"/>
        <v>21.714481001474955</v>
      </c>
      <c r="P31" s="6"/>
      <c r="Q31" s="6"/>
      <c r="R31" s="6"/>
    </row>
    <row r="32" spans="1:18" x14ac:dyDescent="0.25">
      <c r="A32" s="2">
        <v>26</v>
      </c>
      <c r="B32" s="6">
        <v>137.693183</v>
      </c>
      <c r="C32" s="6">
        <v>86.638882333333342</v>
      </c>
      <c r="D32" s="6">
        <v>55.864904749999994</v>
      </c>
      <c r="E32" s="6">
        <v>32.198721999999997</v>
      </c>
      <c r="F32" s="6">
        <v>15.318712666666668</v>
      </c>
      <c r="J32" s="12">
        <f t="shared" si="0"/>
        <v>26</v>
      </c>
      <c r="K32" s="6">
        <f t="shared" si="3"/>
        <v>21.850920709705722</v>
      </c>
      <c r="L32" s="6">
        <f t="shared" si="4"/>
        <v>24.052934558670263</v>
      </c>
      <c r="M32" s="6">
        <f t="shared" si="5"/>
        <v>23.770974602798372</v>
      </c>
      <c r="N32" s="6">
        <f t="shared" si="6"/>
        <v>23.237761662300347</v>
      </c>
      <c r="O32" s="6">
        <f t="shared" si="7"/>
        <v>21.741349909559414</v>
      </c>
      <c r="P32" s="6"/>
      <c r="Q32" s="6"/>
      <c r="R32" s="6"/>
    </row>
    <row r="33" spans="1:18" x14ac:dyDescent="0.25">
      <c r="A33" s="2">
        <v>27</v>
      </c>
      <c r="B33" s="6">
        <v>120.76759480000001</v>
      </c>
      <c r="C33" s="6">
        <v>84.33911771428572</v>
      </c>
      <c r="D33" s="6">
        <v>54.633632000000013</v>
      </c>
      <c r="E33" s="6">
        <v>31.957807562500001</v>
      </c>
      <c r="F33" s="6">
        <v>14.9037025</v>
      </c>
      <c r="J33" s="12">
        <f t="shared" si="0"/>
        <v>27</v>
      </c>
      <c r="K33" s="6">
        <f t="shared" si="3"/>
        <v>24.91332901829059</v>
      </c>
      <c r="L33" s="6">
        <f t="shared" si="4"/>
        <v>24.708811563095317</v>
      </c>
      <c r="M33" s="6">
        <f t="shared" si="5"/>
        <v>24.306698701634915</v>
      </c>
      <c r="N33" s="6">
        <f t="shared" si="6"/>
        <v>23.412939895934912</v>
      </c>
      <c r="O33" s="6">
        <f t="shared" si="7"/>
        <v>22.346761970725062</v>
      </c>
      <c r="P33" s="6"/>
      <c r="Q33" s="6"/>
      <c r="R33" s="6"/>
    </row>
    <row r="34" spans="1:18" x14ac:dyDescent="0.25">
      <c r="A34" s="2">
        <v>28</v>
      </c>
      <c r="B34" s="6">
        <v>118.9850035</v>
      </c>
      <c r="C34" s="6">
        <v>83.338386666666665</v>
      </c>
      <c r="D34" s="6">
        <v>55.459756749999997</v>
      </c>
      <c r="E34" s="6">
        <v>31.594849176470589</v>
      </c>
      <c r="F34" s="6">
        <v>15.209023875</v>
      </c>
      <c r="J34" s="12">
        <f t="shared" si="0"/>
        <v>28</v>
      </c>
      <c r="K34" s="6">
        <f t="shared" si="3"/>
        <v>25.286571714896827</v>
      </c>
      <c r="L34" s="6">
        <f t="shared" si="4"/>
        <v>25.005516069505546</v>
      </c>
      <c r="M34" s="6">
        <f t="shared" si="5"/>
        <v>23.944627777329732</v>
      </c>
      <c r="N34" s="6">
        <f t="shared" si="6"/>
        <v>23.681905347530126</v>
      </c>
      <c r="O34" s="6">
        <f t="shared" si="7"/>
        <v>21.898150399872392</v>
      </c>
      <c r="P34" s="6"/>
      <c r="Q34" s="6"/>
      <c r="R34" s="6"/>
    </row>
    <row r="35" spans="1:18" x14ac:dyDescent="0.25">
      <c r="A35" s="2">
        <v>29</v>
      </c>
      <c r="B35" s="6">
        <v>120.4661375</v>
      </c>
      <c r="C35" s="6">
        <v>82.325534333333337</v>
      </c>
      <c r="D35" s="6">
        <v>52.725648999999997</v>
      </c>
      <c r="E35" s="6">
        <v>30.524589000000002</v>
      </c>
      <c r="F35" s="6">
        <v>14.926566166666666</v>
      </c>
      <c r="J35" s="12">
        <f t="shared" si="0"/>
        <v>29</v>
      </c>
      <c r="K35" s="6">
        <f t="shared" si="3"/>
        <v>24.975672719647044</v>
      </c>
      <c r="L35" s="6">
        <f t="shared" si="4"/>
        <v>25.313159323840889</v>
      </c>
      <c r="M35" s="6">
        <f t="shared" si="5"/>
        <v>25.186285179723441</v>
      </c>
      <c r="N35" s="6">
        <f t="shared" si="6"/>
        <v>24.512245772307256</v>
      </c>
      <c r="O35" s="6">
        <f t="shared" si="7"/>
        <v>22.312532469373373</v>
      </c>
      <c r="P35" s="6"/>
      <c r="Q35" s="6"/>
      <c r="R35" s="6"/>
    </row>
    <row r="36" spans="1:18" x14ac:dyDescent="0.25">
      <c r="A36" s="2">
        <v>30</v>
      </c>
      <c r="B36" s="6">
        <v>116.47854459999999</v>
      </c>
      <c r="C36" s="6">
        <v>82.589635000000015</v>
      </c>
      <c r="D36" s="6">
        <v>53.005312899999993</v>
      </c>
      <c r="E36" s="6">
        <v>31.266320499999999</v>
      </c>
      <c r="F36" s="6">
        <v>15.002039875000001</v>
      </c>
      <c r="J36" s="12">
        <f t="shared" si="0"/>
        <v>30</v>
      </c>
      <c r="K36" s="6">
        <f t="shared" si="3"/>
        <v>25.830704138107855</v>
      </c>
      <c r="L36" s="6">
        <f t="shared" si="4"/>
        <v>25.232214272408392</v>
      </c>
      <c r="M36" s="6">
        <f t="shared" si="5"/>
        <v>25.053398599973178</v>
      </c>
      <c r="N36" s="6">
        <f t="shared" si="6"/>
        <v>23.930741312098643</v>
      </c>
      <c r="O36" s="6">
        <f t="shared" si="7"/>
        <v>22.200280430197161</v>
      </c>
      <c r="P36" s="6"/>
      <c r="Q36" s="6"/>
      <c r="R36" s="6"/>
    </row>
    <row r="37" spans="1:18" x14ac:dyDescent="0.25">
      <c r="A37" s="2">
        <v>31</v>
      </c>
      <c r="B37" s="6">
        <v>117.763729</v>
      </c>
      <c r="C37" s="6">
        <v>80.903500000000008</v>
      </c>
      <c r="D37" s="6">
        <v>51.4611515</v>
      </c>
      <c r="E37" s="6">
        <v>30.798585764705876</v>
      </c>
      <c r="F37" s="6">
        <v>14.945716312499998</v>
      </c>
      <c r="J37" s="12">
        <f t="shared" si="0"/>
        <v>31</v>
      </c>
      <c r="K37" s="6">
        <f t="shared" si="3"/>
        <v>25.548807341180577</v>
      </c>
      <c r="L37" s="6">
        <f t="shared" si="4"/>
        <v>25.758086695878418</v>
      </c>
      <c r="M37" s="6">
        <f t="shared" si="5"/>
        <v>25.805159684388332</v>
      </c>
      <c r="N37" s="6">
        <f t="shared" si="6"/>
        <v>24.294174848901935</v>
      </c>
      <c r="O37" s="6">
        <f t="shared" si="7"/>
        <v>22.283943123652811</v>
      </c>
      <c r="P37" s="6"/>
      <c r="Q37" s="6"/>
      <c r="R37" s="6"/>
    </row>
    <row r="38" spans="1:18" x14ac:dyDescent="0.25">
      <c r="A38" s="2">
        <v>32</v>
      </c>
      <c r="B38" s="6">
        <v>116.2725825</v>
      </c>
      <c r="C38" s="6">
        <v>88.5657535</v>
      </c>
      <c r="D38" s="6">
        <v>50.709461500000003</v>
      </c>
      <c r="E38" s="6">
        <v>30.033756999999998</v>
      </c>
      <c r="F38" s="6">
        <v>14.726694166666666</v>
      </c>
      <c r="J38" s="12">
        <f t="shared" si="0"/>
        <v>32</v>
      </c>
      <c r="K38" s="6">
        <f t="shared" si="3"/>
        <v>25.876459947038676</v>
      </c>
      <c r="L38" s="6">
        <f t="shared" si="4"/>
        <v>23.529629508543614</v>
      </c>
      <c r="M38" s="6">
        <f t="shared" si="5"/>
        <v>26.187681602574305</v>
      </c>
      <c r="N38" s="6">
        <f t="shared" si="6"/>
        <v>24.912841495876346</v>
      </c>
      <c r="O38" s="6">
        <f t="shared" si="7"/>
        <v>22.615360139945416</v>
      </c>
      <c r="P38" s="6"/>
      <c r="Q38" s="6"/>
      <c r="R38" s="6"/>
    </row>
    <row r="39" spans="1:18" x14ac:dyDescent="0.25">
      <c r="A39" s="2">
        <v>33</v>
      </c>
      <c r="B39" s="6">
        <v>117.48725239999999</v>
      </c>
      <c r="C39" s="6">
        <v>79.299919166666669</v>
      </c>
      <c r="D39" s="6">
        <v>53.263735000000011</v>
      </c>
      <c r="E39" s="6">
        <v>30.2215445625</v>
      </c>
      <c r="F39" s="6">
        <v>15.465350500000001</v>
      </c>
      <c r="J39" s="12">
        <f t="shared" si="0"/>
        <v>33</v>
      </c>
      <c r="K39" s="6">
        <f t="shared" si="3"/>
        <v>25.60893001188272</v>
      </c>
      <c r="L39" s="6">
        <f t="shared" si="4"/>
        <v>26.278959536139922</v>
      </c>
      <c r="M39" s="6">
        <f t="shared" si="5"/>
        <v>24.931845879752888</v>
      </c>
      <c r="N39" s="6">
        <f t="shared" si="6"/>
        <v>24.75804061302324</v>
      </c>
      <c r="O39" s="6">
        <f t="shared" si="7"/>
        <v>21.535204924712179</v>
      </c>
      <c r="P39" s="6"/>
      <c r="Q39" s="6"/>
      <c r="R39" s="6"/>
    </row>
    <row r="40" spans="1:18" x14ac:dyDescent="0.25">
      <c r="A40" s="2">
        <v>34</v>
      </c>
      <c r="B40" s="6">
        <v>118.95527849999999</v>
      </c>
      <c r="C40" s="6">
        <v>87.366123000000002</v>
      </c>
      <c r="D40" s="6">
        <v>51.724622499999995</v>
      </c>
      <c r="E40" s="6">
        <v>30.227915411764712</v>
      </c>
      <c r="F40" s="6">
        <v>14.463762312500002</v>
      </c>
      <c r="J40" s="12">
        <f t="shared" si="0"/>
        <v>34</v>
      </c>
      <c r="K40" s="6">
        <f t="shared" si="3"/>
        <v>25.292890420159036</v>
      </c>
      <c r="L40" s="6">
        <f t="shared" si="4"/>
        <v>23.852716538651944</v>
      </c>
      <c r="M40" s="6">
        <f t="shared" si="5"/>
        <v>25.673715298743847</v>
      </c>
      <c r="N40" s="6">
        <f t="shared" si="6"/>
        <v>24.752822597070548</v>
      </c>
      <c r="O40" s="6">
        <f t="shared" si="7"/>
        <v>23.026477140195329</v>
      </c>
      <c r="P40" s="6"/>
      <c r="Q40" s="6"/>
      <c r="R40" s="6"/>
    </row>
    <row r="41" spans="1:18" x14ac:dyDescent="0.25">
      <c r="A41" s="2">
        <v>35</v>
      </c>
      <c r="B41" s="6">
        <v>101.626099</v>
      </c>
      <c r="C41" s="6">
        <v>85.5057975</v>
      </c>
      <c r="D41" s="6">
        <v>49.737540750000001</v>
      </c>
      <c r="E41" s="6">
        <v>28.840860142857142</v>
      </c>
      <c r="F41" s="6">
        <v>13.793865333333335</v>
      </c>
      <c r="J41" s="12">
        <f t="shared" si="0"/>
        <v>35</v>
      </c>
      <c r="K41" s="6">
        <f t="shared" si="3"/>
        <v>29.605808484294965</v>
      </c>
      <c r="L41" s="6">
        <f t="shared" si="4"/>
        <v>24.371673359341511</v>
      </c>
      <c r="M41" s="6">
        <f t="shared" si="5"/>
        <v>26.699414807717449</v>
      </c>
      <c r="N41" s="6">
        <f t="shared" si="6"/>
        <v>25.943270206245071</v>
      </c>
      <c r="O41" s="6">
        <f t="shared" si="7"/>
        <v>24.144754512368252</v>
      </c>
      <c r="P41" s="6"/>
      <c r="Q41" s="6"/>
      <c r="R41" s="6"/>
    </row>
    <row r="42" spans="1:18" x14ac:dyDescent="0.25">
      <c r="A42" s="2">
        <v>36</v>
      </c>
      <c r="B42" s="6">
        <v>111.0559906</v>
      </c>
      <c r="C42" s="6">
        <v>83.086585000000014</v>
      </c>
      <c r="D42" s="6">
        <v>52.638854899999998</v>
      </c>
      <c r="E42" s="6">
        <v>32.692337437500001</v>
      </c>
      <c r="F42" s="6">
        <v>17.741539750000001</v>
      </c>
      <c r="J42" s="12">
        <f t="shared" si="0"/>
        <v>36</v>
      </c>
      <c r="K42" s="6">
        <f t="shared" si="3"/>
        <v>27.091945312853749</v>
      </c>
      <c r="L42" s="6">
        <f t="shared" si="4"/>
        <v>25.081297624640605</v>
      </c>
      <c r="M42" s="6">
        <f t="shared" si="5"/>
        <v>25.227813836808977</v>
      </c>
      <c r="N42" s="6">
        <f t="shared" si="6"/>
        <v>22.886899081385593</v>
      </c>
      <c r="O42" s="6">
        <f t="shared" si="7"/>
        <v>18.772299188406123</v>
      </c>
      <c r="P42" s="6"/>
      <c r="Q42" s="6"/>
      <c r="R42" s="6"/>
    </row>
    <row r="43" spans="1:18" x14ac:dyDescent="0.25">
      <c r="A43" s="2">
        <v>37</v>
      </c>
      <c r="B43" s="6">
        <v>111.998605</v>
      </c>
      <c r="C43" s="6">
        <v>81.949399</v>
      </c>
      <c r="D43" s="6">
        <v>48.69637625</v>
      </c>
      <c r="E43" s="6">
        <v>29.475836352941172</v>
      </c>
      <c r="F43" s="6">
        <v>14.7955648125</v>
      </c>
      <c r="J43" s="12">
        <f t="shared" si="0"/>
        <v>37</v>
      </c>
      <c r="K43" s="6">
        <f t="shared" si="3"/>
        <v>26.863931242715033</v>
      </c>
      <c r="L43" s="6">
        <f t="shared" si="4"/>
        <v>25.429342892435368</v>
      </c>
      <c r="M43" s="6">
        <f t="shared" si="5"/>
        <v>27.270268021226734</v>
      </c>
      <c r="N43" s="6">
        <f t="shared" si="6"/>
        <v>25.384393464106296</v>
      </c>
      <c r="O43" s="6">
        <f t="shared" si="7"/>
        <v>22.510089778297878</v>
      </c>
      <c r="P43" s="6"/>
      <c r="Q43" s="6"/>
      <c r="R43" s="6"/>
    </row>
    <row r="44" spans="1:18" x14ac:dyDescent="0.25">
      <c r="A44" s="2">
        <v>38</v>
      </c>
      <c r="B44" s="6">
        <v>97.435497999999995</v>
      </c>
      <c r="C44" s="6">
        <v>82.646632333333329</v>
      </c>
      <c r="D44" s="6">
        <v>50.692184500000003</v>
      </c>
      <c r="E44" s="6">
        <v>28.53581928571429</v>
      </c>
      <c r="F44" s="6">
        <v>14.622530666666668</v>
      </c>
      <c r="J44" s="12">
        <f t="shared" si="0"/>
        <v>38</v>
      </c>
      <c r="K44" s="6">
        <f t="shared" si="3"/>
        <v>30.879123992366726</v>
      </c>
      <c r="L44" s="6">
        <f t="shared" si="4"/>
        <v>25.214812850390111</v>
      </c>
      <c r="M44" s="6">
        <f t="shared" si="5"/>
        <v>26.196606934546292</v>
      </c>
      <c r="N44" s="6">
        <f t="shared" si="6"/>
        <v>26.220597354330966</v>
      </c>
      <c r="O44" s="6">
        <f t="shared" si="7"/>
        <v>22.776460507565584</v>
      </c>
      <c r="P44" s="6"/>
      <c r="Q44" s="6"/>
      <c r="R44" s="6"/>
    </row>
    <row r="45" spans="1:18" x14ac:dyDescent="0.25">
      <c r="A45" s="2">
        <v>39</v>
      </c>
      <c r="B45" s="6">
        <v>103.7401744</v>
      </c>
      <c r="C45" s="6">
        <v>78.4539267142857</v>
      </c>
      <c r="D45" s="6">
        <v>50.102091000000001</v>
      </c>
      <c r="E45" s="6">
        <v>31.072456562499998</v>
      </c>
      <c r="F45" s="6">
        <v>15.597345624999999</v>
      </c>
      <c r="J45" s="12">
        <f t="shared" si="0"/>
        <v>39</v>
      </c>
      <c r="K45" s="6">
        <f t="shared" si="3"/>
        <v>29.002484730737063</v>
      </c>
      <c r="L45" s="6">
        <f t="shared" si="4"/>
        <v>26.562333515685435</v>
      </c>
      <c r="M45" s="6">
        <f t="shared" si="5"/>
        <v>26.505145902992354</v>
      </c>
      <c r="N45" s="6">
        <f t="shared" si="6"/>
        <v>24.080047425978815</v>
      </c>
      <c r="O45" s="6">
        <f t="shared" si="7"/>
        <v>21.352959680278936</v>
      </c>
      <c r="P45" s="6"/>
      <c r="Q45" s="6"/>
      <c r="R45" s="6"/>
    </row>
    <row r="46" spans="1:18" x14ac:dyDescent="0.25">
      <c r="A46" s="2">
        <v>40</v>
      </c>
      <c r="B46" s="6">
        <v>115.87047</v>
      </c>
      <c r="C46" s="6">
        <v>76.617743333333337</v>
      </c>
      <c r="D46" s="6">
        <v>46.994265249999998</v>
      </c>
      <c r="E46" s="6">
        <v>28.487620222222219</v>
      </c>
      <c r="F46" s="6">
        <v>14.18700975</v>
      </c>
      <c r="J46" s="12">
        <f t="shared" si="0"/>
        <v>40</v>
      </c>
      <c r="K46" s="6">
        <f t="shared" si="3"/>
        <v>25.966260635690873</v>
      </c>
      <c r="L46" s="6">
        <f t="shared" si="4"/>
        <v>27.198913415312891</v>
      </c>
      <c r="M46" s="6">
        <f t="shared" si="5"/>
        <v>28.25798477613181</v>
      </c>
      <c r="N46" s="6">
        <f t="shared" si="6"/>
        <v>26.264960773487179</v>
      </c>
      <c r="O46" s="6">
        <f t="shared" si="7"/>
        <v>23.475665282460248</v>
      </c>
      <c r="P46" s="6"/>
      <c r="Q46" s="6"/>
      <c r="R46" s="6"/>
    </row>
    <row r="47" spans="1:18" x14ac:dyDescent="0.25">
      <c r="A47" s="2">
        <v>41</v>
      </c>
      <c r="B47" s="6">
        <v>101.81588499999999</v>
      </c>
      <c r="C47" s="6">
        <v>75.874598666666657</v>
      </c>
      <c r="D47" s="6">
        <v>45.698159750000002</v>
      </c>
      <c r="E47" s="6">
        <v>29.697117624999997</v>
      </c>
      <c r="F47" s="6">
        <v>17.789182333333333</v>
      </c>
      <c r="J47" s="12">
        <f t="shared" si="0"/>
        <v>41</v>
      </c>
      <c r="K47" s="6">
        <f t="shared" si="3"/>
        <v>29.550622911149869</v>
      </c>
      <c r="L47" s="6">
        <f t="shared" si="4"/>
        <v>27.465309914258704</v>
      </c>
      <c r="M47" s="6">
        <f t="shared" si="5"/>
        <v>29.059446578699486</v>
      </c>
      <c r="N47" s="6">
        <f t="shared" si="6"/>
        <v>25.195247468622529</v>
      </c>
      <c r="O47" s="6">
        <f t="shared" si="7"/>
        <v>18.722023643882302</v>
      </c>
      <c r="P47" s="6"/>
      <c r="Q47" s="6"/>
      <c r="R47" s="6"/>
    </row>
    <row r="48" spans="1:18" x14ac:dyDescent="0.25">
      <c r="A48" s="2">
        <v>42</v>
      </c>
      <c r="B48" s="6">
        <v>101.44924075</v>
      </c>
      <c r="C48" s="6">
        <v>76.182989714285711</v>
      </c>
      <c r="D48" s="6">
        <v>51.539475100000004</v>
      </c>
      <c r="E48" s="6">
        <v>33.689164882352941</v>
      </c>
      <c r="F48" s="6">
        <v>22.499811312500004</v>
      </c>
      <c r="J48" s="12">
        <f t="shared" si="0"/>
        <v>42</v>
      </c>
      <c r="K48" s="6">
        <f t="shared" si="3"/>
        <v>29.65742081219075</v>
      </c>
      <c r="L48" s="6">
        <f t="shared" si="4"/>
        <v>27.354129508640519</v>
      </c>
      <c r="M48" s="6">
        <f t="shared" si="5"/>
        <v>25.765944054016956</v>
      </c>
      <c r="N48" s="6">
        <f t="shared" si="6"/>
        <v>22.209699476955645</v>
      </c>
      <c r="O48" s="6">
        <f t="shared" si="7"/>
        <v>14.802323789487556</v>
      </c>
      <c r="P48" s="6"/>
      <c r="Q48" s="6"/>
      <c r="R48" s="6"/>
    </row>
    <row r="49" spans="1:18" x14ac:dyDescent="0.25">
      <c r="A49" s="2">
        <v>43</v>
      </c>
      <c r="B49" s="6">
        <v>88.537946000000005</v>
      </c>
      <c r="C49" s="6">
        <v>71.895907666666673</v>
      </c>
      <c r="D49" s="6">
        <v>48.214176000000002</v>
      </c>
      <c r="E49" s="6">
        <v>29.85348461111111</v>
      </c>
      <c r="F49" s="6">
        <v>14.140395250000001</v>
      </c>
      <c r="J49" s="12">
        <f t="shared" si="0"/>
        <v>43</v>
      </c>
      <c r="K49" s="6">
        <f t="shared" si="3"/>
        <v>33.982297533760267</v>
      </c>
      <c r="L49" s="6">
        <f t="shared" si="4"/>
        <v>28.98522926592349</v>
      </c>
      <c r="M49" s="6">
        <f t="shared" si="5"/>
        <v>27.543003783783426</v>
      </c>
      <c r="N49" s="6">
        <f t="shared" si="6"/>
        <v>25.063279460119901</v>
      </c>
      <c r="O49" s="6">
        <f t="shared" si="7"/>
        <v>23.553053953707551</v>
      </c>
      <c r="P49" s="6"/>
      <c r="Q49" s="6"/>
      <c r="R49" s="6"/>
    </row>
    <row r="50" spans="1:18" x14ac:dyDescent="0.25">
      <c r="A50" s="2">
        <v>44</v>
      </c>
      <c r="B50" s="6">
        <v>95.922841000000005</v>
      </c>
      <c r="C50" s="6">
        <v>78.587566999999993</v>
      </c>
      <c r="D50" s="6">
        <v>47.825151999999996</v>
      </c>
      <c r="E50" s="6">
        <v>28.531606000000004</v>
      </c>
      <c r="F50" s="6">
        <v>14.147486333333333</v>
      </c>
      <c r="J50" s="12">
        <f t="shared" si="0"/>
        <v>44</v>
      </c>
      <c r="K50" s="6">
        <f t="shared" si="3"/>
        <v>31.366072904366955</v>
      </c>
      <c r="L50" s="6">
        <f t="shared" si="4"/>
        <v>26.517163548274755</v>
      </c>
      <c r="M50" s="6">
        <f t="shared" si="5"/>
        <v>27.767046762339621</v>
      </c>
      <c r="N50" s="6">
        <f t="shared" si="6"/>
        <v>26.224469371498632</v>
      </c>
      <c r="O50" s="6">
        <f t="shared" si="7"/>
        <v>23.541248558430606</v>
      </c>
      <c r="P50" s="6"/>
      <c r="Q50" s="6"/>
      <c r="R50" s="6"/>
    </row>
    <row r="51" spans="1:18" x14ac:dyDescent="0.25">
      <c r="A51" s="2">
        <v>45</v>
      </c>
      <c r="B51" s="6">
        <v>99.860044249999987</v>
      </c>
      <c r="C51" s="6">
        <v>77.593593428571424</v>
      </c>
      <c r="D51" s="6">
        <v>56.708092000000008</v>
      </c>
      <c r="E51" s="6">
        <v>33.196890411764713</v>
      </c>
      <c r="F51" s="6">
        <v>20.629156187500001</v>
      </c>
      <c r="J51" s="12">
        <f t="shared" si="0"/>
        <v>45</v>
      </c>
      <c r="K51" s="6">
        <f t="shared" si="3"/>
        <v>30.129396062229368</v>
      </c>
      <c r="L51" s="6">
        <f t="shared" si="4"/>
        <v>26.856848290166461</v>
      </c>
      <c r="M51" s="6">
        <f t="shared" si="5"/>
        <v>23.417526232411415</v>
      </c>
      <c r="N51" s="6">
        <f t="shared" si="6"/>
        <v>22.539045627041659</v>
      </c>
      <c r="O51" s="6">
        <f t="shared" si="7"/>
        <v>16.144600836936196</v>
      </c>
      <c r="P51" s="6"/>
      <c r="Q51" s="6"/>
      <c r="R51" s="6"/>
    </row>
    <row r="52" spans="1:18" x14ac:dyDescent="0.25">
      <c r="A52" s="2">
        <v>46</v>
      </c>
      <c r="B52" s="6">
        <v>96.847545999999994</v>
      </c>
      <c r="C52" s="6">
        <v>72.402682666666678</v>
      </c>
      <c r="D52" s="6">
        <v>51.292028999999992</v>
      </c>
      <c r="E52" s="6">
        <v>30.709601166666669</v>
      </c>
      <c r="F52" s="6">
        <v>17.653892750000001</v>
      </c>
      <c r="J52" s="12">
        <f t="shared" si="0"/>
        <v>46</v>
      </c>
      <c r="K52" s="6">
        <f t="shared" si="3"/>
        <v>31.066588140498677</v>
      </c>
      <c r="L52" s="6">
        <f t="shared" si="4"/>
        <v>28.782350187134867</v>
      </c>
      <c r="M52" s="6">
        <f t="shared" si="5"/>
        <v>25.890245675405048</v>
      </c>
      <c r="N52" s="6">
        <f t="shared" si="6"/>
        <v>24.364570012026693</v>
      </c>
      <c r="O52" s="6">
        <f t="shared" si="7"/>
        <v>18.865498786379565</v>
      </c>
      <c r="P52" s="6"/>
      <c r="Q52" s="6"/>
      <c r="R52" s="6"/>
    </row>
    <row r="53" spans="1:18" x14ac:dyDescent="0.25">
      <c r="A53" s="2">
        <v>47</v>
      </c>
      <c r="B53" s="6">
        <v>84.768797000000006</v>
      </c>
      <c r="C53" s="6">
        <v>77.546280333333343</v>
      </c>
      <c r="D53" s="6">
        <v>55.723426500000002</v>
      </c>
      <c r="E53" s="6">
        <v>30.205551</v>
      </c>
      <c r="F53" s="6">
        <v>14.633317333333332</v>
      </c>
      <c r="J53" s="12">
        <f t="shared" si="0"/>
        <v>47</v>
      </c>
      <c r="K53" s="6">
        <f t="shared" si="3"/>
        <v>35.49328208585996</v>
      </c>
      <c r="L53" s="6">
        <f t="shared" si="4"/>
        <v>26.873234383935049</v>
      </c>
      <c r="M53" s="6">
        <f t="shared" si="5"/>
        <v>23.831327601507063</v>
      </c>
      <c r="N53" s="6">
        <f t="shared" si="6"/>
        <v>24.771149768685454</v>
      </c>
      <c r="O53" s="6">
        <f t="shared" si="7"/>
        <v>22.759671280506186</v>
      </c>
      <c r="P53" s="6"/>
      <c r="Q53" s="6"/>
      <c r="R53" s="6"/>
    </row>
    <row r="54" spans="1:18" x14ac:dyDescent="0.25">
      <c r="A54" s="2">
        <v>48</v>
      </c>
      <c r="B54" s="6">
        <v>97.636355800000004</v>
      </c>
      <c r="C54" s="6">
        <v>76.196652285714279</v>
      </c>
      <c r="D54" s="6">
        <v>54.023157299999994</v>
      </c>
      <c r="E54" s="6">
        <v>36.924697125000009</v>
      </c>
      <c r="F54" s="6">
        <v>20.662161312499997</v>
      </c>
      <c r="J54" s="12">
        <f t="shared" si="0"/>
        <v>48</v>
      </c>
      <c r="K54" s="6">
        <f t="shared" si="3"/>
        <v>30.815599367136556</v>
      </c>
      <c r="L54" s="6">
        <f t="shared" si="4"/>
        <v>27.349224729531894</v>
      </c>
      <c r="M54" s="6">
        <f t="shared" si="5"/>
        <v>24.581370256195676</v>
      </c>
      <c r="N54" s="6">
        <f t="shared" si="6"/>
        <v>20.263571157637937</v>
      </c>
      <c r="O54" s="6">
        <f t="shared" si="7"/>
        <v>16.118811929346176</v>
      </c>
      <c r="P54" s="6"/>
      <c r="Q54" s="6"/>
      <c r="R54" s="6"/>
    </row>
    <row r="55" spans="1:18" x14ac:dyDescent="0.25">
      <c r="A55" s="2">
        <v>49</v>
      </c>
      <c r="B55" s="6">
        <v>93.64267000000001</v>
      </c>
      <c r="C55" s="6">
        <v>76.552641666666659</v>
      </c>
      <c r="D55" s="6">
        <v>43.265362750000001</v>
      </c>
      <c r="E55" s="6">
        <v>30.169755470588242</v>
      </c>
      <c r="F55" s="6">
        <v>15.409339374999998</v>
      </c>
      <c r="J55" s="12">
        <f t="shared" si="0"/>
        <v>49</v>
      </c>
      <c r="K55" s="6">
        <f t="shared" si="3"/>
        <v>32.129827395993722</v>
      </c>
      <c r="L55" s="6">
        <f t="shared" si="4"/>
        <v>27.22204383323589</v>
      </c>
      <c r="M55" s="6">
        <f t="shared" si="5"/>
        <v>30.693449623278614</v>
      </c>
      <c r="N55" s="6">
        <f t="shared" si="6"/>
        <v>24.800540010875931</v>
      </c>
      <c r="O55" s="6">
        <f t="shared" si="7"/>
        <v>21.613482846015913</v>
      </c>
      <c r="P55" s="6"/>
      <c r="Q55" s="6"/>
      <c r="R55" s="6"/>
    </row>
    <row r="56" spans="1:18" x14ac:dyDescent="0.25">
      <c r="A56" s="2">
        <v>50</v>
      </c>
      <c r="B56" s="6">
        <v>96.057986</v>
      </c>
      <c r="C56" s="6">
        <v>66.211950000000002</v>
      </c>
      <c r="D56" s="6">
        <v>42.198327250000006</v>
      </c>
      <c r="E56" s="6">
        <v>27.68107757142857</v>
      </c>
      <c r="F56" s="6">
        <v>19.761842333333334</v>
      </c>
      <c r="J56" s="12">
        <f t="shared" si="0"/>
        <v>50</v>
      </c>
      <c r="K56" s="6">
        <f t="shared" si="3"/>
        <v>31.321943643498834</v>
      </c>
      <c r="L56" s="6">
        <f t="shared" si="4"/>
        <v>31.473463128634634</v>
      </c>
      <c r="M56" s="6">
        <f t="shared" si="5"/>
        <v>31.469570443695726</v>
      </c>
      <c r="N56" s="6">
        <f t="shared" si="6"/>
        <v>27.030242075509349</v>
      </c>
      <c r="O56" s="6">
        <f t="shared" si="7"/>
        <v>16.85316007648882</v>
      </c>
      <c r="P56" s="6"/>
      <c r="Q56" s="6"/>
      <c r="R56" s="6"/>
    </row>
    <row r="57" spans="1:18" x14ac:dyDescent="0.25">
      <c r="A57" s="2">
        <v>51</v>
      </c>
      <c r="B57" s="6">
        <v>93.982107500000012</v>
      </c>
      <c r="C57" s="6">
        <v>71.420936749999996</v>
      </c>
      <c r="D57" s="6">
        <v>49.110159000000003</v>
      </c>
      <c r="E57" s="6">
        <v>33.284698937500004</v>
      </c>
      <c r="F57" s="6">
        <v>17.5393340625</v>
      </c>
      <c r="J57" s="12">
        <f t="shared" si="0"/>
        <v>51</v>
      </c>
      <c r="K57" s="6">
        <f t="shared" si="3"/>
        <v>32.013783304444409</v>
      </c>
      <c r="L57" s="6">
        <f t="shared" si="4"/>
        <v>29.177989842033263</v>
      </c>
      <c r="M57" s="6">
        <f t="shared" si="5"/>
        <v>27.040499543078244</v>
      </c>
      <c r="N57" s="6">
        <f t="shared" si="6"/>
        <v>22.479585261433208</v>
      </c>
      <c r="O57" s="6">
        <f t="shared" si="7"/>
        <v>18.988719358625879</v>
      </c>
      <c r="P57" s="6"/>
      <c r="Q57" s="6"/>
      <c r="R57" s="6"/>
    </row>
    <row r="58" spans="1:18" x14ac:dyDescent="0.25">
      <c r="A58" s="2">
        <v>52</v>
      </c>
      <c r="B58" s="6">
        <v>92.73075</v>
      </c>
      <c r="C58" s="6">
        <v>65.309149000000005</v>
      </c>
      <c r="D58" s="6">
        <v>46.428152249999997</v>
      </c>
      <c r="E58" s="6">
        <v>29.982297117647061</v>
      </c>
      <c r="F58" s="6">
        <v>14.753872625000001</v>
      </c>
      <c r="J58" s="12">
        <f t="shared" si="0"/>
        <v>52</v>
      </c>
      <c r="K58" s="6">
        <f t="shared" si="3"/>
        <v>32.445794129778953</v>
      </c>
      <c r="L58" s="6">
        <f t="shared" si="4"/>
        <v>31.90853653597599</v>
      </c>
      <c r="M58" s="6">
        <f t="shared" si="5"/>
        <v>28.602543233884571</v>
      </c>
      <c r="N58" s="6">
        <f t="shared" si="6"/>
        <v>24.955600457520436</v>
      </c>
      <c r="O58" s="6">
        <f t="shared" si="7"/>
        <v>22.573699849194679</v>
      </c>
      <c r="P58" s="6"/>
      <c r="Q58" s="6"/>
      <c r="R58" s="6"/>
    </row>
    <row r="59" spans="1:18" x14ac:dyDescent="0.25">
      <c r="A59" s="2">
        <v>53</v>
      </c>
      <c r="B59" s="6">
        <v>93.585569499999991</v>
      </c>
      <c r="C59" s="6">
        <v>69.680341666666664</v>
      </c>
      <c r="D59" s="6">
        <v>44.2115595</v>
      </c>
      <c r="E59" s="6">
        <v>28.173776428571433</v>
      </c>
      <c r="F59" s="6">
        <v>16.691537500000003</v>
      </c>
      <c r="J59" s="12">
        <f t="shared" si="0"/>
        <v>53</v>
      </c>
      <c r="K59" s="6">
        <f t="shared" si="3"/>
        <v>32.149431157759857</v>
      </c>
      <c r="L59" s="6">
        <f t="shared" si="4"/>
        <v>29.906847715657729</v>
      </c>
      <c r="M59" s="6">
        <f t="shared" si="5"/>
        <v>30.036561637234264</v>
      </c>
      <c r="N59" s="6">
        <f t="shared" si="6"/>
        <v>26.557541178891434</v>
      </c>
      <c r="O59" s="6">
        <f t="shared" si="7"/>
        <v>19.953194380685421</v>
      </c>
      <c r="P59" s="6"/>
      <c r="Q59" s="6"/>
      <c r="R59" s="6"/>
    </row>
    <row r="60" spans="1:18" x14ac:dyDescent="0.25">
      <c r="A60" s="2">
        <v>54</v>
      </c>
      <c r="B60" s="6">
        <v>90.104270800000009</v>
      </c>
      <c r="C60" s="6">
        <v>68.487962874999994</v>
      </c>
      <c r="D60" s="6">
        <v>49.617638727272727</v>
      </c>
      <c r="E60" s="6">
        <v>34.308035882352947</v>
      </c>
      <c r="F60" s="6">
        <v>16.853970937499998</v>
      </c>
      <c r="J60" s="12">
        <f t="shared" si="0"/>
        <v>54</v>
      </c>
      <c r="K60" s="6">
        <f t="shared" si="3"/>
        <v>33.391567317361826</v>
      </c>
      <c r="L60" s="6">
        <f t="shared" si="4"/>
        <v>30.427527400741077</v>
      </c>
      <c r="M60" s="6">
        <f t="shared" si="5"/>
        <v>26.7639344810271</v>
      </c>
      <c r="N60" s="6">
        <f t="shared" si="6"/>
        <v>21.809066255860262</v>
      </c>
      <c r="O60" s="6">
        <f t="shared" si="7"/>
        <v>19.760891571787788</v>
      </c>
      <c r="P60" s="6"/>
      <c r="Q60" s="6"/>
      <c r="R60" s="6"/>
    </row>
    <row r="61" spans="1:18" x14ac:dyDescent="0.25">
      <c r="A61" s="2">
        <v>55</v>
      </c>
      <c r="B61" s="6">
        <v>87.766110499999996</v>
      </c>
      <c r="C61" s="6">
        <v>69.724812</v>
      </c>
      <c r="D61" s="6">
        <v>43.0798725</v>
      </c>
      <c r="E61" s="6">
        <v>29.574134764705889</v>
      </c>
      <c r="F61" s="6">
        <v>20.282105187500001</v>
      </c>
      <c r="J61" s="12">
        <f t="shared" si="0"/>
        <v>55</v>
      </c>
      <c r="K61" s="6">
        <f t="shared" si="3"/>
        <v>34.281145727655321</v>
      </c>
      <c r="L61" s="6">
        <f t="shared" si="4"/>
        <v>29.887773193278743</v>
      </c>
      <c r="M61" s="6">
        <f t="shared" si="5"/>
        <v>30.825607294914814</v>
      </c>
      <c r="N61" s="6">
        <f t="shared" si="6"/>
        <v>25.300020900682728</v>
      </c>
      <c r="O61" s="6">
        <f t="shared" si="7"/>
        <v>16.420854204782483</v>
      </c>
      <c r="P61" s="6"/>
      <c r="Q61" s="6"/>
      <c r="R61" s="6"/>
    </row>
    <row r="62" spans="1:18" x14ac:dyDescent="0.25">
      <c r="A62" s="2">
        <v>56</v>
      </c>
      <c r="B62" s="6">
        <v>84.289058999999995</v>
      </c>
      <c r="C62" s="6">
        <v>69.938356666666664</v>
      </c>
      <c r="D62" s="6">
        <v>43.30274825</v>
      </c>
      <c r="E62" s="6">
        <v>26.468723285714287</v>
      </c>
      <c r="F62" s="6">
        <v>15.854980666666668</v>
      </c>
      <c r="J62" s="12">
        <f t="shared" si="0"/>
        <v>56</v>
      </c>
      <c r="K62" s="6">
        <f t="shared" si="3"/>
        <v>35.695294972981017</v>
      </c>
      <c r="L62" s="6">
        <f t="shared" si="4"/>
        <v>29.796516051015782</v>
      </c>
      <c r="M62" s="6">
        <f t="shared" si="5"/>
        <v>30.666950382300506</v>
      </c>
      <c r="N62" s="6">
        <f t="shared" si="6"/>
        <v>28.268315762343541</v>
      </c>
      <c r="O62" s="6">
        <f t="shared" si="7"/>
        <v>21.005985390458374</v>
      </c>
      <c r="P62" s="6"/>
      <c r="Q62" s="6"/>
      <c r="R62" s="6"/>
    </row>
    <row r="63" spans="1:18" x14ac:dyDescent="0.25">
      <c r="A63" s="2">
        <v>57</v>
      </c>
      <c r="B63" s="6">
        <v>83.681217666666655</v>
      </c>
      <c r="C63" s="6">
        <v>71.618437749999998</v>
      </c>
      <c r="D63" s="6">
        <v>49.178415999999999</v>
      </c>
      <c r="E63" s="6">
        <v>32.798108529411763</v>
      </c>
      <c r="F63" s="6">
        <v>21.189346499999999</v>
      </c>
      <c r="J63" s="12">
        <f t="shared" si="0"/>
        <v>57</v>
      </c>
      <c r="K63" s="6">
        <f t="shared" si="3"/>
        <v>35.954577477407888</v>
      </c>
      <c r="L63" s="6">
        <f t="shared" si="4"/>
        <v>29.097526174396343</v>
      </c>
      <c r="M63" s="6">
        <f t="shared" si="5"/>
        <v>27.002968782077083</v>
      </c>
      <c r="N63" s="6">
        <f t="shared" si="6"/>
        <v>22.813090791369675</v>
      </c>
      <c r="O63" s="6">
        <f t="shared" si="7"/>
        <v>15.717780265191285</v>
      </c>
      <c r="P63" s="6"/>
      <c r="Q63" s="6"/>
      <c r="R63" s="6"/>
    </row>
    <row r="64" spans="1:18" x14ac:dyDescent="0.25">
      <c r="A64" s="2">
        <v>58</v>
      </c>
      <c r="B64" s="6">
        <v>74.819143499999996</v>
      </c>
      <c r="C64" s="6">
        <v>62.056984333333332</v>
      </c>
      <c r="D64" s="6">
        <v>44.779176499999998</v>
      </c>
      <c r="E64" s="6">
        <v>27.002797000000001</v>
      </c>
      <c r="F64" s="6">
        <v>18.430275062499998</v>
      </c>
      <c r="J64" s="12">
        <f t="shared" si="0"/>
        <v>58</v>
      </c>
      <c r="K64" s="6">
        <f t="shared" si="3"/>
        <v>40.213275416605114</v>
      </c>
      <c r="L64" s="6">
        <f t="shared" si="4"/>
        <v>33.580738564517098</v>
      </c>
      <c r="M64" s="6">
        <f t="shared" si="5"/>
        <v>29.655820758561742</v>
      </c>
      <c r="N64" s="6">
        <f t="shared" si="6"/>
        <v>27.709212037059221</v>
      </c>
      <c r="O64" s="6">
        <f t="shared" si="7"/>
        <v>18.070782509787627</v>
      </c>
      <c r="P64" s="6"/>
      <c r="Q64" s="6"/>
      <c r="R64" s="6"/>
    </row>
    <row r="65" spans="1:18" x14ac:dyDescent="0.25">
      <c r="A65" s="2">
        <v>59</v>
      </c>
      <c r="B65" s="6">
        <v>74.183538999999996</v>
      </c>
      <c r="C65" s="6">
        <v>54.831403666666667</v>
      </c>
      <c r="D65" s="6">
        <v>42.233730749999999</v>
      </c>
      <c r="E65" s="6">
        <v>28.182944571428575</v>
      </c>
      <c r="F65" s="6">
        <v>18.585793833333337</v>
      </c>
      <c r="J65" s="12">
        <f t="shared" si="0"/>
        <v>59</v>
      </c>
      <c r="K65" s="6">
        <f t="shared" si="3"/>
        <v>40.557822726683341</v>
      </c>
      <c r="L65" s="6">
        <f t="shared" si="4"/>
        <v>38.005946002561757</v>
      </c>
      <c r="M65" s="6">
        <f t="shared" si="5"/>
        <v>31.443190275109668</v>
      </c>
      <c r="N65" s="6">
        <f t="shared" si="6"/>
        <v>26.548901793079729</v>
      </c>
      <c r="O65" s="6">
        <f t="shared" si="7"/>
        <v>17.919573155529189</v>
      </c>
      <c r="P65" s="6"/>
      <c r="Q65" s="6"/>
      <c r="R65" s="6"/>
    </row>
    <row r="66" spans="1:18" x14ac:dyDescent="0.25">
      <c r="A66" s="2">
        <v>60</v>
      </c>
      <c r="B66" s="6">
        <v>82.182719166666672</v>
      </c>
      <c r="C66" s="6">
        <v>63.720000124999999</v>
      </c>
      <c r="D66" s="6">
        <v>45.129583909090911</v>
      </c>
      <c r="E66" s="6">
        <v>33.353166235294118</v>
      </c>
      <c r="F66" s="6">
        <v>22.070307812500001</v>
      </c>
      <c r="J66" s="12">
        <f t="shared" si="0"/>
        <v>60</v>
      </c>
      <c r="K66" s="6">
        <f t="shared" si="3"/>
        <v>36.610163967662174</v>
      </c>
      <c r="L66" s="6">
        <f t="shared" si="4"/>
        <v>32.704321451851222</v>
      </c>
      <c r="M66" s="6">
        <f t="shared" si="5"/>
        <v>29.425558956516213</v>
      </c>
      <c r="N66" s="6">
        <f t="shared" si="6"/>
        <v>22.43343922397683</v>
      </c>
      <c r="O66" s="6">
        <f t="shared" si="7"/>
        <v>15.090387278666325</v>
      </c>
      <c r="P66" s="6"/>
      <c r="Q66" s="6"/>
      <c r="R66" s="6"/>
    </row>
    <row r="67" spans="1:18" x14ac:dyDescent="0.25">
      <c r="A67" s="2">
        <v>61</v>
      </c>
      <c r="B67" s="6">
        <v>68.823030499999987</v>
      </c>
      <c r="C67" s="6">
        <v>60.546761666666669</v>
      </c>
      <c r="D67" s="6">
        <v>46.115610500000003</v>
      </c>
      <c r="E67" s="6">
        <v>28.611489352941174</v>
      </c>
      <c r="F67" s="6">
        <v>17.899970437500002</v>
      </c>
      <c r="J67" s="12">
        <f t="shared" si="0"/>
        <v>61</v>
      </c>
      <c r="K67" s="6">
        <f t="shared" si="3"/>
        <v>43.716802386375598</v>
      </c>
      <c r="L67" s="6">
        <f t="shared" si="4"/>
        <v>34.418345583415046</v>
      </c>
      <c r="M67" s="6">
        <f t="shared" si="5"/>
        <v>28.796392752948591</v>
      </c>
      <c r="N67" s="6">
        <f t="shared" si="6"/>
        <v>26.151250584575084</v>
      </c>
      <c r="O67" s="6">
        <f t="shared" si="7"/>
        <v>18.606147614203287</v>
      </c>
      <c r="P67" s="6"/>
      <c r="Q67" s="6"/>
      <c r="R67" s="6"/>
    </row>
    <row r="68" spans="1:18" x14ac:dyDescent="0.25">
      <c r="A68" s="2">
        <v>62</v>
      </c>
      <c r="B68" s="6">
        <v>72.025248500000004</v>
      </c>
      <c r="C68" s="6">
        <v>58.844606333333331</v>
      </c>
      <c r="D68" s="6">
        <v>45.838866500000002</v>
      </c>
      <c r="E68" s="6">
        <v>28.01670842857143</v>
      </c>
      <c r="F68" s="6">
        <v>17.818793833333334</v>
      </c>
      <c r="J68" s="12">
        <f t="shared" si="0"/>
        <v>62</v>
      </c>
      <c r="K68" s="6">
        <f t="shared" si="3"/>
        <v>41.773168252241433</v>
      </c>
      <c r="L68" s="6">
        <f t="shared" si="4"/>
        <v>35.413940152736402</v>
      </c>
      <c r="M68" s="6">
        <f t="shared" si="5"/>
        <v>28.970245850210979</v>
      </c>
      <c r="N68" s="6">
        <f t="shared" si="6"/>
        <v>26.706428757477656</v>
      </c>
      <c r="O68" s="6">
        <f t="shared" si="7"/>
        <v>18.690911145005202</v>
      </c>
      <c r="P68" s="6"/>
      <c r="Q68" s="6"/>
      <c r="R68" s="6"/>
    </row>
    <row r="69" spans="1:18" x14ac:dyDescent="0.25">
      <c r="A69" s="2">
        <v>63</v>
      </c>
      <c r="B69" s="6">
        <v>76.366055833333334</v>
      </c>
      <c r="C69" s="6">
        <v>61.130554500000002</v>
      </c>
      <c r="D69" s="6">
        <v>44.318557454545449</v>
      </c>
      <c r="E69" s="6">
        <v>29.124432647058821</v>
      </c>
      <c r="F69" s="6">
        <v>21.943287000000005</v>
      </c>
      <c r="J69" s="12">
        <f t="shared" si="0"/>
        <v>63</v>
      </c>
      <c r="K69" s="6">
        <f t="shared" si="3"/>
        <v>39.398693453102368</v>
      </c>
      <c r="L69" s="6">
        <f t="shared" si="4"/>
        <v>34.089652613898664</v>
      </c>
      <c r="M69" s="6">
        <f t="shared" si="5"/>
        <v>29.964044596036373</v>
      </c>
      <c r="N69" s="6">
        <f t="shared" si="6"/>
        <v>25.690671359472045</v>
      </c>
      <c r="O69" s="6">
        <f t="shared" si="7"/>
        <v>15.177739426641047</v>
      </c>
      <c r="P69" s="6"/>
      <c r="Q69" s="6"/>
      <c r="R69" s="6"/>
    </row>
    <row r="70" spans="1:18" x14ac:dyDescent="0.25">
      <c r="A70" s="2">
        <v>64</v>
      </c>
      <c r="B70" s="6">
        <v>67.618819000000002</v>
      </c>
      <c r="C70" s="6">
        <v>55.81539999999999</v>
      </c>
      <c r="D70" s="6">
        <v>44.3082815</v>
      </c>
      <c r="E70" s="6">
        <v>29.743635352941176</v>
      </c>
      <c r="F70" s="6">
        <v>18.631485812499999</v>
      </c>
      <c r="J70" s="12">
        <f t="shared" si="0"/>
        <v>64</v>
      </c>
      <c r="K70" s="6">
        <f t="shared" si="3"/>
        <v>44.495347131099699</v>
      </c>
      <c r="L70" s="6">
        <f t="shared" si="4"/>
        <v>37.335921036129818</v>
      </c>
      <c r="M70" s="6">
        <f t="shared" si="5"/>
        <v>29.970993842313657</v>
      </c>
      <c r="N70" s="6">
        <f t="shared" si="6"/>
        <v>25.155843217822358</v>
      </c>
      <c r="O70" s="6">
        <f t="shared" si="7"/>
        <v>17.875627075676096</v>
      </c>
      <c r="P70" s="6"/>
      <c r="Q70" s="6"/>
      <c r="R70" s="6"/>
    </row>
    <row r="71" spans="1:18" x14ac:dyDescent="0.25">
      <c r="A71" s="2">
        <v>65</v>
      </c>
      <c r="B71" s="6">
        <v>68.720055333333335</v>
      </c>
      <c r="C71" s="6">
        <v>59.256845666666663</v>
      </c>
      <c r="D71" s="6">
        <v>39.869816499999999</v>
      </c>
      <c r="E71" s="6">
        <v>29.161926000000001</v>
      </c>
      <c r="F71" s="6">
        <v>20.308749750000004</v>
      </c>
      <c r="J71" s="12">
        <f>A71</f>
        <v>65</v>
      </c>
      <c r="K71" s="6">
        <f t="shared" si="3"/>
        <v>43.782310846606514</v>
      </c>
      <c r="L71" s="6">
        <f t="shared" si="4"/>
        <v>35.167571671339445</v>
      </c>
      <c r="M71" s="6">
        <f t="shared" si="5"/>
        <v>33.307482917559959</v>
      </c>
      <c r="N71" s="6">
        <f t="shared" si="6"/>
        <v>25.657640982514895</v>
      </c>
      <c r="O71" s="6">
        <f t="shared" si="7"/>
        <v>16.399310462230691</v>
      </c>
    </row>
    <row r="72" spans="1:18" x14ac:dyDescent="0.25">
      <c r="A72" s="2">
        <v>66</v>
      </c>
      <c r="B72" s="6">
        <v>77.79459571428572</v>
      </c>
      <c r="C72" s="6">
        <v>60.966695625</v>
      </c>
      <c r="D72" s="6">
        <v>44.938660636363636</v>
      </c>
      <c r="E72" s="6">
        <v>29.749458941176471</v>
      </c>
      <c r="F72" s="6">
        <v>20.429018636363637</v>
      </c>
      <c r="J72" s="12">
        <f t="shared" si="0"/>
        <v>66</v>
      </c>
      <c r="K72" s="6">
        <f t="shared" ref="K72:K78" si="8">B$7/B72</f>
        <v>38.67521639999341</v>
      </c>
      <c r="L72" s="6">
        <f t="shared" ref="L72:L78" si="9">C$7/C72</f>
        <v>34.181274639156726</v>
      </c>
      <c r="M72" s="6">
        <f t="shared" ref="M72:M78" si="10">D$7/D72</f>
        <v>29.5505743427839</v>
      </c>
      <c r="N72" s="6">
        <f t="shared" ref="N72:N78" si="11">E$7/E72</f>
        <v>25.150918850192621</v>
      </c>
      <c r="O72" s="6">
        <f t="shared" ref="O72:O78" si="12">F$7/F72</f>
        <v>16.30276510968433</v>
      </c>
    </row>
    <row r="73" spans="1:18" x14ac:dyDescent="0.25">
      <c r="A73" s="2">
        <v>67</v>
      </c>
      <c r="B73" s="6">
        <v>74.415914333333333</v>
      </c>
      <c r="C73" s="6">
        <v>55.645658999999995</v>
      </c>
      <c r="D73" s="6">
        <v>43.621201599999992</v>
      </c>
      <c r="E73" s="6">
        <v>31.929952764705885</v>
      </c>
      <c r="F73" s="6">
        <v>18.329464454545459</v>
      </c>
      <c r="J73" s="12">
        <f t="shared" ref="J73:J78" si="13">A73</f>
        <v>67</v>
      </c>
      <c r="K73" s="6">
        <f t="shared" si="8"/>
        <v>40.431174580788479</v>
      </c>
      <c r="L73" s="6">
        <f t="shared" si="9"/>
        <v>37.449810181958668</v>
      </c>
      <c r="M73" s="6">
        <f t="shared" si="10"/>
        <v>30.443068583420231</v>
      </c>
      <c r="N73" s="6">
        <f t="shared" si="11"/>
        <v>23.43336468990103</v>
      </c>
      <c r="O73" s="6">
        <f t="shared" si="12"/>
        <v>18.170170387460953</v>
      </c>
    </row>
    <row r="74" spans="1:18" x14ac:dyDescent="0.25">
      <c r="A74" s="2">
        <v>68</v>
      </c>
      <c r="B74" s="6">
        <v>74.682989333333339</v>
      </c>
      <c r="C74" s="6">
        <v>56.797067333333331</v>
      </c>
      <c r="D74" s="6">
        <v>40.649820400000003</v>
      </c>
      <c r="E74" s="6">
        <v>29.594842714285711</v>
      </c>
      <c r="F74" s="6">
        <v>19.658650916666669</v>
      </c>
      <c r="J74" s="12">
        <f t="shared" si="13"/>
        <v>68</v>
      </c>
      <c r="K74" s="6">
        <f t="shared" si="8"/>
        <v>40.286588028381367</v>
      </c>
      <c r="L74" s="6">
        <f t="shared" si="9"/>
        <v>36.690615639884975</v>
      </c>
      <c r="M74" s="6">
        <f t="shared" si="10"/>
        <v>32.668366524935493</v>
      </c>
      <c r="N74" s="6">
        <f t="shared" si="11"/>
        <v>25.282318101507961</v>
      </c>
      <c r="O74" s="6">
        <f t="shared" si="12"/>
        <v>16.941625021055721</v>
      </c>
    </row>
    <row r="75" spans="1:18" x14ac:dyDescent="0.25">
      <c r="A75" s="2">
        <v>69</v>
      </c>
      <c r="B75" s="6">
        <v>76.626145285714287</v>
      </c>
      <c r="C75" s="6">
        <v>61.960263374999997</v>
      </c>
      <c r="D75" s="6">
        <v>43.674126416666667</v>
      </c>
      <c r="E75" s="6">
        <v>33.498964882352936</v>
      </c>
      <c r="F75" s="6">
        <v>25.132779181818183</v>
      </c>
      <c r="J75" s="12">
        <f t="shared" si="13"/>
        <v>69</v>
      </c>
      <c r="K75" s="6">
        <f t="shared" si="8"/>
        <v>39.264963842059899</v>
      </c>
      <c r="L75" s="6">
        <f t="shared" si="9"/>
        <v>33.633158632453927</v>
      </c>
      <c r="M75" s="6">
        <f t="shared" si="10"/>
        <v>30.406177317223463</v>
      </c>
      <c r="N75" s="6">
        <f t="shared" si="11"/>
        <v>22.335801428324967</v>
      </c>
      <c r="O75" s="6">
        <f t="shared" si="12"/>
        <v>13.251598235142183</v>
      </c>
    </row>
    <row r="76" spans="1:18" x14ac:dyDescent="0.25">
      <c r="A76" s="2">
        <v>70</v>
      </c>
      <c r="B76" s="6">
        <v>76.750925666666674</v>
      </c>
      <c r="C76" s="6">
        <v>59.072607000000005</v>
      </c>
      <c r="D76" s="6">
        <v>39.204290800000003</v>
      </c>
      <c r="E76" s="6">
        <v>30.504919882352937</v>
      </c>
      <c r="F76" s="6">
        <v>19.605912227272725</v>
      </c>
      <c r="J76" s="12">
        <f t="shared" si="13"/>
        <v>70</v>
      </c>
      <c r="K76" s="6">
        <f t="shared" si="8"/>
        <v>39.201127515608633</v>
      </c>
      <c r="L76" s="6">
        <f t="shared" si="9"/>
        <v>35.27725409173155</v>
      </c>
      <c r="M76" s="6">
        <f t="shared" si="10"/>
        <v>33.872905360655061</v>
      </c>
      <c r="N76" s="6">
        <f t="shared" si="11"/>
        <v>24.52805090301236</v>
      </c>
      <c r="O76" s="6">
        <f t="shared" si="12"/>
        <v>16.987196942905459</v>
      </c>
    </row>
    <row r="77" spans="1:18" x14ac:dyDescent="0.25">
      <c r="A77" s="2">
        <v>71</v>
      </c>
      <c r="B77" s="6">
        <v>74.416847333333337</v>
      </c>
      <c r="C77" s="6">
        <v>58.000907000000005</v>
      </c>
      <c r="D77" s="6">
        <v>42.919645199999998</v>
      </c>
      <c r="E77" s="6">
        <v>30.045849714285712</v>
      </c>
      <c r="F77" s="6">
        <v>20.598318333333335</v>
      </c>
      <c r="J77" s="12">
        <f t="shared" si="13"/>
        <v>71</v>
      </c>
      <c r="K77" s="6">
        <f t="shared" si="8"/>
        <v>40.430667675601875</v>
      </c>
      <c r="L77" s="6">
        <f t="shared" si="9"/>
        <v>35.929082402107952</v>
      </c>
      <c r="M77" s="6">
        <f t="shared" si="10"/>
        <v>30.940685222626215</v>
      </c>
      <c r="N77" s="6">
        <f t="shared" si="11"/>
        <v>24.902814690939234</v>
      </c>
      <c r="O77" s="6">
        <f t="shared" si="12"/>
        <v>16.168771006468084</v>
      </c>
    </row>
    <row r="78" spans="1:18" x14ac:dyDescent="0.25">
      <c r="A78" s="2">
        <v>72</v>
      </c>
      <c r="B78" s="6">
        <v>74.514536285714286</v>
      </c>
      <c r="C78" s="6">
        <v>62.586746375000004</v>
      </c>
      <c r="D78" s="6">
        <v>41.303805666666662</v>
      </c>
      <c r="E78" s="6">
        <v>31.149620588235294</v>
      </c>
      <c r="F78" s="6">
        <v>24.456374043478259</v>
      </c>
      <c r="J78" s="12">
        <f t="shared" si="13"/>
        <v>72</v>
      </c>
      <c r="K78" s="6">
        <f t="shared" si="8"/>
        <v>40.377662855788635</v>
      </c>
      <c r="L78" s="6">
        <f t="shared" si="9"/>
        <v>33.296496266379044</v>
      </c>
      <c r="M78" s="6">
        <f t="shared" si="10"/>
        <v>32.151110789088953</v>
      </c>
      <c r="N78" s="6">
        <f t="shared" si="11"/>
        <v>24.02039618900718</v>
      </c>
      <c r="O78" s="6">
        <f t="shared" si="12"/>
        <v>13.618105924365912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00166-4DB2-4012-8CB2-2D8BDBCB791F}">
  <dimension ref="A1:T78"/>
  <sheetViews>
    <sheetView zoomScale="85" zoomScaleNormal="85" workbookViewId="0">
      <selection activeCell="E18" sqref="E18"/>
    </sheetView>
  </sheetViews>
  <sheetFormatPr defaultRowHeight="15" x14ac:dyDescent="0.25"/>
  <cols>
    <col min="1" max="1" width="14.5703125" bestFit="1" customWidth="1"/>
    <col min="2" max="2" width="19" bestFit="1" customWidth="1"/>
    <col min="3" max="6" width="12.28515625" bestFit="1" customWidth="1"/>
    <col min="7" max="7" width="14.5703125" bestFit="1" customWidth="1"/>
    <col min="8" max="8" width="7.85546875" bestFit="1" customWidth="1"/>
    <col min="9" max="9" width="14.5703125" bestFit="1" customWidth="1"/>
    <col min="10" max="10" width="7.85546875" bestFit="1" customWidth="1"/>
    <col min="11" max="11" width="14.5703125" bestFit="1" customWidth="1"/>
    <col min="12" max="12" width="9.28515625" bestFit="1" customWidth="1"/>
    <col min="13" max="16" width="8.7109375" bestFit="1" customWidth="1"/>
    <col min="17" max="17" width="8.28515625" customWidth="1"/>
    <col min="18" max="18" width="8.140625" bestFit="1" customWidth="1"/>
    <col min="19" max="19" width="12" bestFit="1" customWidth="1"/>
    <col min="20" max="20" width="7.85546875" bestFit="1" customWidth="1"/>
    <col min="21" max="21" width="12" bestFit="1" customWidth="1"/>
    <col min="22" max="22" width="7" bestFit="1" customWidth="1"/>
    <col min="23" max="23" width="12" bestFit="1" customWidth="1"/>
    <col min="24" max="24" width="7.85546875" bestFit="1" customWidth="1"/>
    <col min="25" max="25" width="12" bestFit="1" customWidth="1"/>
    <col min="26" max="26" width="7" bestFit="1" customWidth="1"/>
    <col min="27" max="27" width="12" bestFit="1" customWidth="1"/>
    <col min="28" max="28" width="7.85546875" bestFit="1" customWidth="1"/>
    <col min="29" max="29" width="12" bestFit="1" customWidth="1"/>
    <col min="30" max="30" width="7" bestFit="1" customWidth="1"/>
    <col min="31" max="31" width="12" bestFit="1" customWidth="1"/>
    <col min="32" max="32" width="9.7109375" bestFit="1" customWidth="1"/>
    <col min="33" max="33" width="14" bestFit="1" customWidth="1"/>
    <col min="34" max="34" width="6.85546875" bestFit="1" customWidth="1"/>
    <col min="35" max="35" width="12" bestFit="1" customWidth="1"/>
    <col min="36" max="36" width="7.85546875" bestFit="1" customWidth="1"/>
    <col min="37" max="37" width="12" bestFit="1" customWidth="1"/>
    <col min="38" max="38" width="9.7109375" bestFit="1" customWidth="1"/>
    <col min="39" max="39" width="14" bestFit="1" customWidth="1"/>
    <col min="40" max="40" width="5.5703125" bestFit="1" customWidth="1"/>
    <col min="41" max="41" width="12" bestFit="1" customWidth="1"/>
    <col min="42" max="42" width="18.5703125" bestFit="1" customWidth="1"/>
    <col min="43" max="43" width="7" bestFit="1" customWidth="1"/>
    <col min="44" max="44" width="12" bestFit="1" customWidth="1"/>
    <col min="45" max="45" width="18.5703125" bestFit="1" customWidth="1"/>
    <col min="46" max="46" width="9.7109375" bestFit="1" customWidth="1"/>
    <col min="47" max="47" width="14" bestFit="1" customWidth="1"/>
    <col min="48" max="48" width="24.140625" bestFit="1" customWidth="1"/>
    <col min="49" max="49" width="6.85546875" bestFit="1" customWidth="1"/>
    <col min="50" max="50" width="12" bestFit="1" customWidth="1"/>
    <col min="51" max="51" width="21.140625" bestFit="1" customWidth="1"/>
    <col min="52" max="52" width="7.85546875" bestFit="1" customWidth="1"/>
    <col min="53" max="53" width="12" bestFit="1" customWidth="1"/>
    <col min="54" max="54" width="18.5703125" bestFit="1" customWidth="1"/>
    <col min="55" max="55" width="9.7109375" bestFit="1" customWidth="1"/>
    <col min="56" max="56" width="14" bestFit="1" customWidth="1"/>
    <col min="57" max="57" width="24.140625" bestFit="1" customWidth="1"/>
    <col min="58" max="58" width="5.5703125" bestFit="1" customWidth="1"/>
    <col min="59" max="59" width="12" bestFit="1" customWidth="1"/>
    <col min="60" max="60" width="19.5703125" bestFit="1" customWidth="1"/>
    <col min="61" max="61" width="14" bestFit="1" customWidth="1"/>
    <col min="62" max="62" width="18.7109375" bestFit="1" customWidth="1"/>
    <col min="63" max="63" width="24.140625" bestFit="1" customWidth="1"/>
    <col min="64" max="64" width="6.85546875" bestFit="1" customWidth="1"/>
    <col min="65" max="65" width="12" bestFit="1" customWidth="1"/>
    <col min="66" max="66" width="15.7109375" bestFit="1" customWidth="1"/>
    <col min="67" max="67" width="21.140625" bestFit="1" customWidth="1"/>
    <col min="68" max="68" width="7.85546875" bestFit="1" customWidth="1"/>
    <col min="69" max="69" width="12" bestFit="1" customWidth="1"/>
    <col min="70" max="70" width="13.140625" bestFit="1" customWidth="1"/>
    <col min="71" max="71" width="18.5703125" bestFit="1" customWidth="1"/>
    <col min="72" max="72" width="9.7109375" bestFit="1" customWidth="1"/>
    <col min="73" max="73" width="14" bestFit="1" customWidth="1"/>
    <col min="74" max="74" width="18.7109375" bestFit="1" customWidth="1"/>
    <col min="75" max="75" width="24.140625" bestFit="1" customWidth="1"/>
    <col min="76" max="76" width="5.5703125" bestFit="1" customWidth="1"/>
    <col min="77" max="77" width="12" bestFit="1" customWidth="1"/>
    <col min="78" max="78" width="14.140625" bestFit="1" customWidth="1"/>
    <col min="79" max="79" width="19.5703125" bestFit="1" customWidth="1"/>
    <col min="80" max="80" width="12" bestFit="1" customWidth="1"/>
    <col min="81" max="81" width="8.42578125" bestFit="1" customWidth="1"/>
    <col min="82" max="82" width="14.140625" bestFit="1" customWidth="1"/>
    <col min="83" max="83" width="21.140625" bestFit="1" customWidth="1"/>
    <col min="84" max="84" width="7.85546875" bestFit="1" customWidth="1"/>
    <col min="85" max="85" width="12" bestFit="1" customWidth="1"/>
    <col min="86" max="86" width="6.5703125" bestFit="1" customWidth="1"/>
    <col min="87" max="87" width="11.42578125" bestFit="1" customWidth="1"/>
    <col min="88" max="88" width="18.5703125" bestFit="1" customWidth="1"/>
    <col min="89" max="89" width="9.7109375" bestFit="1" customWidth="1"/>
    <col min="90" max="90" width="14" bestFit="1" customWidth="1"/>
    <col min="91" max="91" width="11.28515625" bestFit="1" customWidth="1"/>
    <col min="92" max="92" width="17" bestFit="1" customWidth="1"/>
    <col min="93" max="93" width="24.140625" bestFit="1" customWidth="1"/>
    <col min="94" max="94" width="5.5703125" bestFit="1" customWidth="1"/>
    <col min="95" max="95" width="12" bestFit="1" customWidth="1"/>
    <col min="96" max="96" width="6.85546875" bestFit="1" customWidth="1"/>
    <col min="97" max="97" width="12.42578125" bestFit="1" customWidth="1"/>
    <col min="98" max="98" width="19.5703125" bestFit="1" customWidth="1"/>
    <col min="99" max="99" width="17" bestFit="1" customWidth="1"/>
    <col min="100" max="100" width="18.5703125" bestFit="1" customWidth="1"/>
    <col min="101" max="101" width="17" bestFit="1" customWidth="1"/>
    <col min="102" max="102" width="18.5703125" bestFit="1" customWidth="1"/>
    <col min="103" max="103" width="17" bestFit="1" customWidth="1"/>
    <col min="104" max="104" width="18.5703125" bestFit="1" customWidth="1"/>
    <col min="105" max="105" width="17" bestFit="1" customWidth="1"/>
    <col min="106" max="106" width="18.5703125" bestFit="1" customWidth="1"/>
    <col min="107" max="107" width="17" bestFit="1" customWidth="1"/>
    <col min="108" max="108" width="18.5703125" bestFit="1" customWidth="1"/>
    <col min="109" max="109" width="17" bestFit="1" customWidth="1"/>
    <col min="110" max="110" width="18.5703125" bestFit="1" customWidth="1"/>
    <col min="111" max="111" width="17" bestFit="1" customWidth="1"/>
    <col min="112" max="112" width="18.5703125" bestFit="1" customWidth="1"/>
    <col min="113" max="113" width="17" bestFit="1" customWidth="1"/>
    <col min="114" max="114" width="18.5703125" bestFit="1" customWidth="1"/>
    <col min="115" max="115" width="17" bestFit="1" customWidth="1"/>
    <col min="116" max="116" width="18.5703125" bestFit="1" customWidth="1"/>
    <col min="117" max="117" width="17" bestFit="1" customWidth="1"/>
    <col min="118" max="118" width="18.5703125" bestFit="1" customWidth="1"/>
    <col min="119" max="119" width="17" bestFit="1" customWidth="1"/>
    <col min="120" max="120" width="18.5703125" bestFit="1" customWidth="1"/>
    <col min="121" max="121" width="17" bestFit="1" customWidth="1"/>
    <col min="122" max="122" width="18.5703125" bestFit="1" customWidth="1"/>
    <col min="123" max="123" width="17" bestFit="1" customWidth="1"/>
    <col min="124" max="124" width="18.5703125" bestFit="1" customWidth="1"/>
    <col min="125" max="125" width="17" bestFit="1" customWidth="1"/>
    <col min="126" max="126" width="18.5703125" bestFit="1" customWidth="1"/>
    <col min="127" max="127" width="17" bestFit="1" customWidth="1"/>
    <col min="128" max="128" width="18.5703125" bestFit="1" customWidth="1"/>
    <col min="129" max="129" width="17" bestFit="1" customWidth="1"/>
    <col min="130" max="130" width="18.5703125" bestFit="1" customWidth="1"/>
    <col min="131" max="131" width="17" bestFit="1" customWidth="1"/>
    <col min="132" max="132" width="23.5703125" bestFit="1" customWidth="1"/>
    <col min="133" max="133" width="49.28515625" bestFit="1" customWidth="1"/>
    <col min="134" max="134" width="7.85546875" bestFit="1" customWidth="1"/>
    <col min="135" max="142" width="2" bestFit="1" customWidth="1"/>
    <col min="143" max="197" width="3" bestFit="1" customWidth="1"/>
    <col min="198" max="198" width="10.85546875" bestFit="1" customWidth="1"/>
    <col min="199" max="199" width="11.28515625" bestFit="1" customWidth="1"/>
  </cols>
  <sheetData>
    <row r="1" spans="1:20" x14ac:dyDescent="0.25">
      <c r="A1" s="1" t="s">
        <v>32</v>
      </c>
      <c r="B1" t="s">
        <v>97</v>
      </c>
    </row>
    <row r="3" spans="1:20" x14ac:dyDescent="0.25">
      <c r="A3" s="1" t="s">
        <v>72</v>
      </c>
      <c r="B3" s="1" t="s">
        <v>20</v>
      </c>
    </row>
    <row r="4" spans="1:20" x14ac:dyDescent="0.25">
      <c r="B4" t="s">
        <v>15</v>
      </c>
    </row>
    <row r="5" spans="1:20" x14ac:dyDescent="0.25">
      <c r="B5">
        <v>30000</v>
      </c>
      <c r="C5">
        <v>25000</v>
      </c>
      <c r="D5">
        <v>20000</v>
      </c>
      <c r="E5">
        <v>15000</v>
      </c>
      <c r="F5">
        <v>10000</v>
      </c>
      <c r="M5" s="10" t="s">
        <v>15</v>
      </c>
      <c r="N5" s="10"/>
      <c r="O5" s="10"/>
      <c r="P5" s="10"/>
      <c r="Q5" s="10"/>
      <c r="R5" s="10"/>
      <c r="S5" s="10"/>
      <c r="T5" s="10"/>
    </row>
    <row r="6" spans="1:20" x14ac:dyDescent="0.25">
      <c r="A6" s="1" t="s">
        <v>18</v>
      </c>
      <c r="B6">
        <v>100000</v>
      </c>
      <c r="C6">
        <v>100000</v>
      </c>
      <c r="D6">
        <v>100000</v>
      </c>
      <c r="E6">
        <v>100000</v>
      </c>
      <c r="F6">
        <v>100000</v>
      </c>
      <c r="L6" t="s">
        <v>54</v>
      </c>
      <c r="M6" s="11" t="s">
        <v>59</v>
      </c>
      <c r="N6" s="10" t="s">
        <v>58</v>
      </c>
      <c r="O6" s="10" t="s">
        <v>57</v>
      </c>
      <c r="P6" s="10" t="s">
        <v>56</v>
      </c>
      <c r="Q6" s="10" t="s">
        <v>55</v>
      </c>
      <c r="R6" s="10"/>
      <c r="S6" s="11"/>
      <c r="T6" s="11"/>
    </row>
    <row r="7" spans="1:20" x14ac:dyDescent="0.25">
      <c r="A7" s="2">
        <v>1</v>
      </c>
      <c r="B7">
        <v>2.5085839999999999</v>
      </c>
      <c r="C7">
        <v>1.7890459999999999</v>
      </c>
      <c r="D7">
        <v>1.044386</v>
      </c>
      <c r="E7">
        <v>0.78053099999999997</v>
      </c>
      <c r="F7">
        <v>0.37534316666666667</v>
      </c>
      <c r="L7" s="12">
        <f>A7</f>
        <v>1</v>
      </c>
      <c r="M7">
        <v>1</v>
      </c>
      <c r="N7">
        <v>1</v>
      </c>
      <c r="O7">
        <v>1</v>
      </c>
      <c r="P7">
        <v>1</v>
      </c>
      <c r="Q7">
        <v>1</v>
      </c>
    </row>
    <row r="8" spans="1:20" x14ac:dyDescent="0.25">
      <c r="A8" s="2">
        <v>2</v>
      </c>
      <c r="B8">
        <v>2.7423039999999999</v>
      </c>
      <c r="C8">
        <v>1.9633769999999999</v>
      </c>
      <c r="D8">
        <v>1.4071975000000001</v>
      </c>
      <c r="E8">
        <v>0.85867133333333323</v>
      </c>
      <c r="F8">
        <v>0.471661</v>
      </c>
      <c r="L8" s="12">
        <f t="shared" ref="L8:L72" si="0">A8</f>
        <v>2</v>
      </c>
      <c r="M8" s="6">
        <f t="shared" ref="M8:Q39" si="1">B$7/B8</f>
        <v>0.91477239576647962</v>
      </c>
      <c r="N8" s="6">
        <f t="shared" si="1"/>
        <v>0.91120859620949002</v>
      </c>
      <c r="O8" s="6">
        <f t="shared" si="1"/>
        <v>0.74217442825189783</v>
      </c>
      <c r="P8" s="6">
        <f t="shared" si="1"/>
        <v>0.9089985535792896</v>
      </c>
      <c r="Q8" s="6">
        <f t="shared" si="1"/>
        <v>0.79579012610045496</v>
      </c>
      <c r="R8" s="6"/>
      <c r="S8" s="6"/>
      <c r="T8" s="6"/>
    </row>
    <row r="9" spans="1:20" x14ac:dyDescent="0.25">
      <c r="A9" s="2">
        <v>3</v>
      </c>
      <c r="B9">
        <v>2.4383330000000001</v>
      </c>
      <c r="C9">
        <v>1.8491949999999999</v>
      </c>
      <c r="D9">
        <v>1.1403975000000002</v>
      </c>
      <c r="E9">
        <v>0.9056913333333334</v>
      </c>
      <c r="F9">
        <v>0.39633849999999998</v>
      </c>
      <c r="L9" s="12">
        <f t="shared" si="0"/>
        <v>3</v>
      </c>
      <c r="M9" s="6">
        <f t="shared" si="1"/>
        <v>1.0288110770760186</v>
      </c>
      <c r="N9" s="6">
        <f t="shared" si="1"/>
        <v>0.96747287333136855</v>
      </c>
      <c r="O9" s="6">
        <f t="shared" si="1"/>
        <v>0.91580874212719676</v>
      </c>
      <c r="P9" s="6">
        <f t="shared" si="1"/>
        <v>0.86180685546289859</v>
      </c>
      <c r="Q9" s="6">
        <f t="shared" si="1"/>
        <v>0.94702676289754006</v>
      </c>
      <c r="R9" s="6"/>
      <c r="S9" s="6"/>
      <c r="T9" s="6"/>
    </row>
    <row r="10" spans="1:20" x14ac:dyDescent="0.25">
      <c r="A10" s="2">
        <v>4</v>
      </c>
      <c r="B10">
        <v>2.4302200000000003</v>
      </c>
      <c r="C10">
        <v>1.673916</v>
      </c>
      <c r="D10">
        <v>1.119937</v>
      </c>
      <c r="E10">
        <v>0.77372466666666673</v>
      </c>
      <c r="F10">
        <v>0.41808178571428567</v>
      </c>
      <c r="L10" s="12">
        <f t="shared" si="0"/>
        <v>4</v>
      </c>
      <c r="M10" s="6">
        <f t="shared" si="1"/>
        <v>1.0322456403123996</v>
      </c>
      <c r="N10" s="6">
        <f t="shared" si="1"/>
        <v>1.0687788395594522</v>
      </c>
      <c r="O10" s="6">
        <f t="shared" si="1"/>
        <v>0.93253995537248979</v>
      </c>
      <c r="P10" s="6">
        <f t="shared" si="1"/>
        <v>1.00879684159826</v>
      </c>
      <c r="Q10" s="6">
        <f t="shared" si="1"/>
        <v>0.89777450128663039</v>
      </c>
      <c r="R10" s="6"/>
      <c r="S10" s="6"/>
      <c r="T10" s="6"/>
    </row>
    <row r="11" spans="1:20" x14ac:dyDescent="0.25">
      <c r="A11" s="2">
        <v>5</v>
      </c>
      <c r="B11">
        <v>2.2746985</v>
      </c>
      <c r="C11">
        <v>1.6587400000000001</v>
      </c>
      <c r="D11">
        <v>1.136339</v>
      </c>
      <c r="E11">
        <v>0.83701599999999987</v>
      </c>
      <c r="F11">
        <v>0.37752907142857145</v>
      </c>
      <c r="L11" s="12">
        <f t="shared" si="0"/>
        <v>5</v>
      </c>
      <c r="M11" s="6">
        <f t="shared" si="1"/>
        <v>1.1028204397198134</v>
      </c>
      <c r="N11" s="6">
        <f t="shared" si="1"/>
        <v>1.0785572181294234</v>
      </c>
      <c r="O11" s="6">
        <f t="shared" si="1"/>
        <v>0.91907960564585045</v>
      </c>
      <c r="P11" s="6">
        <f t="shared" si="1"/>
        <v>0.93251622430156667</v>
      </c>
      <c r="Q11" s="6">
        <f t="shared" si="1"/>
        <v>0.99420996970211251</v>
      </c>
      <c r="R11" s="6"/>
      <c r="S11" s="6"/>
      <c r="T11" s="6"/>
    </row>
    <row r="12" spans="1:20" x14ac:dyDescent="0.25">
      <c r="A12" s="2">
        <v>6</v>
      </c>
      <c r="B12">
        <v>2.2428629999999998</v>
      </c>
      <c r="C12">
        <v>1.688963</v>
      </c>
      <c r="D12">
        <v>1.1023415000000001</v>
      </c>
      <c r="E12">
        <v>0.80457366666666663</v>
      </c>
      <c r="F12">
        <v>0.36990664285714286</v>
      </c>
      <c r="L12" s="12">
        <f t="shared" si="0"/>
        <v>6</v>
      </c>
      <c r="M12" s="6">
        <f t="shared" si="1"/>
        <v>1.1184740218194336</v>
      </c>
      <c r="N12" s="6">
        <f t="shared" si="1"/>
        <v>1.0592570707588029</v>
      </c>
      <c r="O12" s="6">
        <f t="shared" si="1"/>
        <v>0.94742509467347458</v>
      </c>
      <c r="P12" s="6">
        <f t="shared" si="1"/>
        <v>0.97011750736725577</v>
      </c>
      <c r="Q12" s="6">
        <f t="shared" si="1"/>
        <v>1.0146970158944222</v>
      </c>
      <c r="R12" s="6"/>
      <c r="S12" s="6"/>
      <c r="T12" s="6"/>
    </row>
    <row r="13" spans="1:20" x14ac:dyDescent="0.25">
      <c r="A13" s="2">
        <v>7</v>
      </c>
      <c r="B13">
        <v>2.208971</v>
      </c>
      <c r="C13">
        <v>1.7436739999999999</v>
      </c>
      <c r="D13">
        <v>1.0912809999999999</v>
      </c>
      <c r="E13">
        <v>0.88581966666666678</v>
      </c>
      <c r="F13">
        <v>0.35991849999999992</v>
      </c>
      <c r="L13" s="12">
        <f t="shared" si="0"/>
        <v>7</v>
      </c>
      <c r="M13" s="6">
        <f t="shared" si="1"/>
        <v>1.1356346461768849</v>
      </c>
      <c r="N13" s="6">
        <f t="shared" si="1"/>
        <v>1.0260209190479412</v>
      </c>
      <c r="O13" s="6">
        <f t="shared" si="1"/>
        <v>0.95702756668539091</v>
      </c>
      <c r="P13" s="6">
        <f t="shared" si="1"/>
        <v>0.88113984072755203</v>
      </c>
      <c r="Q13" s="6">
        <f t="shared" si="1"/>
        <v>1.0428559984181607</v>
      </c>
      <c r="R13" s="6"/>
      <c r="S13" s="6"/>
      <c r="T13" s="6"/>
    </row>
    <row r="14" spans="1:20" x14ac:dyDescent="0.25">
      <c r="A14" s="2">
        <v>8</v>
      </c>
      <c r="B14">
        <v>2.258756</v>
      </c>
      <c r="C14">
        <v>1.630018</v>
      </c>
      <c r="D14">
        <v>1.099421</v>
      </c>
      <c r="E14">
        <v>0.75413266666666667</v>
      </c>
      <c r="F14">
        <v>0.3924637857142857</v>
      </c>
      <c r="L14" s="12">
        <f t="shared" si="0"/>
        <v>8</v>
      </c>
      <c r="M14" s="6">
        <f t="shared" si="1"/>
        <v>1.1106042441060477</v>
      </c>
      <c r="N14" s="6">
        <f t="shared" si="1"/>
        <v>1.0975621128110242</v>
      </c>
      <c r="O14" s="6">
        <f t="shared" si="1"/>
        <v>0.94994183301938029</v>
      </c>
      <c r="P14" s="6">
        <f t="shared" si="1"/>
        <v>1.0350048930382718</v>
      </c>
      <c r="Q14" s="6">
        <f t="shared" si="1"/>
        <v>0.95637656346697208</v>
      </c>
      <c r="R14" s="6"/>
      <c r="S14" s="6"/>
      <c r="T14" s="6"/>
    </row>
    <row r="15" spans="1:20" x14ac:dyDescent="0.25">
      <c r="A15" s="2">
        <v>9</v>
      </c>
      <c r="B15">
        <v>2.2549480000000002</v>
      </c>
      <c r="C15">
        <v>1.71018</v>
      </c>
      <c r="D15">
        <v>1.1189624999999999</v>
      </c>
      <c r="E15">
        <v>0.72330533333333336</v>
      </c>
      <c r="F15">
        <v>0.376004</v>
      </c>
      <c r="L15" s="12">
        <f t="shared" si="0"/>
        <v>9</v>
      </c>
      <c r="M15" s="6">
        <f t="shared" si="1"/>
        <v>1.1124797556307284</v>
      </c>
      <c r="N15" s="6">
        <f t="shared" si="1"/>
        <v>1.0461156135611456</v>
      </c>
      <c r="O15" s="6">
        <f t="shared" si="1"/>
        <v>0.93335210071829944</v>
      </c>
      <c r="P15" s="6">
        <f t="shared" si="1"/>
        <v>1.0791168874739852</v>
      </c>
      <c r="Q15" s="6">
        <f t="shared" si="1"/>
        <v>0.99824248323599396</v>
      </c>
      <c r="R15" s="6"/>
      <c r="S15" s="6"/>
      <c r="T15" s="6"/>
    </row>
    <row r="16" spans="1:20" x14ac:dyDescent="0.25">
      <c r="A16" s="2">
        <v>10</v>
      </c>
      <c r="B16">
        <v>2.1271770000000001</v>
      </c>
      <c r="C16">
        <v>1.6587695</v>
      </c>
      <c r="D16">
        <v>1.1639485000000001</v>
      </c>
      <c r="E16">
        <v>0.71982133333333331</v>
      </c>
      <c r="F16">
        <v>0.24001207142857139</v>
      </c>
      <c r="L16" s="12">
        <f t="shared" si="0"/>
        <v>10</v>
      </c>
      <c r="M16" s="6">
        <f t="shared" si="1"/>
        <v>1.1793019574769752</v>
      </c>
      <c r="N16" s="6">
        <f t="shared" si="1"/>
        <v>1.0785380367796731</v>
      </c>
      <c r="O16" s="6">
        <f t="shared" si="1"/>
        <v>0.89727853079410302</v>
      </c>
      <c r="P16" s="6">
        <f t="shared" si="1"/>
        <v>1.084339910274031</v>
      </c>
      <c r="Q16" s="6">
        <f t="shared" si="1"/>
        <v>1.5638512031190497</v>
      </c>
      <c r="R16" s="6"/>
      <c r="S16" s="6"/>
      <c r="T16" s="6"/>
    </row>
    <row r="17" spans="1:20" x14ac:dyDescent="0.25">
      <c r="A17" s="2">
        <v>11</v>
      </c>
      <c r="B17">
        <v>2.2499720000000001</v>
      </c>
      <c r="C17">
        <v>2.0840585000000003</v>
      </c>
      <c r="D17">
        <v>1.2116685</v>
      </c>
      <c r="E17">
        <v>0.74502424999999994</v>
      </c>
      <c r="F17">
        <v>0.16128200000000001</v>
      </c>
      <c r="L17" s="12">
        <f t="shared" si="0"/>
        <v>11</v>
      </c>
      <c r="M17" s="6">
        <f t="shared" si="1"/>
        <v>1.1149400970323184</v>
      </c>
      <c r="N17" s="6">
        <f t="shared" si="1"/>
        <v>0.85844327306551116</v>
      </c>
      <c r="O17" s="6">
        <f t="shared" si="1"/>
        <v>0.86194037395541767</v>
      </c>
      <c r="P17" s="6">
        <f t="shared" si="1"/>
        <v>1.0476585158134115</v>
      </c>
      <c r="Q17" s="6">
        <f t="shared" si="1"/>
        <v>2.32724771931565</v>
      </c>
      <c r="R17" s="6"/>
      <c r="S17" s="6"/>
      <c r="T17" s="6"/>
    </row>
    <row r="18" spans="1:20" x14ac:dyDescent="0.25">
      <c r="A18" s="2">
        <v>12</v>
      </c>
      <c r="B18">
        <v>2.3024140000000002</v>
      </c>
      <c r="C18">
        <v>1.8105899999999999</v>
      </c>
      <c r="D18">
        <v>1.0824825</v>
      </c>
      <c r="E18">
        <v>0.73282000000000003</v>
      </c>
      <c r="F18">
        <v>0.39564228571428572</v>
      </c>
      <c r="L18" s="12">
        <f t="shared" si="0"/>
        <v>12</v>
      </c>
      <c r="M18" s="6">
        <f t="shared" si="1"/>
        <v>1.0895451469631439</v>
      </c>
      <c r="N18" s="6">
        <f t="shared" si="1"/>
        <v>0.98810111621073793</v>
      </c>
      <c r="O18" s="6">
        <f t="shared" si="1"/>
        <v>0.96480635945615756</v>
      </c>
      <c r="P18" s="6">
        <f t="shared" si="1"/>
        <v>1.0651060287655905</v>
      </c>
      <c r="Q18" s="6">
        <f t="shared" si="1"/>
        <v>0.94869325200927046</v>
      </c>
      <c r="R18" s="6"/>
      <c r="S18" s="6"/>
      <c r="T18" s="6"/>
    </row>
    <row r="19" spans="1:20" x14ac:dyDescent="0.25">
      <c r="A19" s="2">
        <v>13</v>
      </c>
      <c r="B19">
        <v>2.4067153333333331</v>
      </c>
      <c r="C19">
        <v>1.6472053333333332</v>
      </c>
      <c r="D19">
        <v>1.0267273333333333</v>
      </c>
      <c r="E19">
        <v>0.60228117647058821</v>
      </c>
      <c r="F19">
        <v>0.35086337499999998</v>
      </c>
      <c r="L19" s="12">
        <f t="shared" si="0"/>
        <v>13</v>
      </c>
      <c r="M19" s="6">
        <f t="shared" si="1"/>
        <v>1.0423268449142165</v>
      </c>
      <c r="N19" s="6">
        <f t="shared" si="1"/>
        <v>1.0861098879394919</v>
      </c>
      <c r="O19" s="6">
        <f t="shared" si="1"/>
        <v>1.0171989836964179</v>
      </c>
      <c r="P19" s="6">
        <f t="shared" si="1"/>
        <v>1.2959578191933023</v>
      </c>
      <c r="Q19" s="6">
        <f t="shared" si="1"/>
        <v>1.0697701538858728</v>
      </c>
      <c r="R19" s="6"/>
      <c r="S19" s="6"/>
      <c r="T19" s="6"/>
    </row>
    <row r="20" spans="1:20" x14ac:dyDescent="0.25">
      <c r="A20" s="2">
        <v>14</v>
      </c>
      <c r="B20">
        <v>2.627643</v>
      </c>
      <c r="C20">
        <v>1.6739606666666667</v>
      </c>
      <c r="D20">
        <v>1.0662239999999998</v>
      </c>
      <c r="E20">
        <v>0.69346342857142851</v>
      </c>
      <c r="F20">
        <v>0.16131616666666668</v>
      </c>
      <c r="L20" s="12">
        <f t="shared" si="0"/>
        <v>14</v>
      </c>
      <c r="M20" s="6">
        <f t="shared" si="1"/>
        <v>0.95468981136326359</v>
      </c>
      <c r="N20" s="6">
        <f t="shared" si="1"/>
        <v>1.0687503210947609</v>
      </c>
      <c r="O20" s="6">
        <f t="shared" si="1"/>
        <v>0.9795183751256773</v>
      </c>
      <c r="P20" s="6">
        <f t="shared" si="1"/>
        <v>1.1255546692749685</v>
      </c>
      <c r="Q20" s="6">
        <f t="shared" si="1"/>
        <v>2.3267548096543331</v>
      </c>
      <c r="R20" s="6"/>
      <c r="S20" s="6"/>
      <c r="T20" s="6"/>
    </row>
    <row r="21" spans="1:20" x14ac:dyDescent="0.25">
      <c r="A21" s="2">
        <v>15</v>
      </c>
      <c r="B21">
        <v>2.3384975999999997</v>
      </c>
      <c r="C21">
        <v>1.6013892857142857</v>
      </c>
      <c r="D21">
        <v>1.0153926363636361</v>
      </c>
      <c r="E21">
        <v>0.79526487499999998</v>
      </c>
      <c r="F21">
        <v>0.17980843750000003</v>
      </c>
      <c r="L21" s="12">
        <f t="shared" si="0"/>
        <v>15</v>
      </c>
      <c r="M21" s="6">
        <f t="shared" si="1"/>
        <v>1.0727331941670584</v>
      </c>
      <c r="N21" s="6">
        <f t="shared" si="1"/>
        <v>1.117183695407336</v>
      </c>
      <c r="O21" s="6">
        <f t="shared" si="1"/>
        <v>1.0285538446882934</v>
      </c>
      <c r="P21" s="6">
        <f t="shared" si="1"/>
        <v>0.98147299665410215</v>
      </c>
      <c r="Q21" s="6">
        <f t="shared" si="1"/>
        <v>2.0874613665816799</v>
      </c>
      <c r="R21" s="6"/>
      <c r="S21" s="6"/>
      <c r="T21" s="6"/>
    </row>
    <row r="22" spans="1:20" x14ac:dyDescent="0.25">
      <c r="A22" s="2">
        <v>16</v>
      </c>
      <c r="B22">
        <v>2.3322909999999997</v>
      </c>
      <c r="C22">
        <v>1.654852</v>
      </c>
      <c r="D22">
        <v>1.0066268</v>
      </c>
      <c r="E22">
        <v>0.77679670588235306</v>
      </c>
      <c r="F22">
        <v>0.18119112500000001</v>
      </c>
      <c r="L22" s="12">
        <f t="shared" si="0"/>
        <v>16</v>
      </c>
      <c r="M22" s="6">
        <f t="shared" si="1"/>
        <v>1.0755879090559455</v>
      </c>
      <c r="N22" s="6">
        <f t="shared" si="1"/>
        <v>1.0810912395791286</v>
      </c>
      <c r="O22" s="6">
        <f t="shared" si="1"/>
        <v>1.0375106245929475</v>
      </c>
      <c r="P22" s="6">
        <f t="shared" si="1"/>
        <v>1.0048072991161892</v>
      </c>
      <c r="Q22" s="6">
        <f t="shared" si="1"/>
        <v>2.0715317412299674</v>
      </c>
      <c r="R22" s="6"/>
      <c r="S22" s="6"/>
      <c r="T22" s="6"/>
    </row>
    <row r="23" spans="1:20" x14ac:dyDescent="0.25">
      <c r="A23" s="2">
        <v>17</v>
      </c>
      <c r="B23">
        <v>2.2505984999999997</v>
      </c>
      <c r="C23">
        <v>1.6248453333333333</v>
      </c>
      <c r="D23">
        <v>1.0061758000000001</v>
      </c>
      <c r="E23">
        <v>0.72360442857142859</v>
      </c>
      <c r="F23">
        <v>0.164076</v>
      </c>
      <c r="L23" s="12">
        <f t="shared" si="0"/>
        <v>17</v>
      </c>
      <c r="M23" s="6">
        <f t="shared" si="1"/>
        <v>1.1146297307138524</v>
      </c>
      <c r="N23" s="6">
        <f t="shared" si="1"/>
        <v>1.1010561825781982</v>
      </c>
      <c r="O23" s="6">
        <f t="shared" si="1"/>
        <v>1.0379756698580904</v>
      </c>
      <c r="P23" s="6">
        <f t="shared" si="1"/>
        <v>1.0786708444294051</v>
      </c>
      <c r="Q23" s="6">
        <f t="shared" si="1"/>
        <v>2.2876177299950431</v>
      </c>
      <c r="R23" s="6"/>
      <c r="S23" s="6"/>
      <c r="T23" s="6"/>
    </row>
    <row r="24" spans="1:20" x14ac:dyDescent="0.25">
      <c r="A24" s="2">
        <v>18</v>
      </c>
      <c r="B24">
        <v>2.5110999999999999</v>
      </c>
      <c r="C24">
        <v>1.7411464285714284</v>
      </c>
      <c r="D24">
        <v>1.0893452727272726</v>
      </c>
      <c r="E24">
        <v>0.80686256249999988</v>
      </c>
      <c r="F24">
        <v>0.17158731250000001</v>
      </c>
      <c r="L24" s="12">
        <f t="shared" si="0"/>
        <v>18</v>
      </c>
      <c r="M24" s="6">
        <f t="shared" si="1"/>
        <v>0.99899804866393216</v>
      </c>
      <c r="N24" s="6">
        <f t="shared" si="1"/>
        <v>1.0275103636561298</v>
      </c>
      <c r="O24" s="6">
        <f t="shared" si="1"/>
        <v>0.95872817016526546</v>
      </c>
      <c r="P24" s="6">
        <f t="shared" si="1"/>
        <v>0.96736549231084212</v>
      </c>
      <c r="Q24" s="6">
        <f t="shared" si="1"/>
        <v>2.1874762253570856</v>
      </c>
      <c r="R24" s="6"/>
      <c r="S24" s="6"/>
      <c r="T24" s="6"/>
    </row>
    <row r="25" spans="1:20" x14ac:dyDescent="0.25">
      <c r="A25" s="2">
        <v>19</v>
      </c>
      <c r="B25">
        <v>2.2196185000000002</v>
      </c>
      <c r="C25">
        <v>1.6325476666666667</v>
      </c>
      <c r="D25">
        <v>1.0377532</v>
      </c>
      <c r="E25">
        <v>0.77574517647058838</v>
      </c>
      <c r="F25">
        <v>0.19329737499999999</v>
      </c>
      <c r="L25" s="12">
        <f t="shared" si="0"/>
        <v>19</v>
      </c>
      <c r="M25" s="6">
        <f t="shared" si="1"/>
        <v>1.1301870118671293</v>
      </c>
      <c r="N25" s="6">
        <f t="shared" si="1"/>
        <v>1.0958614174205836</v>
      </c>
      <c r="O25" s="6">
        <f t="shared" si="1"/>
        <v>1.0063915004068404</v>
      </c>
      <c r="P25" s="6">
        <f t="shared" si="1"/>
        <v>1.0061693242505041</v>
      </c>
      <c r="Q25" s="6">
        <f t="shared" si="1"/>
        <v>1.9417913288613811</v>
      </c>
      <c r="R25" s="6"/>
      <c r="S25" s="6"/>
      <c r="T25" s="6"/>
    </row>
    <row r="26" spans="1:20" x14ac:dyDescent="0.25">
      <c r="A26" s="2">
        <v>20</v>
      </c>
      <c r="B26">
        <v>2.2056015000000002</v>
      </c>
      <c r="C26">
        <v>1.7525199999999999</v>
      </c>
      <c r="D26">
        <v>1.0740130000000001</v>
      </c>
      <c r="E26">
        <v>0.74619914285714284</v>
      </c>
      <c r="F26">
        <v>0.16727366666666665</v>
      </c>
      <c r="L26" s="12">
        <f t="shared" si="0"/>
        <v>20</v>
      </c>
      <c r="M26" s="6">
        <f t="shared" si="1"/>
        <v>1.1373695565586075</v>
      </c>
      <c r="N26" s="6">
        <f t="shared" si="1"/>
        <v>1.0208419875379453</v>
      </c>
      <c r="O26" s="6">
        <f t="shared" si="1"/>
        <v>0.97241467282053373</v>
      </c>
      <c r="P26" s="6">
        <f t="shared" si="1"/>
        <v>1.0460089742416521</v>
      </c>
      <c r="Q26" s="6">
        <f t="shared" si="1"/>
        <v>2.2438867644040408</v>
      </c>
      <c r="R26" s="6"/>
      <c r="S26" s="6"/>
      <c r="T26" s="6"/>
    </row>
    <row r="27" spans="1:20" x14ac:dyDescent="0.25">
      <c r="A27" s="2">
        <v>21</v>
      </c>
      <c r="B27">
        <v>2.3533020000000002</v>
      </c>
      <c r="C27">
        <v>1.6370290000000001</v>
      </c>
      <c r="D27">
        <v>1.0788481818181819</v>
      </c>
      <c r="E27">
        <v>0.76924687500000011</v>
      </c>
      <c r="F27">
        <v>0.1916975625</v>
      </c>
      <c r="L27" s="12">
        <f t="shared" si="0"/>
        <v>21</v>
      </c>
      <c r="M27" s="6">
        <f t="shared" si="1"/>
        <v>1.0659847312414641</v>
      </c>
      <c r="N27" s="6">
        <f t="shared" si="1"/>
        <v>1.0928615192522551</v>
      </c>
      <c r="O27" s="6">
        <f t="shared" si="1"/>
        <v>0.96805650470661886</v>
      </c>
      <c r="P27" s="6">
        <f t="shared" si="1"/>
        <v>1.0146690553666531</v>
      </c>
      <c r="Q27" s="6">
        <f t="shared" si="1"/>
        <v>1.9579965533816668</v>
      </c>
      <c r="R27" s="6"/>
      <c r="S27" s="6"/>
      <c r="T27" s="6"/>
    </row>
    <row r="28" spans="1:20" x14ac:dyDescent="0.25">
      <c r="A28" s="2">
        <v>22</v>
      </c>
      <c r="B28">
        <v>2.2315800000000001</v>
      </c>
      <c r="C28">
        <v>1.6438933333333334</v>
      </c>
      <c r="D28">
        <v>1.0660479999999999</v>
      </c>
      <c r="E28">
        <v>1.0827716470588236</v>
      </c>
      <c r="F28">
        <v>0.26509056250000002</v>
      </c>
      <c r="L28" s="12">
        <f t="shared" si="0"/>
        <v>22</v>
      </c>
      <c r="M28" s="6">
        <f t="shared" si="1"/>
        <v>1.1241290923919374</v>
      </c>
      <c r="N28" s="6">
        <f t="shared" si="1"/>
        <v>1.088298105310969</v>
      </c>
      <c r="O28" s="6">
        <f t="shared" si="1"/>
        <v>0.97968008945188223</v>
      </c>
      <c r="P28" s="6">
        <f t="shared" si="1"/>
        <v>0.7208639071037628</v>
      </c>
      <c r="Q28" s="6">
        <f t="shared" si="1"/>
        <v>1.4159054291744795</v>
      </c>
      <c r="R28" s="6"/>
      <c r="S28" s="6"/>
      <c r="T28" s="6"/>
    </row>
    <row r="29" spans="1:20" x14ac:dyDescent="0.25">
      <c r="A29" s="2">
        <v>23</v>
      </c>
      <c r="B29">
        <v>2.2602000000000002</v>
      </c>
      <c r="C29">
        <v>1.5915426666666666</v>
      </c>
      <c r="D29">
        <v>1.0542092000000001</v>
      </c>
      <c r="E29">
        <v>0.81750428571428579</v>
      </c>
      <c r="F29">
        <v>0.17821383333333332</v>
      </c>
      <c r="L29" s="12">
        <f t="shared" si="0"/>
        <v>23</v>
      </c>
      <c r="M29" s="6">
        <f t="shared" si="1"/>
        <v>1.1098946995841075</v>
      </c>
      <c r="N29" s="6">
        <f t="shared" si="1"/>
        <v>1.124095531630946</v>
      </c>
      <c r="O29" s="6">
        <f t="shared" si="1"/>
        <v>0.99068192537116917</v>
      </c>
      <c r="P29" s="6">
        <f t="shared" si="1"/>
        <v>0.9547729762884597</v>
      </c>
      <c r="Q29" s="6">
        <f t="shared" si="1"/>
        <v>2.1061393475815104</v>
      </c>
      <c r="R29" s="6"/>
      <c r="S29" s="6"/>
      <c r="T29" s="6"/>
    </row>
    <row r="30" spans="1:20" x14ac:dyDescent="0.25">
      <c r="A30" s="2">
        <v>24</v>
      </c>
      <c r="B30">
        <v>2.3784219999999996</v>
      </c>
      <c r="C30">
        <v>1.6912464285714288</v>
      </c>
      <c r="D30">
        <v>1.0729944545454546</v>
      </c>
      <c r="E30">
        <v>0.59607081250000005</v>
      </c>
      <c r="F30">
        <v>0.59957381249999986</v>
      </c>
      <c r="L30" s="12">
        <f t="shared" si="0"/>
        <v>24</v>
      </c>
      <c r="M30" s="6">
        <f t="shared" si="1"/>
        <v>1.0547262008171807</v>
      </c>
      <c r="N30" s="6">
        <f t="shared" si="1"/>
        <v>1.0578269197063026</v>
      </c>
      <c r="O30" s="6">
        <f t="shared" si="1"/>
        <v>0.97333774240466719</v>
      </c>
      <c r="P30" s="6">
        <f t="shared" si="1"/>
        <v>1.3094601910238641</v>
      </c>
      <c r="Q30" s="6">
        <f t="shared" si="1"/>
        <v>0.62601661186906288</v>
      </c>
      <c r="R30" s="6"/>
      <c r="S30" s="6"/>
      <c r="T30" s="6"/>
    </row>
    <row r="31" spans="1:20" x14ac:dyDescent="0.25">
      <c r="A31" s="2">
        <v>25</v>
      </c>
      <c r="B31">
        <v>4.3289200000000001</v>
      </c>
      <c r="C31">
        <v>3.7683496666666669</v>
      </c>
      <c r="D31">
        <v>2.5338320000000003</v>
      </c>
      <c r="E31">
        <v>1.8204028235294119</v>
      </c>
      <c r="F31">
        <v>0.81942912499999976</v>
      </c>
      <c r="L31" s="12">
        <f t="shared" si="0"/>
        <v>25</v>
      </c>
      <c r="M31" s="6">
        <f t="shared" si="1"/>
        <v>0.57949419254687073</v>
      </c>
      <c r="N31" s="6">
        <f t="shared" si="1"/>
        <v>0.47475583697160439</v>
      </c>
      <c r="O31" s="6">
        <f t="shared" si="1"/>
        <v>0.41217649788936278</v>
      </c>
      <c r="P31" s="6">
        <f t="shared" si="1"/>
        <v>0.42876828683812968</v>
      </c>
      <c r="Q31" s="6">
        <f t="shared" si="1"/>
        <v>0.4580544615944262</v>
      </c>
      <c r="R31" s="6"/>
      <c r="S31" s="6"/>
      <c r="T31" s="6"/>
    </row>
    <row r="32" spans="1:20" x14ac:dyDescent="0.25">
      <c r="A32" s="2">
        <v>26</v>
      </c>
      <c r="B32">
        <v>6.8448270000000004</v>
      </c>
      <c r="C32">
        <v>4.4974363333333329</v>
      </c>
      <c r="D32">
        <v>3.4030972500000001</v>
      </c>
      <c r="E32">
        <v>2.0859154285714285</v>
      </c>
      <c r="F32">
        <v>1.3167633333333333</v>
      </c>
      <c r="L32" s="12">
        <f t="shared" si="0"/>
        <v>26</v>
      </c>
      <c r="M32" s="6">
        <f t="shared" si="1"/>
        <v>0.36649341173998989</v>
      </c>
      <c r="N32" s="6">
        <f t="shared" si="1"/>
        <v>0.39779240158226442</v>
      </c>
      <c r="O32" s="6">
        <f t="shared" si="1"/>
        <v>0.30689278715146917</v>
      </c>
      <c r="P32" s="6">
        <f t="shared" si="1"/>
        <v>0.37419110540572526</v>
      </c>
      <c r="Q32" s="6">
        <f t="shared" si="1"/>
        <v>0.28504983178450194</v>
      </c>
      <c r="R32" s="6"/>
      <c r="S32" s="6"/>
      <c r="T32" s="6"/>
    </row>
    <row r="33" spans="1:20" x14ac:dyDescent="0.25">
      <c r="A33" s="2">
        <v>27</v>
      </c>
      <c r="B33">
        <v>7.9494445999999996</v>
      </c>
      <c r="C33">
        <v>5.9285531428571421</v>
      </c>
      <c r="D33">
        <v>4.2359162000000001</v>
      </c>
      <c r="E33">
        <v>3.0602288749999991</v>
      </c>
      <c r="F33">
        <v>1.3820863750000001</v>
      </c>
      <c r="L33" s="12">
        <f t="shared" si="0"/>
        <v>27</v>
      </c>
      <c r="M33" s="6">
        <f t="shared" si="1"/>
        <v>0.31556720327354693</v>
      </c>
      <c r="N33" s="6">
        <f t="shared" si="1"/>
        <v>0.30176772593419088</v>
      </c>
      <c r="O33" s="6">
        <f t="shared" si="1"/>
        <v>0.2465549247645645</v>
      </c>
      <c r="P33" s="6">
        <f t="shared" si="1"/>
        <v>0.25505641305995463</v>
      </c>
      <c r="Q33" s="6">
        <f t="shared" si="1"/>
        <v>0.27157721359250547</v>
      </c>
      <c r="R33" s="6"/>
      <c r="S33" s="6"/>
      <c r="T33" s="6"/>
    </row>
    <row r="34" spans="1:20" x14ac:dyDescent="0.25">
      <c r="A34" s="2">
        <v>28</v>
      </c>
      <c r="B34">
        <v>10.1444495</v>
      </c>
      <c r="C34">
        <v>6.7769866666666667</v>
      </c>
      <c r="D34">
        <v>6.7621247499999999</v>
      </c>
      <c r="E34">
        <v>3.5547552352941172</v>
      </c>
      <c r="F34">
        <v>2.1860553749999996</v>
      </c>
      <c r="L34" s="12">
        <f t="shared" si="0"/>
        <v>28</v>
      </c>
      <c r="M34" s="6">
        <f t="shared" si="1"/>
        <v>0.24728636088138639</v>
      </c>
      <c r="N34" s="6">
        <f t="shared" si="1"/>
        <v>0.26398841963193082</v>
      </c>
      <c r="O34" s="6">
        <f t="shared" si="1"/>
        <v>0.15444642602903769</v>
      </c>
      <c r="P34" s="6">
        <f t="shared" si="1"/>
        <v>0.21957376762549999</v>
      </c>
      <c r="Q34" s="6">
        <f t="shared" si="1"/>
        <v>0.17169883753135337</v>
      </c>
      <c r="R34" s="6"/>
      <c r="S34" s="6"/>
      <c r="T34" s="6"/>
    </row>
    <row r="35" spans="1:20" x14ac:dyDescent="0.25">
      <c r="A35" s="2">
        <v>29</v>
      </c>
      <c r="B35">
        <v>14.716249999999999</v>
      </c>
      <c r="C35">
        <v>8.5009050000000013</v>
      </c>
      <c r="D35">
        <v>5.8128357499999996</v>
      </c>
      <c r="E35">
        <v>3.3013038571428575</v>
      </c>
      <c r="F35">
        <v>2.1911013333333336</v>
      </c>
      <c r="L35" s="12">
        <f t="shared" si="0"/>
        <v>29</v>
      </c>
      <c r="M35" s="6">
        <f t="shared" si="1"/>
        <v>0.1704635352076786</v>
      </c>
      <c r="N35" s="6">
        <f t="shared" si="1"/>
        <v>0.21045359288216955</v>
      </c>
      <c r="O35" s="6">
        <f t="shared" si="1"/>
        <v>0.1796689335321405</v>
      </c>
      <c r="P35" s="6">
        <f t="shared" si="1"/>
        <v>0.23643112957058046</v>
      </c>
      <c r="Q35" s="6">
        <f t="shared" si="1"/>
        <v>0.17130342670900356</v>
      </c>
      <c r="R35" s="6"/>
      <c r="S35" s="6"/>
      <c r="T35" s="6"/>
    </row>
    <row r="36" spans="1:20" x14ac:dyDescent="0.25">
      <c r="A36" s="2">
        <v>30</v>
      </c>
      <c r="B36">
        <v>13.896894800000002</v>
      </c>
      <c r="C36">
        <v>11.587163</v>
      </c>
      <c r="D36">
        <v>7.5171569999999992</v>
      </c>
      <c r="E36">
        <v>5.0358818125000013</v>
      </c>
      <c r="F36">
        <v>2.6971734999999999</v>
      </c>
      <c r="L36" s="12">
        <f t="shared" si="0"/>
        <v>30</v>
      </c>
      <c r="M36" s="6">
        <f t="shared" si="1"/>
        <v>0.18051399511205909</v>
      </c>
      <c r="N36" s="6">
        <f t="shared" si="1"/>
        <v>0.15439896720189403</v>
      </c>
      <c r="O36" s="6">
        <f t="shared" si="1"/>
        <v>0.13893364206707404</v>
      </c>
      <c r="P36" s="6">
        <f t="shared" si="1"/>
        <v>0.15499390753424275</v>
      </c>
      <c r="Q36" s="6">
        <f t="shared" si="1"/>
        <v>0.1391616693055403</v>
      </c>
      <c r="R36" s="6"/>
      <c r="S36" s="6"/>
      <c r="T36" s="6"/>
    </row>
    <row r="37" spans="1:20" x14ac:dyDescent="0.25">
      <c r="A37" s="2">
        <v>31</v>
      </c>
      <c r="B37">
        <v>18.316418500000001</v>
      </c>
      <c r="C37">
        <v>11.776056000000001</v>
      </c>
      <c r="D37">
        <v>7.1696349999999995</v>
      </c>
      <c r="E37">
        <v>4.9425277058823509</v>
      </c>
      <c r="F37">
        <v>2.9970980624999997</v>
      </c>
      <c r="L37" s="12">
        <f t="shared" si="0"/>
        <v>31</v>
      </c>
      <c r="M37" s="6">
        <f t="shared" si="1"/>
        <v>0.13695821593069626</v>
      </c>
      <c r="N37" s="6">
        <f t="shared" si="1"/>
        <v>0.15192234140190908</v>
      </c>
      <c r="O37" s="6">
        <f t="shared" si="1"/>
        <v>0.14566794543934247</v>
      </c>
      <c r="P37" s="6">
        <f t="shared" si="1"/>
        <v>0.15792142127418948</v>
      </c>
      <c r="Q37" s="6">
        <f t="shared" si="1"/>
        <v>0.12523553078325969</v>
      </c>
      <c r="R37" s="6"/>
      <c r="S37" s="6"/>
      <c r="T37" s="6"/>
    </row>
    <row r="38" spans="1:20" x14ac:dyDescent="0.25">
      <c r="A38" s="2">
        <v>32</v>
      </c>
      <c r="B38">
        <v>19.383245500000001</v>
      </c>
      <c r="C38">
        <v>21.512776500000001</v>
      </c>
      <c r="D38">
        <v>7.9953299999999992</v>
      </c>
      <c r="E38">
        <v>5.3649482857142861</v>
      </c>
      <c r="F38">
        <v>3.1335695000000001</v>
      </c>
      <c r="L38" s="12">
        <f t="shared" si="0"/>
        <v>32</v>
      </c>
      <c r="M38" s="6">
        <f t="shared" si="1"/>
        <v>0.12942022531778796</v>
      </c>
      <c r="N38" s="6">
        <f t="shared" si="1"/>
        <v>8.3162022345186354E-2</v>
      </c>
      <c r="O38" s="6">
        <f t="shared" si="1"/>
        <v>0.13062450205307349</v>
      </c>
      <c r="P38" s="6">
        <f t="shared" si="1"/>
        <v>0.1454871432923944</v>
      </c>
      <c r="Q38" s="6">
        <f t="shared" si="1"/>
        <v>0.11978134414017837</v>
      </c>
      <c r="R38" s="6"/>
      <c r="S38" s="6"/>
      <c r="T38" s="6"/>
    </row>
    <row r="39" spans="1:20" x14ac:dyDescent="0.25">
      <c r="A39" s="2">
        <v>33</v>
      </c>
      <c r="B39">
        <v>22.484595800000001</v>
      </c>
      <c r="C39">
        <v>15.126625666666664</v>
      </c>
      <c r="D39">
        <v>12.1089076</v>
      </c>
      <c r="E39">
        <v>6.5570632500000015</v>
      </c>
      <c r="F39">
        <v>4.2451245624999991</v>
      </c>
      <c r="L39" s="12">
        <f t="shared" si="0"/>
        <v>33</v>
      </c>
      <c r="M39" s="6">
        <f t="shared" si="1"/>
        <v>0.11156900583465236</v>
      </c>
      <c r="N39" s="6">
        <f t="shared" si="1"/>
        <v>0.11827132100864884</v>
      </c>
      <c r="O39" s="6">
        <f t="shared" si="1"/>
        <v>8.6249398748405676E-2</v>
      </c>
      <c r="P39" s="6">
        <f t="shared" si="1"/>
        <v>0.11903667392563276</v>
      </c>
      <c r="Q39" s="6">
        <f t="shared" si="1"/>
        <v>8.8417468354714909E-2</v>
      </c>
      <c r="R39" s="6"/>
      <c r="S39" s="6"/>
      <c r="T39" s="6"/>
    </row>
    <row r="40" spans="1:20" x14ac:dyDescent="0.25">
      <c r="A40" s="2">
        <v>34</v>
      </c>
      <c r="B40">
        <v>25.192174000000001</v>
      </c>
      <c r="C40">
        <v>24.2944295</v>
      </c>
      <c r="D40">
        <v>11.28829</v>
      </c>
      <c r="E40">
        <v>6.8920970000000006</v>
      </c>
      <c r="F40">
        <v>3.4743873125000002</v>
      </c>
      <c r="L40" s="12">
        <f t="shared" si="0"/>
        <v>34</v>
      </c>
      <c r="M40" s="6">
        <f t="shared" ref="M40:Q78" si="2">B$7/B40</f>
        <v>9.9577908599710357E-2</v>
      </c>
      <c r="N40" s="6">
        <f t="shared" si="2"/>
        <v>7.3640173357435695E-2</v>
      </c>
      <c r="O40" s="6">
        <f t="shared" si="2"/>
        <v>9.2519416138316796E-2</v>
      </c>
      <c r="P40" s="6">
        <f t="shared" si="2"/>
        <v>0.11325014723385349</v>
      </c>
      <c r="Q40" s="6">
        <f t="shared" si="2"/>
        <v>0.10803146940937565</v>
      </c>
      <c r="R40" s="6"/>
      <c r="S40" s="6"/>
      <c r="T40" s="6"/>
    </row>
    <row r="41" spans="1:20" x14ac:dyDescent="0.25">
      <c r="A41" s="2">
        <v>35</v>
      </c>
      <c r="B41">
        <v>14.667740999999999</v>
      </c>
      <c r="C41">
        <v>24.8576485</v>
      </c>
      <c r="D41">
        <v>10.761863499999999</v>
      </c>
      <c r="E41">
        <v>6.1799047142857146</v>
      </c>
      <c r="F41">
        <v>3.0367329999999999</v>
      </c>
      <c r="L41" s="12">
        <f t="shared" si="0"/>
        <v>35</v>
      </c>
      <c r="M41" s="6">
        <f t="shared" si="2"/>
        <v>0.17102729043279399</v>
      </c>
      <c r="N41" s="6">
        <f t="shared" si="2"/>
        <v>7.1971650898515191E-2</v>
      </c>
      <c r="O41" s="6">
        <f t="shared" si="2"/>
        <v>9.7045088891900569E-2</v>
      </c>
      <c r="P41" s="6">
        <f t="shared" si="2"/>
        <v>0.12630146192961411</v>
      </c>
      <c r="Q41" s="6">
        <f t="shared" si="2"/>
        <v>0.12360097732222974</v>
      </c>
      <c r="R41" s="6"/>
      <c r="S41" s="6"/>
      <c r="T41" s="6"/>
    </row>
    <row r="42" spans="1:20" x14ac:dyDescent="0.25">
      <c r="A42" s="2">
        <v>36</v>
      </c>
      <c r="B42">
        <v>25.045882800000005</v>
      </c>
      <c r="C42">
        <v>23.829406500000001</v>
      </c>
      <c r="D42">
        <v>14.482454999999998</v>
      </c>
      <c r="E42">
        <v>10.727576312500002</v>
      </c>
      <c r="F42">
        <v>6.7268760624999997</v>
      </c>
      <c r="L42" s="12">
        <f t="shared" si="0"/>
        <v>36</v>
      </c>
      <c r="M42" s="6">
        <f t="shared" si="2"/>
        <v>0.10015953600166169</v>
      </c>
      <c r="N42" s="6">
        <f t="shared" si="2"/>
        <v>7.5077237026444615E-2</v>
      </c>
      <c r="O42" s="6">
        <f t="shared" si="2"/>
        <v>7.2113878482619159E-2</v>
      </c>
      <c r="P42" s="6">
        <f t="shared" si="2"/>
        <v>7.2759305295317128E-2</v>
      </c>
      <c r="Q42" s="6">
        <f t="shared" si="2"/>
        <v>5.579754453320087E-2</v>
      </c>
      <c r="R42" s="6"/>
      <c r="S42" s="6"/>
      <c r="T42" s="6"/>
    </row>
    <row r="43" spans="1:20" x14ac:dyDescent="0.25">
      <c r="A43" s="2">
        <v>37</v>
      </c>
      <c r="B43">
        <v>29.354347499999999</v>
      </c>
      <c r="C43">
        <v>24.532034666666664</v>
      </c>
      <c r="D43">
        <v>11.553300249999999</v>
      </c>
      <c r="E43">
        <v>8.1073867647058826</v>
      </c>
      <c r="F43">
        <v>4.5873521874999996</v>
      </c>
      <c r="L43" s="12">
        <f t="shared" si="0"/>
        <v>37</v>
      </c>
      <c r="M43" s="6">
        <f t="shared" si="2"/>
        <v>8.5458687167207517E-2</v>
      </c>
      <c r="N43" s="6">
        <f t="shared" si="2"/>
        <v>7.2926931023413966E-2</v>
      </c>
      <c r="O43" s="6">
        <f t="shared" si="2"/>
        <v>9.0397200574788145E-2</v>
      </c>
      <c r="P43" s="6">
        <f t="shared" si="2"/>
        <v>9.6274055087381266E-2</v>
      </c>
      <c r="Q43" s="6">
        <f t="shared" si="2"/>
        <v>8.1821310273371445E-2</v>
      </c>
      <c r="R43" s="6"/>
      <c r="S43" s="6"/>
      <c r="T43" s="6"/>
    </row>
    <row r="44" spans="1:20" x14ac:dyDescent="0.25">
      <c r="A44" s="2">
        <v>38</v>
      </c>
      <c r="B44">
        <v>16.364899000000001</v>
      </c>
      <c r="C44">
        <v>26.525292666666669</v>
      </c>
      <c r="D44">
        <v>14.443854000000002</v>
      </c>
      <c r="E44">
        <v>7.6984604285714298</v>
      </c>
      <c r="F44">
        <v>4.6454589999999998</v>
      </c>
      <c r="L44" s="12">
        <f t="shared" si="0"/>
        <v>38</v>
      </c>
      <c r="M44" s="6">
        <f t="shared" si="2"/>
        <v>0.15329052748813174</v>
      </c>
      <c r="N44" s="6">
        <f t="shared" si="2"/>
        <v>6.7446795874498547E-2</v>
      </c>
      <c r="O44" s="6">
        <f t="shared" si="2"/>
        <v>7.2306601825246911E-2</v>
      </c>
      <c r="P44" s="6">
        <f t="shared" si="2"/>
        <v>0.10138793428140537</v>
      </c>
      <c r="Q44" s="6">
        <f t="shared" si="2"/>
        <v>8.0797864466496574E-2</v>
      </c>
      <c r="R44" s="6"/>
      <c r="S44" s="6"/>
      <c r="T44" s="6"/>
    </row>
    <row r="45" spans="1:20" x14ac:dyDescent="0.25">
      <c r="A45" s="2">
        <v>39</v>
      </c>
      <c r="B45">
        <v>21.719316599999999</v>
      </c>
      <c r="C45">
        <v>24.242280571428569</v>
      </c>
      <c r="D45">
        <v>14.850960099999998</v>
      </c>
      <c r="E45">
        <v>10.820256749999999</v>
      </c>
      <c r="F45">
        <v>5.8427048125000001</v>
      </c>
      <c r="L45" s="12">
        <f t="shared" si="0"/>
        <v>39</v>
      </c>
      <c r="M45" s="6">
        <f t="shared" si="2"/>
        <v>0.11550013502726877</v>
      </c>
      <c r="N45" s="6">
        <f t="shared" si="2"/>
        <v>7.3798584862041855E-2</v>
      </c>
      <c r="O45" s="6">
        <f t="shared" si="2"/>
        <v>7.032447686665054E-2</v>
      </c>
      <c r="P45" s="6">
        <f t="shared" si="2"/>
        <v>7.213608863763793E-2</v>
      </c>
      <c r="Q45" s="6">
        <f t="shared" si="2"/>
        <v>6.4241336626086248E-2</v>
      </c>
      <c r="R45" s="6"/>
      <c r="S45" s="6"/>
      <c r="T45" s="6"/>
    </row>
    <row r="46" spans="1:20" x14ac:dyDescent="0.25">
      <c r="A46" s="2">
        <v>40</v>
      </c>
      <c r="B46">
        <v>30.261897499999996</v>
      </c>
      <c r="C46">
        <v>23.232100333333335</v>
      </c>
      <c r="D46">
        <v>12.590545249999998</v>
      </c>
      <c r="E46">
        <v>8.4748158888888891</v>
      </c>
      <c r="F46">
        <v>4.6450242499999996</v>
      </c>
      <c r="L46" s="12">
        <f t="shared" si="0"/>
        <v>40</v>
      </c>
      <c r="M46" s="6">
        <f t="shared" si="2"/>
        <v>8.2895793299147882E-2</v>
      </c>
      <c r="N46" s="6">
        <f t="shared" si="2"/>
        <v>7.7007501445449725E-2</v>
      </c>
      <c r="O46" s="6">
        <f t="shared" si="2"/>
        <v>8.295002156479285E-2</v>
      </c>
      <c r="P46" s="6">
        <f t="shared" si="2"/>
        <v>9.2100053881209842E-2</v>
      </c>
      <c r="Q46" s="6">
        <f t="shared" si="2"/>
        <v>8.0805426724449653E-2</v>
      </c>
      <c r="R46" s="6"/>
      <c r="S46" s="6"/>
      <c r="T46" s="6"/>
    </row>
    <row r="47" spans="1:20" x14ac:dyDescent="0.25">
      <c r="A47" s="2">
        <v>41</v>
      </c>
      <c r="B47">
        <v>26.696147</v>
      </c>
      <c r="C47">
        <v>24.084144666666663</v>
      </c>
      <c r="D47">
        <v>12.256171</v>
      </c>
      <c r="E47">
        <v>10.294496125</v>
      </c>
      <c r="F47">
        <v>8.4970425000000009</v>
      </c>
      <c r="L47" s="12">
        <f t="shared" si="0"/>
        <v>41</v>
      </c>
      <c r="M47" s="6">
        <f t="shared" si="2"/>
        <v>9.3968017182404634E-2</v>
      </c>
      <c r="N47" s="6">
        <f t="shared" si="2"/>
        <v>7.428314456506753E-2</v>
      </c>
      <c r="O47" s="6">
        <f t="shared" si="2"/>
        <v>8.5213073479474141E-2</v>
      </c>
      <c r="P47" s="6">
        <f t="shared" si="2"/>
        <v>7.5820223789729191E-2</v>
      </c>
      <c r="Q47" s="6">
        <f t="shared" si="2"/>
        <v>4.417338934890188E-2</v>
      </c>
      <c r="R47" s="6"/>
      <c r="S47" s="6"/>
      <c r="T47" s="6"/>
    </row>
    <row r="48" spans="1:20" x14ac:dyDescent="0.25">
      <c r="A48" s="2">
        <v>42</v>
      </c>
      <c r="B48">
        <v>28.464722249999998</v>
      </c>
      <c r="C48">
        <v>25.488171857142856</v>
      </c>
      <c r="D48">
        <v>18.727842800000001</v>
      </c>
      <c r="E48">
        <v>14.668365235294118</v>
      </c>
      <c r="F48">
        <v>13.341190749999996</v>
      </c>
      <c r="L48" s="12">
        <f t="shared" si="0"/>
        <v>42</v>
      </c>
      <c r="M48" s="6">
        <f t="shared" si="2"/>
        <v>8.8129579412987255E-2</v>
      </c>
      <c r="N48" s="6">
        <f t="shared" si="2"/>
        <v>7.0191224777803513E-2</v>
      </c>
      <c r="O48" s="6">
        <f t="shared" si="2"/>
        <v>5.576648689084468E-2</v>
      </c>
      <c r="P48" s="6">
        <f t="shared" si="2"/>
        <v>5.3211860182069526E-2</v>
      </c>
      <c r="Q48" s="6">
        <f t="shared" si="2"/>
        <v>2.813415786493172E-2</v>
      </c>
      <c r="R48" s="6"/>
      <c r="S48" s="6"/>
      <c r="T48" s="6"/>
    </row>
    <row r="49" spans="1:20" x14ac:dyDescent="0.25">
      <c r="A49" s="2">
        <v>43</v>
      </c>
      <c r="B49">
        <v>16.932939999999999</v>
      </c>
      <c r="C49">
        <v>22.440534666666668</v>
      </c>
      <c r="D49">
        <v>15.920600499999999</v>
      </c>
      <c r="E49">
        <v>11.16192061111111</v>
      </c>
      <c r="F49">
        <v>5.2085625000000011</v>
      </c>
      <c r="L49" s="12">
        <f t="shared" si="0"/>
        <v>43</v>
      </c>
      <c r="M49" s="6">
        <f t="shared" si="2"/>
        <v>0.14814816564636737</v>
      </c>
      <c r="N49" s="6">
        <f t="shared" si="2"/>
        <v>7.972385803523041E-2</v>
      </c>
      <c r="O49" s="6">
        <f t="shared" si="2"/>
        <v>6.5599661269058293E-2</v>
      </c>
      <c r="P49" s="6">
        <f t="shared" si="2"/>
        <v>6.9928019307270647E-2</v>
      </c>
      <c r="Q49" s="6">
        <f t="shared" si="2"/>
        <v>7.2062717240441401E-2</v>
      </c>
      <c r="R49" s="6"/>
      <c r="S49" s="6"/>
      <c r="T49" s="6"/>
    </row>
    <row r="50" spans="1:20" x14ac:dyDescent="0.25">
      <c r="A50" s="2">
        <v>44</v>
      </c>
      <c r="B50">
        <v>26.393892000000001</v>
      </c>
      <c r="C50">
        <v>30.133645999999999</v>
      </c>
      <c r="D50">
        <v>16.299151250000001</v>
      </c>
      <c r="E50">
        <v>10.314328375000001</v>
      </c>
      <c r="F50">
        <v>5.4039763333333326</v>
      </c>
      <c r="L50" s="12">
        <f t="shared" si="0"/>
        <v>44</v>
      </c>
      <c r="M50" s="6">
        <f t="shared" si="2"/>
        <v>9.5044110963248607E-2</v>
      </c>
      <c r="N50" s="6">
        <f t="shared" si="2"/>
        <v>5.9370379541858295E-2</v>
      </c>
      <c r="O50" s="6">
        <f t="shared" si="2"/>
        <v>6.4076097213957683E-2</v>
      </c>
      <c r="P50" s="6">
        <f t="shared" si="2"/>
        <v>7.5674437696967342E-2</v>
      </c>
      <c r="Q50" s="6">
        <f t="shared" si="2"/>
        <v>6.9456848719236325E-2</v>
      </c>
      <c r="R50" s="6"/>
      <c r="S50" s="6"/>
      <c r="T50" s="6"/>
    </row>
    <row r="51" spans="1:20" x14ac:dyDescent="0.25">
      <c r="A51" s="2">
        <v>45</v>
      </c>
      <c r="B51">
        <v>31.382158750000002</v>
      </c>
      <c r="C51">
        <v>30.121068142857144</v>
      </c>
      <c r="D51">
        <v>25.952508299999998</v>
      </c>
      <c r="E51">
        <v>15.353100058823529</v>
      </c>
      <c r="F51">
        <v>12.006145437500001</v>
      </c>
      <c r="L51" s="12">
        <f t="shared" si="0"/>
        <v>45</v>
      </c>
      <c r="M51" s="6">
        <f t="shared" si="2"/>
        <v>7.993662959849758E-2</v>
      </c>
      <c r="N51" s="6">
        <f t="shared" si="2"/>
        <v>5.9395171230813441E-2</v>
      </c>
      <c r="O51" s="6">
        <f t="shared" si="2"/>
        <v>4.0242198862912998E-2</v>
      </c>
      <c r="P51" s="6">
        <f t="shared" si="2"/>
        <v>5.0838657796112234E-2</v>
      </c>
      <c r="Q51" s="6">
        <f t="shared" si="2"/>
        <v>3.1262587032664095E-2</v>
      </c>
      <c r="R51" s="6"/>
      <c r="S51" s="6"/>
      <c r="T51" s="6"/>
    </row>
    <row r="52" spans="1:20" x14ac:dyDescent="0.25">
      <c r="A52" s="2">
        <v>46</v>
      </c>
      <c r="B52">
        <v>29.519556999999999</v>
      </c>
      <c r="C52">
        <v>26.038937666666666</v>
      </c>
      <c r="D52">
        <v>21.199364500000001</v>
      </c>
      <c r="E52">
        <v>13.186432333333336</v>
      </c>
      <c r="F52">
        <v>9.1924153124999979</v>
      </c>
      <c r="L52" s="12">
        <f t="shared" si="0"/>
        <v>46</v>
      </c>
      <c r="M52" s="6">
        <f t="shared" si="2"/>
        <v>8.4980408073197039E-2</v>
      </c>
      <c r="N52" s="6">
        <f t="shared" si="2"/>
        <v>6.8706566408437572E-2</v>
      </c>
      <c r="O52" s="6">
        <f t="shared" si="2"/>
        <v>4.9264967353148718E-2</v>
      </c>
      <c r="P52" s="6">
        <f t="shared" si="2"/>
        <v>5.9191977046508165E-2</v>
      </c>
      <c r="Q52" s="6">
        <f t="shared" si="2"/>
        <v>4.0831832973894124E-2</v>
      </c>
      <c r="R52" s="6"/>
      <c r="S52" s="6"/>
      <c r="T52" s="6"/>
    </row>
    <row r="53" spans="1:20" x14ac:dyDescent="0.25">
      <c r="A53" s="2">
        <v>47</v>
      </c>
      <c r="B53">
        <v>19.142453</v>
      </c>
      <c r="C53">
        <v>31.987766666666669</v>
      </c>
      <c r="D53">
        <v>26.182205499999998</v>
      </c>
      <c r="E53">
        <v>13.001762124999999</v>
      </c>
      <c r="F53">
        <v>6.2865380000000002</v>
      </c>
      <c r="L53" s="12">
        <f t="shared" si="0"/>
        <v>47</v>
      </c>
      <c r="M53" s="6">
        <f t="shared" si="2"/>
        <v>0.13104819951758534</v>
      </c>
      <c r="N53" s="6">
        <f t="shared" si="2"/>
        <v>5.5929068716894889E-2</v>
      </c>
      <c r="O53" s="6">
        <f t="shared" si="2"/>
        <v>3.9889152959249372E-2</v>
      </c>
      <c r="P53" s="6">
        <f t="shared" si="2"/>
        <v>6.0032708835611008E-2</v>
      </c>
      <c r="Q53" s="6">
        <f t="shared" si="2"/>
        <v>5.9705861424311231E-2</v>
      </c>
      <c r="R53" s="6"/>
      <c r="S53" s="6"/>
      <c r="T53" s="6"/>
    </row>
    <row r="54" spans="1:20" x14ac:dyDescent="0.25">
      <c r="A54" s="2">
        <v>48</v>
      </c>
      <c r="B54">
        <v>32.039645</v>
      </c>
      <c r="C54">
        <v>31.669739285714286</v>
      </c>
      <c r="D54">
        <v>25.101320099999999</v>
      </c>
      <c r="E54">
        <v>20.002771125000002</v>
      </c>
      <c r="F54">
        <v>12.461843250000001</v>
      </c>
      <c r="L54" s="12">
        <f t="shared" si="0"/>
        <v>48</v>
      </c>
      <c r="M54" s="6">
        <f t="shared" si="2"/>
        <v>7.8296248288643649E-2</v>
      </c>
      <c r="N54" s="6">
        <f t="shared" si="2"/>
        <v>5.6490708176022468E-2</v>
      </c>
      <c r="O54" s="6">
        <f t="shared" si="2"/>
        <v>4.160681573077904E-2</v>
      </c>
      <c r="P54" s="6">
        <f t="shared" si="2"/>
        <v>3.9021143376703003E-2</v>
      </c>
      <c r="Q54" s="6">
        <f t="shared" si="2"/>
        <v>3.0119393988258247E-2</v>
      </c>
      <c r="R54" s="6"/>
      <c r="S54" s="6"/>
      <c r="T54" s="6"/>
    </row>
    <row r="55" spans="1:20" x14ac:dyDescent="0.25">
      <c r="A55" s="2">
        <v>49</v>
      </c>
      <c r="B55">
        <v>28.6017005</v>
      </c>
      <c r="C55">
        <v>32.745639666666669</v>
      </c>
      <c r="D55">
        <v>14.773792499999999</v>
      </c>
      <c r="E55">
        <v>13.569731470588236</v>
      </c>
      <c r="F55">
        <v>7.2724679375000001</v>
      </c>
      <c r="L55" s="12">
        <f t="shared" si="0"/>
        <v>49</v>
      </c>
      <c r="M55" s="6">
        <f t="shared" si="2"/>
        <v>8.7707512355777589E-2</v>
      </c>
      <c r="N55" s="6">
        <f t="shared" si="2"/>
        <v>5.463463283086066E-2</v>
      </c>
      <c r="O55" s="6">
        <f t="shared" si="2"/>
        <v>7.0691801038900479E-2</v>
      </c>
      <c r="P55" s="6">
        <f t="shared" si="2"/>
        <v>5.7520003376025884E-2</v>
      </c>
      <c r="Q55" s="6">
        <f t="shared" si="2"/>
        <v>5.1611525811098381E-2</v>
      </c>
      <c r="R55" s="6"/>
      <c r="S55" s="6"/>
      <c r="T55" s="6"/>
    </row>
    <row r="56" spans="1:20" x14ac:dyDescent="0.25">
      <c r="A56" s="2">
        <v>50</v>
      </c>
      <c r="B56">
        <v>27.809174500000001</v>
      </c>
      <c r="C56">
        <v>23.365008</v>
      </c>
      <c r="D56">
        <v>14.022065250000001</v>
      </c>
      <c r="E56">
        <v>11.494710285714287</v>
      </c>
      <c r="F56">
        <v>11.800627499999999</v>
      </c>
      <c r="L56" s="12">
        <f t="shared" si="0"/>
        <v>50</v>
      </c>
      <c r="M56" s="6">
        <f t="shared" si="2"/>
        <v>9.0207064578633922E-2</v>
      </c>
      <c r="N56" s="6">
        <f t="shared" si="2"/>
        <v>7.6569458054540365E-2</v>
      </c>
      <c r="O56" s="6">
        <f t="shared" si="2"/>
        <v>7.4481610331973036E-2</v>
      </c>
      <c r="P56" s="6">
        <f t="shared" si="2"/>
        <v>6.7903494790125321E-2</v>
      </c>
      <c r="Q56" s="6">
        <f t="shared" si="2"/>
        <v>3.1807051503546457E-2</v>
      </c>
      <c r="R56" s="6"/>
      <c r="S56" s="6"/>
      <c r="T56" s="6"/>
    </row>
    <row r="57" spans="1:20" x14ac:dyDescent="0.25">
      <c r="A57" s="2">
        <v>51</v>
      </c>
      <c r="B57">
        <v>33.741946500000005</v>
      </c>
      <c r="C57">
        <v>29.437490125</v>
      </c>
      <c r="D57">
        <v>21.871673899999998</v>
      </c>
      <c r="E57">
        <v>17.378270000000001</v>
      </c>
      <c r="F57">
        <v>9.694683812500001</v>
      </c>
      <c r="L57" s="12">
        <f t="shared" si="0"/>
        <v>51</v>
      </c>
      <c r="M57" s="6">
        <f t="shared" si="2"/>
        <v>7.4346155459644264E-2</v>
      </c>
      <c r="N57" s="6">
        <f t="shared" si="2"/>
        <v>6.0774406799057906E-2</v>
      </c>
      <c r="O57" s="6">
        <f t="shared" si="2"/>
        <v>4.7750620495489379E-2</v>
      </c>
      <c r="P57" s="6">
        <f t="shared" si="2"/>
        <v>4.4914194565972329E-2</v>
      </c>
      <c r="Q57" s="6">
        <f t="shared" si="2"/>
        <v>3.8716390748371986E-2</v>
      </c>
      <c r="R57" s="6"/>
      <c r="S57" s="6"/>
      <c r="T57" s="6"/>
    </row>
    <row r="58" spans="1:20" x14ac:dyDescent="0.25">
      <c r="A58" s="2">
        <v>52</v>
      </c>
      <c r="B58">
        <v>33.351900000000001</v>
      </c>
      <c r="C58">
        <v>23.646957333333333</v>
      </c>
      <c r="D58">
        <v>19.446936749999999</v>
      </c>
      <c r="E58">
        <v>14.319936235294117</v>
      </c>
      <c r="F58">
        <v>7.0523366874999995</v>
      </c>
      <c r="L58" s="12">
        <f t="shared" si="0"/>
        <v>52</v>
      </c>
      <c r="M58" s="6">
        <f t="shared" si="2"/>
        <v>7.5215624896932412E-2</v>
      </c>
      <c r="N58" s="6">
        <f t="shared" si="2"/>
        <v>7.5656498837510758E-2</v>
      </c>
      <c r="O58" s="6">
        <f t="shared" si="2"/>
        <v>5.3704396400631071E-2</v>
      </c>
      <c r="P58" s="6">
        <f t="shared" si="2"/>
        <v>5.4506597457901929E-2</v>
      </c>
      <c r="Q58" s="6">
        <f t="shared" si="2"/>
        <v>5.3222525142900261E-2</v>
      </c>
      <c r="R58" s="6"/>
      <c r="S58" s="6"/>
      <c r="T58" s="6"/>
    </row>
    <row r="59" spans="1:20" x14ac:dyDescent="0.25">
      <c r="A59" s="2">
        <v>53</v>
      </c>
      <c r="B59">
        <v>33.544578999999999</v>
      </c>
      <c r="C59">
        <v>28.956348333333334</v>
      </c>
      <c r="D59">
        <v>17.799853249999998</v>
      </c>
      <c r="E59">
        <v>12.814971000000002</v>
      </c>
      <c r="F59">
        <v>9.133362</v>
      </c>
      <c r="L59" s="12">
        <f t="shared" si="0"/>
        <v>53</v>
      </c>
      <c r="M59" s="6">
        <f t="shared" si="2"/>
        <v>7.4783588728300932E-2</v>
      </c>
      <c r="N59" s="6">
        <f t="shared" si="2"/>
        <v>6.1784240865086056E-2</v>
      </c>
      <c r="O59" s="6">
        <f t="shared" si="2"/>
        <v>5.8673854516188222E-2</v>
      </c>
      <c r="P59" s="6">
        <f t="shared" si="2"/>
        <v>6.0907746104146461E-2</v>
      </c>
      <c r="Q59" s="6">
        <f t="shared" si="2"/>
        <v>4.1095838166347362E-2</v>
      </c>
      <c r="R59" s="6"/>
      <c r="S59" s="6"/>
      <c r="T59" s="6"/>
    </row>
    <row r="60" spans="1:20" x14ac:dyDescent="0.25">
      <c r="A60" s="2">
        <v>54</v>
      </c>
      <c r="B60">
        <v>32.973632600000002</v>
      </c>
      <c r="C60">
        <v>28.699100874999999</v>
      </c>
      <c r="D60">
        <v>23.692184181818185</v>
      </c>
      <c r="E60">
        <v>19.17447470588235</v>
      </c>
      <c r="F60">
        <v>9.4147922500000014</v>
      </c>
      <c r="L60" s="12">
        <f t="shared" si="0"/>
        <v>54</v>
      </c>
      <c r="M60" s="6">
        <f t="shared" si="2"/>
        <v>7.6078484601056651E-2</v>
      </c>
      <c r="N60" s="6">
        <f t="shared" si="2"/>
        <v>6.233805051218351E-2</v>
      </c>
      <c r="O60" s="6">
        <f t="shared" si="2"/>
        <v>4.4081457073994933E-2</v>
      </c>
      <c r="P60" s="6">
        <f t="shared" si="2"/>
        <v>4.0706773560818775E-2</v>
      </c>
      <c r="Q60" s="6">
        <f t="shared" si="2"/>
        <v>3.9867387054309839E-2</v>
      </c>
      <c r="R60" s="6"/>
      <c r="S60" s="6"/>
      <c r="T60" s="6"/>
    </row>
    <row r="61" spans="1:20" x14ac:dyDescent="0.25">
      <c r="A61" s="2">
        <v>55</v>
      </c>
      <c r="B61">
        <v>31.874419</v>
      </c>
      <c r="C61">
        <v>30.495639333333333</v>
      </c>
      <c r="D61">
        <v>17.553517500000002</v>
      </c>
      <c r="E61">
        <v>14.705794764705884</v>
      </c>
      <c r="F61">
        <v>12.922749812499998</v>
      </c>
      <c r="L61" s="12">
        <f t="shared" si="0"/>
        <v>55</v>
      </c>
      <c r="M61" s="6">
        <f t="shared" si="2"/>
        <v>7.8702109048638655E-2</v>
      </c>
      <c r="N61" s="6">
        <f t="shared" si="2"/>
        <v>5.8665633484341444E-2</v>
      </c>
      <c r="O61" s="6">
        <f t="shared" si="2"/>
        <v>5.9497248913216394E-2</v>
      </c>
      <c r="P61" s="6">
        <f t="shared" si="2"/>
        <v>5.3076424123182073E-2</v>
      </c>
      <c r="Q61" s="6">
        <f t="shared" si="2"/>
        <v>2.9045146900824652E-2</v>
      </c>
      <c r="R61" s="6"/>
      <c r="S61" s="6"/>
      <c r="T61" s="6"/>
    </row>
    <row r="62" spans="1:20" x14ac:dyDescent="0.25">
      <c r="A62" s="2">
        <v>56</v>
      </c>
      <c r="B62">
        <v>29.385469000000001</v>
      </c>
      <c r="C62">
        <v>31.110845666666666</v>
      </c>
      <c r="D62">
        <v>18.157026500000001</v>
      </c>
      <c r="E62">
        <v>11.764619428571431</v>
      </c>
      <c r="F62">
        <v>8.5789415000000009</v>
      </c>
      <c r="L62" s="12">
        <f t="shared" si="0"/>
        <v>56</v>
      </c>
      <c r="M62" s="6">
        <f t="shared" si="2"/>
        <v>8.5368179762589452E-2</v>
      </c>
      <c r="N62" s="6">
        <f t="shared" si="2"/>
        <v>5.7505540645487865E-2</v>
      </c>
      <c r="O62" s="6">
        <f t="shared" si="2"/>
        <v>5.7519660501679615E-2</v>
      </c>
      <c r="P62" s="6">
        <f t="shared" si="2"/>
        <v>6.634562254554624E-2</v>
      </c>
      <c r="Q62" s="6">
        <f t="shared" si="2"/>
        <v>4.3751687392514171E-2</v>
      </c>
      <c r="R62" s="6"/>
      <c r="S62" s="6"/>
      <c r="T62" s="6"/>
    </row>
    <row r="63" spans="1:20" x14ac:dyDescent="0.25">
      <c r="A63" s="2">
        <v>57</v>
      </c>
      <c r="B63">
        <v>29.57651966666667</v>
      </c>
      <c r="C63">
        <v>33.707170874999996</v>
      </c>
      <c r="D63">
        <v>24.563813636363637</v>
      </c>
      <c r="E63">
        <v>18.373923529411762</v>
      </c>
      <c r="F63">
        <v>14.053721749999999</v>
      </c>
      <c r="L63" s="12">
        <f t="shared" si="0"/>
        <v>57</v>
      </c>
      <c r="M63" s="6">
        <f t="shared" si="2"/>
        <v>8.4816740721093853E-2</v>
      </c>
      <c r="N63" s="6">
        <f t="shared" si="2"/>
        <v>5.307612456217449E-2</v>
      </c>
      <c r="O63" s="6">
        <f t="shared" si="2"/>
        <v>4.2517257925044585E-2</v>
      </c>
      <c r="P63" s="6">
        <f t="shared" si="2"/>
        <v>4.2480366196723171E-2</v>
      </c>
      <c r="Q63" s="6">
        <f t="shared" si="2"/>
        <v>2.6707741432739459E-2</v>
      </c>
      <c r="R63" s="6"/>
      <c r="S63" s="6"/>
      <c r="T63" s="6"/>
    </row>
    <row r="64" spans="1:20" x14ac:dyDescent="0.25">
      <c r="A64" s="2">
        <v>58</v>
      </c>
      <c r="B64">
        <v>21.886629499999998</v>
      </c>
      <c r="C64">
        <v>24.570345333333336</v>
      </c>
      <c r="D64">
        <v>20.399593500000002</v>
      </c>
      <c r="E64">
        <v>12.788189411764703</v>
      </c>
      <c r="F64">
        <v>11.3785206875</v>
      </c>
      <c r="L64" s="12">
        <f t="shared" si="0"/>
        <v>58</v>
      </c>
      <c r="M64" s="6">
        <f t="shared" si="2"/>
        <v>0.11461719128566598</v>
      </c>
      <c r="N64" s="6">
        <f t="shared" si="2"/>
        <v>7.2813221618537538E-2</v>
      </c>
      <c r="O64" s="6">
        <f t="shared" si="2"/>
        <v>5.1196412320667073E-2</v>
      </c>
      <c r="P64" s="6">
        <f t="shared" si="2"/>
        <v>6.1035301782591506E-2</v>
      </c>
      <c r="Q64" s="6">
        <f t="shared" si="2"/>
        <v>3.2986991628797938E-2</v>
      </c>
      <c r="R64" s="6"/>
      <c r="S64" s="6"/>
      <c r="T64" s="6"/>
    </row>
    <row r="65" spans="1:20" x14ac:dyDescent="0.25">
      <c r="A65" s="2">
        <v>59</v>
      </c>
      <c r="B65">
        <v>21.953878</v>
      </c>
      <c r="C65">
        <v>18.006084333333334</v>
      </c>
      <c r="D65">
        <v>18.3648895</v>
      </c>
      <c r="E65">
        <v>14.190802285714286</v>
      </c>
      <c r="F65">
        <v>11.680195166666666</v>
      </c>
      <c r="L65" s="12">
        <f t="shared" si="0"/>
        <v>59</v>
      </c>
      <c r="M65" s="6">
        <f t="shared" si="2"/>
        <v>0.11426609913747357</v>
      </c>
      <c r="N65" s="6">
        <f t="shared" si="2"/>
        <v>9.9357859647923069E-2</v>
      </c>
      <c r="O65" s="6">
        <f t="shared" si="2"/>
        <v>5.686862422994704E-2</v>
      </c>
      <c r="P65" s="6">
        <f t="shared" si="2"/>
        <v>5.5002598463777586E-2</v>
      </c>
      <c r="Q65" s="6">
        <f t="shared" si="2"/>
        <v>3.2135008132212865E-2</v>
      </c>
      <c r="R65" s="6"/>
      <c r="S65" s="6"/>
      <c r="T65" s="6"/>
    </row>
    <row r="66" spans="1:20" x14ac:dyDescent="0.25">
      <c r="A66" s="2">
        <v>60</v>
      </c>
      <c r="B66">
        <v>31.132642999999998</v>
      </c>
      <c r="C66">
        <v>28.061278250000001</v>
      </c>
      <c r="D66">
        <v>21.943206545454544</v>
      </c>
      <c r="E66">
        <v>19.834854411764709</v>
      </c>
      <c r="F66">
        <v>15.410749125000002</v>
      </c>
      <c r="L66" s="12">
        <f t="shared" si="0"/>
        <v>60</v>
      </c>
      <c r="M66" s="6">
        <f t="shared" si="2"/>
        <v>8.0577289888301484E-2</v>
      </c>
      <c r="N66" s="6">
        <f t="shared" si="2"/>
        <v>6.3754971675247893E-2</v>
      </c>
      <c r="O66" s="6">
        <f t="shared" si="2"/>
        <v>4.7594958277250542E-2</v>
      </c>
      <c r="P66" s="6">
        <f t="shared" si="2"/>
        <v>3.9351486216961655E-2</v>
      </c>
      <c r="Q66" s="6">
        <f t="shared" si="2"/>
        <v>2.4355932578109932E-2</v>
      </c>
      <c r="R66" s="6"/>
      <c r="S66" s="6"/>
      <c r="T66" s="6"/>
    </row>
    <row r="67" spans="1:20" x14ac:dyDescent="0.25">
      <c r="A67" s="2">
        <v>61</v>
      </c>
      <c r="B67">
        <v>18.7045815</v>
      </c>
      <c r="C67">
        <v>25.241840999999997</v>
      </c>
      <c r="D67">
        <v>23.291372750000001</v>
      </c>
      <c r="E67">
        <v>15.033854176470587</v>
      </c>
      <c r="F67">
        <v>11.308517312500001</v>
      </c>
      <c r="L67" s="12">
        <f t="shared" si="0"/>
        <v>61</v>
      </c>
      <c r="M67" s="6">
        <f t="shared" si="2"/>
        <v>0.1341160185807953</v>
      </c>
      <c r="N67" s="6">
        <f t="shared" si="2"/>
        <v>7.0876209068902699E-2</v>
      </c>
      <c r="O67" s="6">
        <f t="shared" si="2"/>
        <v>4.4840036317739154E-2</v>
      </c>
      <c r="P67" s="6">
        <f t="shared" si="2"/>
        <v>5.1918223420152981E-2</v>
      </c>
      <c r="Q67" s="6">
        <f t="shared" si="2"/>
        <v>3.3191191762316774E-2</v>
      </c>
      <c r="R67" s="6"/>
      <c r="S67" s="6"/>
      <c r="T67" s="6"/>
    </row>
    <row r="68" spans="1:20" x14ac:dyDescent="0.25">
      <c r="A68" s="2">
        <v>62</v>
      </c>
      <c r="B68">
        <v>22.804267500000002</v>
      </c>
      <c r="C68">
        <v>23.178897000000003</v>
      </c>
      <c r="D68">
        <v>23.37982375</v>
      </c>
      <c r="E68">
        <v>14.882545857142858</v>
      </c>
      <c r="F68">
        <v>11.3219455</v>
      </c>
      <c r="L68" s="12">
        <f t="shared" si="0"/>
        <v>62</v>
      </c>
      <c r="M68" s="6">
        <f t="shared" si="2"/>
        <v>0.11000502427889866</v>
      </c>
      <c r="N68" s="6">
        <f t="shared" si="2"/>
        <v>7.7184259458075152E-2</v>
      </c>
      <c r="O68" s="6">
        <f t="shared" si="2"/>
        <v>4.4670396627776117E-2</v>
      </c>
      <c r="P68" s="6">
        <f t="shared" si="2"/>
        <v>5.2446067191211448E-2</v>
      </c>
      <c r="Q68" s="6">
        <f t="shared" si="2"/>
        <v>3.3151825953116158E-2</v>
      </c>
      <c r="R68" s="6"/>
      <c r="S68" s="6"/>
      <c r="T68" s="6"/>
    </row>
    <row r="69" spans="1:20" x14ac:dyDescent="0.25">
      <c r="A69" s="2">
        <v>63</v>
      </c>
      <c r="B69">
        <v>27.310235666666671</v>
      </c>
      <c r="C69">
        <v>27.183953250000002</v>
      </c>
      <c r="D69">
        <v>22.210260272727272</v>
      </c>
      <c r="E69">
        <v>16.20551094117647</v>
      </c>
      <c r="F69">
        <v>15.557705374999998</v>
      </c>
      <c r="L69" s="12">
        <f t="shared" si="0"/>
        <v>63</v>
      </c>
      <c r="M69" s="6">
        <f t="shared" si="2"/>
        <v>9.1855084321437616E-2</v>
      </c>
      <c r="N69" s="6">
        <f t="shared" si="2"/>
        <v>6.5812576395598371E-2</v>
      </c>
      <c r="O69" s="6">
        <f t="shared" si="2"/>
        <v>4.7022681732480053E-2</v>
      </c>
      <c r="P69" s="6">
        <f t="shared" si="2"/>
        <v>4.8164541237435111E-2</v>
      </c>
      <c r="Q69" s="6">
        <f t="shared" si="2"/>
        <v>2.4125869311666839E-2</v>
      </c>
      <c r="R69" s="6"/>
      <c r="S69" s="6"/>
      <c r="T69" s="6"/>
    </row>
    <row r="70" spans="1:20" x14ac:dyDescent="0.25">
      <c r="A70" s="2">
        <v>64</v>
      </c>
      <c r="B70">
        <v>19.768151500000002</v>
      </c>
      <c r="C70">
        <v>22.164171333333332</v>
      </c>
      <c r="D70">
        <v>22.487732999999999</v>
      </c>
      <c r="E70">
        <v>16.979842294117645</v>
      </c>
      <c r="F70">
        <v>12.321923562500002</v>
      </c>
      <c r="L70" s="12">
        <f t="shared" si="0"/>
        <v>64</v>
      </c>
      <c r="M70" s="6">
        <f t="shared" si="2"/>
        <v>0.12690028200158218</v>
      </c>
      <c r="N70" s="6">
        <f t="shared" si="2"/>
        <v>8.0717928637801237E-2</v>
      </c>
      <c r="O70" s="6">
        <f t="shared" si="2"/>
        <v>4.6442475993467201E-2</v>
      </c>
      <c r="P70" s="6">
        <f t="shared" si="2"/>
        <v>4.5968094784390345E-2</v>
      </c>
      <c r="Q70" s="6">
        <f t="shared" si="2"/>
        <v>3.0461410084458688E-2</v>
      </c>
      <c r="R70" s="6"/>
      <c r="S70" s="6"/>
      <c r="T70" s="6"/>
    </row>
    <row r="71" spans="1:20" x14ac:dyDescent="0.25">
      <c r="A71" s="2">
        <v>65</v>
      </c>
      <c r="B71">
        <v>21.779451666666663</v>
      </c>
      <c r="C71">
        <v>26.086589333333333</v>
      </c>
      <c r="D71">
        <v>18.416314499999999</v>
      </c>
      <c r="E71">
        <v>16.591009000000003</v>
      </c>
      <c r="F71">
        <v>14.068695833333335</v>
      </c>
      <c r="L71" s="12">
        <f>A71</f>
        <v>65</v>
      </c>
      <c r="M71" s="6">
        <f t="shared" si="2"/>
        <v>0.11518122854485702</v>
      </c>
      <c r="N71" s="6">
        <f t="shared" si="2"/>
        <v>6.8581061983214675E-2</v>
      </c>
      <c r="O71" s="6">
        <f t="shared" si="2"/>
        <v>5.6709826496501248E-2</v>
      </c>
      <c r="P71" s="6">
        <f t="shared" si="2"/>
        <v>4.7045420805931687E-2</v>
      </c>
      <c r="Q71" s="6">
        <f t="shared" si="2"/>
        <v>2.6679314921099945E-2</v>
      </c>
    </row>
    <row r="72" spans="1:20" x14ac:dyDescent="0.25">
      <c r="A72" s="2">
        <v>66</v>
      </c>
      <c r="B72">
        <v>31.084812714285711</v>
      </c>
      <c r="C72">
        <v>28.469303125</v>
      </c>
      <c r="D72">
        <v>23.786688181818182</v>
      </c>
      <c r="E72">
        <v>17.359609176470588</v>
      </c>
      <c r="F72">
        <v>14.253982909090906</v>
      </c>
      <c r="L72" s="12">
        <f t="shared" si="0"/>
        <v>66</v>
      </c>
      <c r="M72" s="6">
        <f t="shared" si="2"/>
        <v>8.070127438300842E-2</v>
      </c>
      <c r="N72" s="6">
        <f t="shared" si="2"/>
        <v>6.2841229100159088E-2</v>
      </c>
      <c r="O72" s="6">
        <f t="shared" si="2"/>
        <v>4.3906322394148878E-2</v>
      </c>
      <c r="P72" s="6">
        <f t="shared" si="2"/>
        <v>4.4962475368278486E-2</v>
      </c>
      <c r="Q72" s="6">
        <f t="shared" si="2"/>
        <v>2.6332511345111848E-2</v>
      </c>
    </row>
    <row r="73" spans="1:20" x14ac:dyDescent="0.25">
      <c r="A73" s="2">
        <v>67</v>
      </c>
      <c r="B73">
        <v>28.814834666666666</v>
      </c>
      <c r="C73">
        <v>23.40571266666667</v>
      </c>
      <c r="D73">
        <v>22.786525599999997</v>
      </c>
      <c r="E73">
        <v>19.696274470588229</v>
      </c>
      <c r="F73">
        <v>12.241296590909089</v>
      </c>
      <c r="L73" s="12">
        <f t="shared" ref="L73:L78" si="3">A73</f>
        <v>67</v>
      </c>
      <c r="M73" s="6">
        <f t="shared" si="2"/>
        <v>8.7058767784704977E-2</v>
      </c>
      <c r="N73" s="6">
        <f t="shared" si="2"/>
        <v>7.6436296791247735E-2</v>
      </c>
      <c r="O73" s="6">
        <f t="shared" si="2"/>
        <v>4.5833490297441402E-2</v>
      </c>
      <c r="P73" s="6">
        <f t="shared" si="2"/>
        <v>3.9628357188337328E-2</v>
      </c>
      <c r="Q73" s="6">
        <f t="shared" si="2"/>
        <v>3.06620433447722E-2</v>
      </c>
    </row>
    <row r="74" spans="1:20" x14ac:dyDescent="0.25">
      <c r="A74" s="2">
        <v>68</v>
      </c>
      <c r="B74">
        <v>29.642479666666663</v>
      </c>
      <c r="C74">
        <v>25.080433999999997</v>
      </c>
      <c r="D74">
        <v>20.093682999999999</v>
      </c>
      <c r="E74">
        <v>17.528345714285713</v>
      </c>
      <c r="F74">
        <v>13.643967583333334</v>
      </c>
      <c r="L74" s="12">
        <f t="shared" si="3"/>
        <v>68</v>
      </c>
      <c r="M74" s="6">
        <f t="shared" si="2"/>
        <v>8.4628007785088707E-2</v>
      </c>
      <c r="N74" s="6">
        <f t="shared" si="2"/>
        <v>7.1332338188406161E-2</v>
      </c>
      <c r="O74" s="6">
        <f t="shared" si="2"/>
        <v>5.1975837381330249E-2</v>
      </c>
      <c r="P74" s="6">
        <f t="shared" si="2"/>
        <v>4.4529644310008235E-2</v>
      </c>
      <c r="Q74" s="6">
        <f t="shared" si="2"/>
        <v>2.7509825450271794E-2</v>
      </c>
    </row>
    <row r="75" spans="1:20" x14ac:dyDescent="0.25">
      <c r="A75" s="2">
        <v>69</v>
      </c>
      <c r="B75">
        <v>31.845298857142861</v>
      </c>
      <c r="C75">
        <v>30.774437500000005</v>
      </c>
      <c r="D75">
        <v>23.204250833333333</v>
      </c>
      <c r="E75">
        <v>21.546761058823531</v>
      </c>
      <c r="F75">
        <v>19.208152818181816</v>
      </c>
      <c r="L75" s="12">
        <f t="shared" si="3"/>
        <v>69</v>
      </c>
      <c r="M75" s="6">
        <f t="shared" si="2"/>
        <v>7.8774076238173771E-2</v>
      </c>
      <c r="N75" s="6">
        <f t="shared" si="2"/>
        <v>5.813415761051683E-2</v>
      </c>
      <c r="O75" s="6">
        <f t="shared" si="2"/>
        <v>4.5008391242682154E-2</v>
      </c>
      <c r="P75" s="6">
        <f t="shared" si="2"/>
        <v>3.6224980537405076E-2</v>
      </c>
      <c r="Q75" s="6">
        <f t="shared" si="2"/>
        <v>1.9540825722262005E-2</v>
      </c>
    </row>
    <row r="76" spans="1:20" x14ac:dyDescent="0.25">
      <c r="A76" s="2">
        <v>70</v>
      </c>
      <c r="B76">
        <v>33.035561999999999</v>
      </c>
      <c r="C76">
        <v>27.885450666666667</v>
      </c>
      <c r="D76">
        <v>18.988599800000003</v>
      </c>
      <c r="E76">
        <v>18.715335882352935</v>
      </c>
      <c r="F76">
        <v>13.735234318181817</v>
      </c>
      <c r="L76" s="12">
        <f t="shared" si="3"/>
        <v>70</v>
      </c>
      <c r="M76" s="6">
        <f t="shared" si="2"/>
        <v>7.5935865719493442E-2</v>
      </c>
      <c r="N76" s="6">
        <f t="shared" si="2"/>
        <v>6.4156969216157073E-2</v>
      </c>
      <c r="O76" s="6">
        <f t="shared" si="2"/>
        <v>5.5000685200601251E-2</v>
      </c>
      <c r="P76" s="6">
        <f t="shared" si="2"/>
        <v>4.1705423023477677E-2</v>
      </c>
      <c r="Q76" s="6">
        <f t="shared" si="2"/>
        <v>2.7327030465713397E-2</v>
      </c>
    </row>
    <row r="77" spans="1:20" x14ac:dyDescent="0.25">
      <c r="A77" s="2">
        <v>71</v>
      </c>
      <c r="B77">
        <v>31.334676333333334</v>
      </c>
      <c r="C77">
        <v>27.233581666666666</v>
      </c>
      <c r="D77">
        <v>23.086253599999999</v>
      </c>
      <c r="E77">
        <v>18.326908428571425</v>
      </c>
      <c r="F77">
        <v>14.77272075</v>
      </c>
      <c r="L77" s="12">
        <f t="shared" si="3"/>
        <v>71</v>
      </c>
      <c r="M77" s="6">
        <f t="shared" si="2"/>
        <v>8.0057760077496251E-2</v>
      </c>
      <c r="N77" s="6">
        <f t="shared" si="2"/>
        <v>6.5692644540756628E-2</v>
      </c>
      <c r="O77" s="6">
        <f t="shared" si="2"/>
        <v>4.5238435741691757E-2</v>
      </c>
      <c r="P77" s="6">
        <f t="shared" si="2"/>
        <v>4.2589343589623754E-2</v>
      </c>
      <c r="Q77" s="6">
        <f t="shared" si="2"/>
        <v>2.5407856346750933E-2</v>
      </c>
    </row>
    <row r="78" spans="1:20" x14ac:dyDescent="0.25">
      <c r="A78" s="2">
        <v>72</v>
      </c>
      <c r="B78">
        <v>31.245417285714286</v>
      </c>
      <c r="C78">
        <v>32.525529500000005</v>
      </c>
      <c r="D78">
        <v>21.779546249999999</v>
      </c>
      <c r="E78">
        <v>19.537786705882354</v>
      </c>
      <c r="F78">
        <v>18.599881869565216</v>
      </c>
      <c r="L78" s="12">
        <f t="shared" si="3"/>
        <v>72</v>
      </c>
      <c r="M78" s="6">
        <f t="shared" si="2"/>
        <v>8.0286461757287819E-2</v>
      </c>
      <c r="N78" s="6">
        <f t="shared" si="2"/>
        <v>5.5004362035059248E-2</v>
      </c>
      <c r="O78" s="6">
        <f t="shared" si="2"/>
        <v>4.7952605991504534E-2</v>
      </c>
      <c r="P78" s="6">
        <f t="shared" si="2"/>
        <v>3.9949816821626016E-2</v>
      </c>
      <c r="Q78" s="6">
        <f t="shared" si="2"/>
        <v>2.0179868307703425E-2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mpi</vt:lpstr>
      <vt:lpstr>pivot</vt:lpstr>
      <vt:lpstr>pivot times</vt:lpstr>
      <vt:lpstr>pivot times IO</vt:lpstr>
      <vt:lpstr>pivot calc</vt:lpstr>
      <vt:lpstr>speed-up</vt:lpstr>
      <vt:lpstr>speed-up 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</dc:creator>
  <cp:lastModifiedBy>mike</cp:lastModifiedBy>
  <dcterms:created xsi:type="dcterms:W3CDTF">2023-06-10T09:11:37Z</dcterms:created>
  <dcterms:modified xsi:type="dcterms:W3CDTF">2023-07-12T21:28:11Z</dcterms:modified>
</cp:coreProperties>
</file>